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24226"/>
  <mc:AlternateContent xmlns:mc="http://schemas.openxmlformats.org/markup-compatibility/2006">
    <mc:Choice Requires="x15">
      <x15ac:absPath xmlns:x15ac="http://schemas.microsoft.com/office/spreadsheetml/2010/11/ac" url="C:\Users\Ryan.Olson\Documents\CBUPA Spreadsheet Updates\"/>
    </mc:Choice>
  </mc:AlternateContent>
  <xr:revisionPtr revIDLastSave="0" documentId="13_ncr:1_{E12DA660-6155-41DD-ADD4-1E589BACCECA}" xr6:coauthVersionLast="47" xr6:coauthVersionMax="47" xr10:uidLastSave="{00000000-0000-0000-0000-000000000000}"/>
  <bookViews>
    <workbookView xWindow="-120" yWindow="-120" windowWidth="29040" windowHeight="15840" xr2:uid="{00000000-000D-0000-FFFF-FFFF00000000}"/>
  </bookViews>
  <sheets>
    <sheet name="Generic CBUP" sheetId="2" r:id="rId1"/>
    <sheet name="EXC_EMB CBUP" sheetId="3" r:id="rId2"/>
    <sheet name="Aggregate Base CBUP" sheetId="4" r:id="rId3"/>
    <sheet name="HACP CBUP" sheetId="5" r:id="rId4"/>
  </sheets>
  <externalReferences>
    <externalReference r:id="rId5"/>
  </externalReferences>
  <definedNames>
    <definedName name="Davis" localSheetId="0">'Generic CBUP'!$B$47</definedName>
    <definedName name="_xlnm.Print_Area" localSheetId="2">'Aggregate Base CBUP'!$B$2:$M$133</definedName>
    <definedName name="_xlnm.Print_Area" localSheetId="1">'EXC_EMB CBUP'!$B$2:$M$183</definedName>
    <definedName name="_xlnm.Print_Area" localSheetId="0">'Generic CBUP'!$B$1:$N$75</definedName>
    <definedName name="_xlnm.Print_Area" localSheetId="3">'HACP CBUP'!$B$2:$K$91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24" i="2" l="1"/>
  <c r="J24" i="2"/>
  <c r="G50" i="3"/>
  <c r="I50" i="3"/>
  <c r="D50" i="5"/>
  <c r="D49" i="5"/>
  <c r="D56" i="4"/>
  <c r="D55" i="4"/>
  <c r="C48" i="5"/>
  <c r="E112" i="4"/>
  <c r="E111" i="4"/>
  <c r="C50" i="3"/>
  <c r="C68" i="3" s="1"/>
  <c r="C92" i="3"/>
  <c r="E51" i="3" l="1"/>
  <c r="C105" i="3" l="1"/>
  <c r="C31" i="5" l="1"/>
  <c r="E31" i="5" s="1"/>
  <c r="G31" i="5" s="1"/>
  <c r="I31" i="5" s="1"/>
  <c r="E35" i="5"/>
  <c r="G35" i="5" s="1"/>
  <c r="I35" i="5" s="1"/>
  <c r="E34" i="5"/>
  <c r="G34" i="5" s="1"/>
  <c r="I34" i="5" s="1"/>
  <c r="E33" i="5"/>
  <c r="G33" i="5" s="1"/>
  <c r="I33" i="5" s="1"/>
  <c r="E32" i="5"/>
  <c r="G32" i="5" s="1"/>
  <c r="I32" i="5" s="1"/>
  <c r="E49" i="5"/>
  <c r="G49" i="5" s="1"/>
  <c r="I49" i="5" s="1"/>
  <c r="K49" i="5" s="1"/>
  <c r="F97" i="4"/>
  <c r="H97" i="4" s="1"/>
  <c r="J97" i="4" s="1"/>
  <c r="F96" i="4"/>
  <c r="H96" i="4" s="1"/>
  <c r="J96" i="4" s="1"/>
  <c r="F95" i="4"/>
  <c r="H95" i="4" s="1"/>
  <c r="J95" i="4" s="1"/>
  <c r="E54" i="4"/>
  <c r="G54" i="4" s="1"/>
  <c r="I54" i="4" s="1"/>
  <c r="K54" i="4" s="1"/>
  <c r="I38" i="5" l="1"/>
  <c r="J99" i="4"/>
  <c r="C124" i="4" s="1"/>
  <c r="C35" i="4"/>
  <c r="E39" i="4"/>
  <c r="G39" i="4" s="1"/>
  <c r="I39" i="4" s="1"/>
  <c r="E38" i="4"/>
  <c r="G38" i="4" s="1"/>
  <c r="I38" i="4" s="1"/>
  <c r="E37" i="4"/>
  <c r="G37" i="4" s="1"/>
  <c r="I37" i="4" s="1"/>
  <c r="E36" i="4"/>
  <c r="G36" i="4" s="1"/>
  <c r="I36" i="4" s="1"/>
  <c r="F115" i="3"/>
  <c r="H115" i="3" s="1"/>
  <c r="J115" i="3" s="1"/>
  <c r="J118" i="3" s="1"/>
  <c r="E55" i="3"/>
  <c r="G55" i="3" s="1"/>
  <c r="I55" i="3" s="1"/>
  <c r="E54" i="3"/>
  <c r="G54" i="3" s="1"/>
  <c r="I54" i="3" s="1"/>
  <c r="E53" i="3"/>
  <c r="G53" i="3" s="1"/>
  <c r="I53" i="3" s="1"/>
  <c r="E52" i="3"/>
  <c r="G52" i="3" s="1"/>
  <c r="I52" i="3" s="1"/>
  <c r="G51" i="3"/>
  <c r="I51" i="3" s="1"/>
  <c r="H26" i="2"/>
  <c r="J26" i="2" s="1"/>
  <c r="H25" i="2"/>
  <c r="J25" i="2" s="1"/>
  <c r="C9" i="5"/>
  <c r="C7" i="5"/>
  <c r="C9" i="4"/>
  <c r="C7" i="4"/>
  <c r="C9" i="3"/>
  <c r="C7" i="3"/>
  <c r="C9" i="2"/>
  <c r="C7" i="2"/>
  <c r="E35" i="4" l="1"/>
  <c r="G35" i="4" s="1"/>
  <c r="I35" i="4" s="1"/>
  <c r="C53" i="4"/>
  <c r="I42" i="4"/>
  <c r="J29" i="2"/>
  <c r="C109" i="4"/>
  <c r="F109" i="4" s="1"/>
  <c r="H109" i="4" s="1"/>
  <c r="J109" i="4" s="1"/>
  <c r="L109" i="4" s="1"/>
  <c r="F110" i="4"/>
  <c r="H110" i="4" s="1"/>
  <c r="J110" i="4" s="1"/>
  <c r="L110" i="4" s="1"/>
  <c r="F83" i="5"/>
  <c r="C86" i="5" s="1"/>
  <c r="G59" i="2"/>
  <c r="I59" i="2" s="1"/>
  <c r="E48" i="5"/>
  <c r="G48" i="5" s="1"/>
  <c r="I48" i="5" s="1"/>
  <c r="K48" i="5" s="1"/>
  <c r="E50" i="5"/>
  <c r="G50" i="5" s="1"/>
  <c r="I50" i="5" s="1"/>
  <c r="K50" i="5" s="1"/>
  <c r="E51" i="5"/>
  <c r="G51" i="5" s="1"/>
  <c r="I51" i="5" s="1"/>
  <c r="K51" i="5" s="1"/>
  <c r="C72" i="5"/>
  <c r="C65" i="5"/>
  <c r="C67" i="5"/>
  <c r="C64" i="5"/>
  <c r="C66" i="5"/>
  <c r="K52" i="5"/>
  <c r="F111" i="4"/>
  <c r="H111" i="4" s="1"/>
  <c r="J111" i="4" s="1"/>
  <c r="L111" i="4" s="1"/>
  <c r="F112" i="4"/>
  <c r="H112" i="4" s="1"/>
  <c r="J112" i="4" s="1"/>
  <c r="L112" i="4" s="1"/>
  <c r="F113" i="4"/>
  <c r="H113" i="4" s="1"/>
  <c r="J113" i="4" s="1"/>
  <c r="L113" i="4" s="1"/>
  <c r="E53" i="4"/>
  <c r="G53" i="4" s="1"/>
  <c r="I53" i="4" s="1"/>
  <c r="K53" i="4" s="1"/>
  <c r="E55" i="4"/>
  <c r="G55" i="4" s="1"/>
  <c r="I55" i="4" s="1"/>
  <c r="K55" i="4" s="1"/>
  <c r="E56" i="4"/>
  <c r="G56" i="4" s="1"/>
  <c r="I56" i="4" s="1"/>
  <c r="K56" i="4" s="1"/>
  <c r="E57" i="4"/>
  <c r="G57" i="4" s="1"/>
  <c r="I57" i="4" s="1"/>
  <c r="K57" i="4" s="1"/>
  <c r="E58" i="4"/>
  <c r="G58" i="4" s="1"/>
  <c r="I58" i="4" s="1"/>
  <c r="K58" i="4" s="1"/>
  <c r="C75" i="4"/>
  <c r="C76" i="4" s="1"/>
  <c r="C67" i="4"/>
  <c r="C68" i="4"/>
  <c r="C69" i="4"/>
  <c r="C70" i="4"/>
  <c r="F87" i="4"/>
  <c r="C90" i="4" s="1"/>
  <c r="C84" i="3"/>
  <c r="C85" i="3"/>
  <c r="C86" i="3"/>
  <c r="C87" i="3"/>
  <c r="E69" i="3"/>
  <c r="G69" i="3" s="1"/>
  <c r="I69" i="3" s="1"/>
  <c r="K69" i="3" s="1"/>
  <c r="E70" i="3"/>
  <c r="G70" i="3" s="1"/>
  <c r="I70" i="3" s="1"/>
  <c r="K70" i="3" s="1"/>
  <c r="E71" i="3"/>
  <c r="G71" i="3" s="1"/>
  <c r="I71" i="3" s="1"/>
  <c r="K71" i="3" s="1"/>
  <c r="E72" i="3"/>
  <c r="G72" i="3" s="1"/>
  <c r="I72" i="3" s="1"/>
  <c r="K72" i="3" s="1"/>
  <c r="F128" i="3"/>
  <c r="H128" i="3" s="1"/>
  <c r="J128" i="3" s="1"/>
  <c r="L128" i="3" s="1"/>
  <c r="L130" i="3" s="1"/>
  <c r="C139" i="3" s="1"/>
  <c r="F162" i="3"/>
  <c r="H162" i="3" s="1"/>
  <c r="J162" i="3" s="1"/>
  <c r="L162" i="3" s="1"/>
  <c r="F163" i="3"/>
  <c r="H163" i="3" s="1"/>
  <c r="J163" i="3" s="1"/>
  <c r="L163" i="3" s="1"/>
  <c r="F164" i="3"/>
  <c r="H164" i="3" s="1"/>
  <c r="J164" i="3" s="1"/>
  <c r="L164" i="3" s="1"/>
  <c r="F165" i="3"/>
  <c r="H165" i="3" s="1"/>
  <c r="J165" i="3" s="1"/>
  <c r="L165" i="3" s="1"/>
  <c r="F148" i="3"/>
  <c r="H148" i="3" s="1"/>
  <c r="J148" i="3" s="1"/>
  <c r="F149" i="3"/>
  <c r="H149" i="3" s="1"/>
  <c r="J149" i="3" s="1"/>
  <c r="F150" i="3"/>
  <c r="H150" i="3" s="1"/>
  <c r="J150" i="3" s="1"/>
  <c r="C109" i="3"/>
  <c r="D105" i="3"/>
  <c r="G40" i="2"/>
  <c r="I40" i="2" s="1"/>
  <c r="K40" i="2" s="1"/>
  <c r="M40" i="2" s="1"/>
  <c r="G41" i="2"/>
  <c r="I41" i="2" s="1"/>
  <c r="K41" i="2" s="1"/>
  <c r="M41" i="2" s="1"/>
  <c r="G42" i="2"/>
  <c r="I42" i="2" s="1"/>
  <c r="K42" i="2" s="1"/>
  <c r="M42" i="2" s="1"/>
  <c r="G43" i="2"/>
  <c r="I43" i="2" s="1"/>
  <c r="K43" i="2" s="1"/>
  <c r="M43" i="2" s="1"/>
  <c r="G56" i="2"/>
  <c r="I56" i="2" s="1"/>
  <c r="G57" i="2"/>
  <c r="I57" i="2" s="1"/>
  <c r="G58" i="2"/>
  <c r="I58" i="2" s="1"/>
  <c r="K53" i="5" l="1"/>
  <c r="C74" i="5" s="1"/>
  <c r="E50" i="3"/>
  <c r="E57" i="3" s="1"/>
  <c r="E68" i="3"/>
  <c r="G68" i="3" s="1"/>
  <c r="I68" i="3" s="1"/>
  <c r="J152" i="3"/>
  <c r="C173" i="3" s="1"/>
  <c r="K60" i="4"/>
  <c r="C77" i="4" s="1"/>
  <c r="C72" i="4"/>
  <c r="L115" i="4"/>
  <c r="C125" i="4" s="1"/>
  <c r="C69" i="5"/>
  <c r="C73" i="5" s="1"/>
  <c r="M45" i="2"/>
  <c r="C89" i="3"/>
  <c r="L166" i="3"/>
  <c r="C142" i="3"/>
  <c r="C138" i="3"/>
  <c r="C140" i="3" s="1"/>
  <c r="I61" i="2"/>
  <c r="C93" i="3" l="1"/>
  <c r="D66" i="2"/>
  <c r="D68" i="2" s="1"/>
  <c r="D69" i="2" s="1"/>
  <c r="K68" i="3"/>
  <c r="K74" i="3" s="1"/>
  <c r="I58" i="3"/>
  <c r="C78" i="4"/>
  <c r="C80" i="4" s="1"/>
  <c r="G75" i="4"/>
  <c r="C126" i="4"/>
  <c r="C128" i="4" s="1"/>
  <c r="G72" i="5"/>
  <c r="C75" i="5"/>
  <c r="C77" i="5" s="1"/>
  <c r="C89" i="5" s="1"/>
  <c r="C177" i="3"/>
  <c r="C174" i="3"/>
  <c r="C175" i="3" s="1"/>
  <c r="F92" i="3" l="1"/>
  <c r="C94" i="3"/>
  <c r="C95" i="3"/>
  <c r="C98" i="3" s="1"/>
  <c r="E181" i="3" s="1"/>
  <c r="D71" i="2"/>
  <c r="D73" i="2" s="1"/>
  <c r="E131" i="4"/>
</calcChain>
</file>

<file path=xl/sharedStrings.xml><?xml version="1.0" encoding="utf-8"?>
<sst xmlns="http://schemas.openxmlformats.org/spreadsheetml/2006/main" count="646" uniqueCount="259">
  <si>
    <t>Hours</t>
  </si>
  <si>
    <t>Cost-Based Unit Price</t>
  </si>
  <si>
    <t>Pay Item Number:</t>
  </si>
  <si>
    <t>Description:</t>
  </si>
  <si>
    <t>Quantity:</t>
  </si>
  <si>
    <t>Unit:</t>
  </si>
  <si>
    <t>Material 1</t>
  </si>
  <si>
    <t>Description</t>
  </si>
  <si>
    <t>Unit</t>
  </si>
  <si>
    <t>Total</t>
  </si>
  <si>
    <t>Material 2</t>
  </si>
  <si>
    <t>Material 3</t>
  </si>
  <si>
    <t>Material 4</t>
  </si>
  <si>
    <t>Equipment 1</t>
  </si>
  <si>
    <t>Equipment 2</t>
  </si>
  <si>
    <t>Equipment 3</t>
  </si>
  <si>
    <t>Labor 1</t>
  </si>
  <si>
    <t>Labor 2</t>
  </si>
  <si>
    <t>Labor 3</t>
  </si>
  <si>
    <t>Labor 4</t>
  </si>
  <si>
    <t>Project Name and Number:</t>
  </si>
  <si>
    <t>Remarks</t>
  </si>
  <si>
    <t>Quantity</t>
  </si>
  <si>
    <t>Cost / Unit</t>
  </si>
  <si>
    <t>UNIT PRICE USED =</t>
  </si>
  <si>
    <t>E Q U I P M E N T</t>
  </si>
  <si>
    <t>L A B O R</t>
  </si>
  <si>
    <t>M A T E R I A L S</t>
  </si>
  <si>
    <t xml:space="preserve">T O T A L </t>
  </si>
  <si>
    <t>AZ PFH 123-1(1) Example Road</t>
  </si>
  <si>
    <t>25205-1000</t>
  </si>
  <si>
    <t>Power equipment operator</t>
  </si>
  <si>
    <t>Laborers</t>
  </si>
  <si>
    <t>Truck driver</t>
  </si>
  <si>
    <t>Foreman</t>
  </si>
  <si>
    <t>Geotextile</t>
  </si>
  <si>
    <t>Class 4 Riprap</t>
  </si>
  <si>
    <t>Underdrain</t>
  </si>
  <si>
    <t>ton</t>
  </si>
  <si>
    <t>Subtotal</t>
  </si>
  <si>
    <t>SY</t>
  </si>
  <si>
    <t>LF</t>
  </si>
  <si>
    <t>Used historical bid price</t>
  </si>
  <si>
    <t>TOTAL COST / UNIT FOR PAY ITEM =</t>
  </si>
  <si>
    <t>TOTAL LABOR + EQUIPMENT + MATERIAL COST =</t>
  </si>
  <si>
    <t>hour</t>
  </si>
  <si>
    <t>From RS Means</t>
  </si>
  <si>
    <t>Cost-Based Unit Price:
Aggregate Base</t>
  </si>
  <si>
    <t>30101-0100</t>
  </si>
  <si>
    <t>A S S U M P T I O N S</t>
  </si>
  <si>
    <t>Load time (minutes)</t>
  </si>
  <si>
    <t>Haul distance (miles)</t>
  </si>
  <si>
    <t>Return speed (MPH)</t>
  </si>
  <si>
    <t>Haul speed (MPH)</t>
  </si>
  <si>
    <t>Efficiency Factor</t>
  </si>
  <si>
    <t>Dump time (minutes)</t>
  </si>
  <si>
    <t>Shift length (hours)</t>
  </si>
  <si>
    <t>Belly Dump</t>
  </si>
  <si>
    <t>Number of trucks</t>
  </si>
  <si>
    <t>Type of truck</t>
  </si>
  <si>
    <t>Cat 966 Loader</t>
  </si>
  <si>
    <t>Cat CS-433E Roller</t>
  </si>
  <si>
    <t>Foreman w/truck</t>
  </si>
  <si>
    <t>Superintendent w/truck</t>
  </si>
  <si>
    <t>Dumpman</t>
  </si>
  <si>
    <t>Scale person</t>
  </si>
  <si>
    <t>Material Price at Pit</t>
  </si>
  <si>
    <t>C Y C L E  T I M E</t>
  </si>
  <si>
    <t>HOURS PER CYCLE</t>
  </si>
  <si>
    <t xml:space="preserve"> </t>
  </si>
  <si>
    <t>Load Time =</t>
  </si>
  <si>
    <t xml:space="preserve">Haul Time = </t>
  </si>
  <si>
    <t xml:space="preserve">Dump Time = </t>
  </si>
  <si>
    <t xml:space="preserve">Return Time = </t>
  </si>
  <si>
    <t>Number of Cycles =</t>
  </si>
  <si>
    <t>Total Number of Hours =</t>
  </si>
  <si>
    <t>Assumed Value</t>
  </si>
  <si>
    <t>Total Cost to Haul and Place Aggregate Base =</t>
  </si>
  <si>
    <t>Haul and Place Unit Price =</t>
  </si>
  <si>
    <t>Adjusted by efficiency factor</t>
  </si>
  <si>
    <t>See RS Means for truck haul capacity</t>
  </si>
  <si>
    <t>Speed limit along haul route</t>
  </si>
  <si>
    <t>Distance from pit to project</t>
  </si>
  <si>
    <t>Default = 5</t>
  </si>
  <si>
    <t>Slower speed when fully loaded</t>
  </si>
  <si>
    <t>Default = 10; includes turnaround time</t>
  </si>
  <si>
    <t>*Add time for weekends and expected rain delays</t>
  </si>
  <si>
    <t>Calculated Number of Haul Days* =</t>
  </si>
  <si>
    <t>Cat PS-360C Pneumatic Roller</t>
  </si>
  <si>
    <t>Payroll Burden</t>
  </si>
  <si>
    <t>Cost-Based Unit Price:
Excavation and Embankment</t>
  </si>
  <si>
    <t>20401-0000</t>
  </si>
  <si>
    <t>Truck haul capacity (tons)</t>
  </si>
  <si>
    <t>Default = 90%; inefficiencies include breakdowns, weather, coffee breaks, etc</t>
  </si>
  <si>
    <t>Quote from Big Pit on 04/27/07 (303-555-1234)</t>
  </si>
  <si>
    <t>Cost-Based Unit Price:
Hot Asphalt Concrete Pavement</t>
  </si>
  <si>
    <t>40101-0600</t>
  </si>
  <si>
    <t>Asphalt Paver, 130 H.P.</t>
  </si>
  <si>
    <t>Equipment Operators</t>
  </si>
  <si>
    <t>Truck Drivers</t>
  </si>
  <si>
    <t>CAUTION:</t>
  </si>
  <si>
    <t>Total Cost to Haul and Place Hot Asphalt Concrete Pavement =</t>
  </si>
  <si>
    <t>Operators</t>
  </si>
  <si>
    <t>10 wheeler</t>
  </si>
  <si>
    <t xml:space="preserve">Average haul distance </t>
  </si>
  <si>
    <t>Cat 815 Compactor</t>
  </si>
  <si>
    <t>http://www.cat.com/cda/layout?m=37840&amp;x=7&amp;location=drop</t>
  </si>
  <si>
    <t xml:space="preserve">Cat 725 3-axle Truck = 16 CY </t>
  </si>
  <si>
    <t>Dirt</t>
  </si>
  <si>
    <t>Rock</t>
  </si>
  <si>
    <t>Cat 772 Rock Truck = 41CY  (Use Cat 988 Loader to load - HEAVY Loads)</t>
  </si>
  <si>
    <t>Also see the Caterpillar website for other vehicles:</t>
  </si>
  <si>
    <t>Number of haul vehicles</t>
  </si>
  <si>
    <t>Haul vehicle</t>
  </si>
  <si>
    <t>Total Cost to Haul and Place Roadway Excavation Material =</t>
  </si>
  <si>
    <t>Production rate</t>
  </si>
  <si>
    <t>Remote location.  Steep, inaccessible slopes.</t>
  </si>
  <si>
    <t>Overhead</t>
  </si>
  <si>
    <t>Profit</t>
  </si>
  <si>
    <r>
      <t xml:space="preserve">Description </t>
    </r>
    <r>
      <rPr>
        <b/>
        <vertAlign val="superscript"/>
        <sz val="10"/>
        <rFont val="Arial"/>
        <family val="2"/>
      </rPr>
      <t>(1)</t>
    </r>
  </si>
  <si>
    <r>
      <t xml:space="preserve">Cost / Unit </t>
    </r>
    <r>
      <rPr>
        <b/>
        <vertAlign val="superscript"/>
        <sz val="10"/>
        <rFont val="Arial"/>
        <family val="2"/>
      </rPr>
      <t>(</t>
    </r>
    <r>
      <rPr>
        <vertAlign val="superscript"/>
        <sz val="10"/>
        <rFont val="Arial"/>
        <family val="2"/>
      </rPr>
      <t>2)</t>
    </r>
  </si>
  <si>
    <r>
      <t xml:space="preserve">Cost / Unit </t>
    </r>
    <r>
      <rPr>
        <b/>
        <vertAlign val="superscript"/>
        <sz val="10"/>
        <rFont val="Arial"/>
        <family val="2"/>
      </rPr>
      <t>(1</t>
    </r>
    <r>
      <rPr>
        <vertAlign val="superscript"/>
        <sz val="10"/>
        <rFont val="Arial"/>
        <family val="2"/>
      </rPr>
      <t>)</t>
    </r>
  </si>
  <si>
    <r>
      <t xml:space="preserve">Prime
Mark-up </t>
    </r>
    <r>
      <rPr>
        <b/>
        <vertAlign val="superscript"/>
        <sz val="10"/>
        <rFont val="Arial"/>
        <family val="2"/>
      </rPr>
      <t>(2)</t>
    </r>
  </si>
  <si>
    <t>(2)  If using historical bid prices, do not include a mark-up for the prime contractor.</t>
  </si>
  <si>
    <t>(1)  Show the type of equipment selected, including the size of the equipment.</t>
  </si>
  <si>
    <t>(1)  These costs/ unit may be obtained from quotes from suppliers or from historical bid prices.  Assume a material quote from a supplier includes the supplier's overhead and profit.</t>
  </si>
  <si>
    <t>(1)  See RS Means for suggested typical crews for various operations.</t>
  </si>
  <si>
    <t>(1) These are typical types of equipment used in this operation.  Adjust for any project-specific requirements.</t>
  </si>
  <si>
    <t>(1) These are typical types of labor used in this operation.  Adjust for any project-specific requirements.</t>
  </si>
  <si>
    <r>
      <t xml:space="preserve">Cost / Hour </t>
    </r>
    <r>
      <rPr>
        <b/>
        <vertAlign val="superscript"/>
        <sz val="10"/>
        <rFont val="Arial"/>
        <family val="2"/>
      </rPr>
      <t>(2)</t>
    </r>
  </si>
  <si>
    <t>Prime
Mark-up</t>
  </si>
  <si>
    <t>H A U L   E Q U I P M E N T   (COST PER HOUR)</t>
  </si>
  <si>
    <t>Pneumatic Roller</t>
  </si>
  <si>
    <t xml:space="preserve"> HAUL UNIT PRICE  =</t>
  </si>
  <si>
    <t xml:space="preserve">E X C A V A T I O N    E Q U I P M E N T   </t>
  </si>
  <si>
    <t xml:space="preserve">F I N I S H I N G    E Q U I P M E N T   </t>
  </si>
  <si>
    <t>E X C A V A T I O N  L A B O R</t>
  </si>
  <si>
    <t>Grade Checker</t>
  </si>
  <si>
    <t>F I N I S H I N G   L A B O R</t>
  </si>
  <si>
    <t>EXCAVATION UNIT PRICE =</t>
  </si>
  <si>
    <t>TOTAL EXCAVATION LABOR =</t>
  </si>
  <si>
    <t>TOTAL FINISHING LABOR  =</t>
  </si>
  <si>
    <t>FINISHING UNIT PRICE  =</t>
  </si>
  <si>
    <t>TOTAL FINISHING EQUIPMENT  =</t>
  </si>
  <si>
    <t>TOTAL HAUL LABOR  =</t>
  </si>
  <si>
    <t>Superintendent</t>
  </si>
  <si>
    <t>F150 Pickups</t>
  </si>
  <si>
    <t>750 CY/day</t>
  </si>
  <si>
    <t>Cat 330 Excavator</t>
  </si>
  <si>
    <r>
      <t xml:space="preserve">H A U L  L A B O R  (COST PER HOUR) </t>
    </r>
    <r>
      <rPr>
        <b/>
        <vertAlign val="superscript"/>
        <sz val="10"/>
        <rFont val="Arial"/>
        <family val="2"/>
      </rPr>
      <t>(1)</t>
    </r>
  </si>
  <si>
    <t>Haul Assumptions</t>
  </si>
  <si>
    <t>Finishing Assumptions</t>
  </si>
  <si>
    <t>Finishing production rate</t>
  </si>
  <si>
    <t>(1)  These are typical types of labor used in this operation.  Adjust for any project-specific requirements.</t>
  </si>
  <si>
    <r>
      <t xml:space="preserve">Quantity </t>
    </r>
    <r>
      <rPr>
        <b/>
        <vertAlign val="superscript"/>
        <sz val="10"/>
        <rFont val="Arial"/>
        <family val="2"/>
      </rPr>
      <t>(2)</t>
    </r>
  </si>
  <si>
    <t>T O T A L</t>
  </si>
  <si>
    <t>rounded up to nearest dollar</t>
  </si>
  <si>
    <r>
      <t xml:space="preserve">Payroll Burden </t>
    </r>
    <r>
      <rPr>
        <b/>
        <vertAlign val="superscript"/>
        <sz val="10"/>
        <rFont val="Arial"/>
        <family val="2"/>
      </rPr>
      <t>(3)</t>
    </r>
  </si>
  <si>
    <r>
      <t xml:space="preserve">Overhead </t>
    </r>
    <r>
      <rPr>
        <b/>
        <vertAlign val="superscript"/>
        <sz val="10"/>
        <rFont val="Arial"/>
        <family val="2"/>
      </rPr>
      <t>(4)</t>
    </r>
  </si>
  <si>
    <r>
      <t xml:space="preserve">Profit </t>
    </r>
    <r>
      <rPr>
        <b/>
        <vertAlign val="superscript"/>
        <sz val="10"/>
        <rFont val="Arial"/>
        <family val="2"/>
      </rPr>
      <t>(5)</t>
    </r>
  </si>
  <si>
    <t>(3)  Default payroll burden = 35%</t>
  </si>
  <si>
    <t>(4)  Default overhead = 10%</t>
  </si>
  <si>
    <t>(5)  Default profit = 10%</t>
  </si>
  <si>
    <r>
      <t xml:space="preserve">Remarks </t>
    </r>
    <r>
      <rPr>
        <b/>
        <vertAlign val="superscript"/>
        <sz val="10"/>
        <rFont val="Arial"/>
        <family val="2"/>
      </rPr>
      <t>(3)</t>
    </r>
  </si>
  <si>
    <t>(3)  Note where the information was obtained.</t>
  </si>
  <si>
    <r>
      <t xml:space="preserve">Type of haul vehicle </t>
    </r>
    <r>
      <rPr>
        <vertAlign val="superscript"/>
        <sz val="10"/>
        <rFont val="Arial"/>
        <family val="2"/>
      </rPr>
      <t>(1)</t>
    </r>
  </si>
  <si>
    <t xml:space="preserve">(1)  Typical haul vehicles with capacity: </t>
  </si>
  <si>
    <r>
      <t xml:space="preserve">Haul vehicle capacity </t>
    </r>
    <r>
      <rPr>
        <vertAlign val="superscript"/>
        <sz val="10"/>
        <rFont val="Arial"/>
        <family val="2"/>
      </rPr>
      <t>(2)</t>
    </r>
    <r>
      <rPr>
        <sz val="10"/>
        <rFont val="Arial"/>
        <family val="2"/>
      </rPr>
      <t xml:space="preserve">  (CY)</t>
    </r>
  </si>
  <si>
    <t>(2)  See RS Means for truck haul capacity</t>
  </si>
  <si>
    <r>
      <t xml:space="preserve">Load time </t>
    </r>
    <r>
      <rPr>
        <vertAlign val="superscript"/>
        <sz val="10"/>
        <rFont val="Arial"/>
        <family val="2"/>
      </rPr>
      <t>(3)</t>
    </r>
    <r>
      <rPr>
        <sz val="10"/>
        <rFont val="Arial"/>
        <family val="2"/>
      </rPr>
      <t xml:space="preserve"> (minutes)</t>
    </r>
  </si>
  <si>
    <r>
      <t>Dump time</t>
    </r>
    <r>
      <rPr>
        <vertAlign val="superscript"/>
        <sz val="10"/>
        <rFont val="Arial"/>
        <family val="2"/>
      </rPr>
      <t xml:space="preserve"> (4)</t>
    </r>
    <r>
      <rPr>
        <sz val="10"/>
        <rFont val="Arial"/>
        <family val="2"/>
      </rPr>
      <t xml:space="preserve">  (minutes)</t>
    </r>
  </si>
  <si>
    <r>
      <t xml:space="preserve">Efficiency Factor </t>
    </r>
    <r>
      <rPr>
        <vertAlign val="superscript"/>
        <sz val="10"/>
        <rFont val="Arial"/>
        <family val="2"/>
      </rPr>
      <t>(5)</t>
    </r>
  </si>
  <si>
    <t>(3)  Default load time = 5 minutes</t>
  </si>
  <si>
    <t>(4)  Default dump time = 10 minutes</t>
  </si>
  <si>
    <t>(5)  Default efficiency factor = 90%</t>
  </si>
  <si>
    <t>Includes turnaround time</t>
  </si>
  <si>
    <t>Inefficiencies include traffic restrictions, night work, excessive OT, breakdowns, weather, coffee breaks, etc</t>
  </si>
  <si>
    <t>Assumed
Value</t>
  </si>
  <si>
    <t>(2)  These costs/unit can be obtained from historical bid prices or from RS Means.</t>
  </si>
  <si>
    <t>H A U L   L A B O R</t>
  </si>
  <si>
    <t>(1)  These are typical types of equipment used in this operation.  Adjust for any project-specific requirements.</t>
  </si>
  <si>
    <t xml:space="preserve">Assume 6 laborers. </t>
  </si>
  <si>
    <t>Royalty</t>
  </si>
  <si>
    <t>MATERIAL UNIT PRICE   =</t>
  </si>
  <si>
    <t>CY</t>
  </si>
  <si>
    <r>
      <t xml:space="preserve">Cost / Unit </t>
    </r>
    <r>
      <rPr>
        <b/>
        <vertAlign val="superscript"/>
        <sz val="10"/>
        <rFont val="Arial"/>
        <family val="2"/>
      </rPr>
      <t>(2)</t>
    </r>
  </si>
  <si>
    <t xml:space="preserve"> per CY</t>
  </si>
  <si>
    <t>Excavation Assumptions</t>
  </si>
  <si>
    <t>Blasting Required?</t>
  </si>
  <si>
    <t>No</t>
  </si>
  <si>
    <t>Is the material rippable?</t>
  </si>
  <si>
    <t>Yes</t>
  </si>
  <si>
    <t>Assumed common material rippable with excavator.</t>
  </si>
  <si>
    <t>TOTAL HAUL EQUIPMENT =</t>
  </si>
  <si>
    <t>HOURS PER CYCLE =</t>
  </si>
  <si>
    <t>Excavation Equipment Price =</t>
  </si>
  <si>
    <t>Excavation Labor Price =</t>
  </si>
  <si>
    <t>Total Cost / Unit for Haul =</t>
  </si>
  <si>
    <t>Total Cost / Unit for Excavation =</t>
  </si>
  <si>
    <t>0.25 mi/day</t>
  </si>
  <si>
    <t>3 miles at 0.25 miles/day = 12 days</t>
  </si>
  <si>
    <t>Finishing Equipment Price =</t>
  </si>
  <si>
    <t>Finishing Labor Price =</t>
  </si>
  <si>
    <t>MATERIALS UNIT PRICE  =</t>
  </si>
  <si>
    <t>TOTAL EXCAVATION EQUIPMENT  =</t>
  </si>
  <si>
    <t>Total Cost / Unit for
Finishing =</t>
  </si>
  <si>
    <t>TOTAL UNIT PRICE
(HAUL + FINISHING + MATERIAL) =</t>
  </si>
  <si>
    <t>TOTAL UNIT PRICE
(HAUL + MATERIAL + EXCAVATION + FINISHING) =</t>
  </si>
  <si>
    <t xml:space="preserve"> per ton</t>
  </si>
  <si>
    <t>per ton</t>
  </si>
  <si>
    <t>L A B O R  (COST PER HOUR)</t>
  </si>
  <si>
    <t>`</t>
  </si>
  <si>
    <t>TOTAL UNIT PRICE
(HAUL + MATERIAL) =</t>
  </si>
  <si>
    <t>(1)  Add the cost of any royalties on the excavated material.  (Not typical to have royalties on exc. material - only on borrow sites)</t>
  </si>
  <si>
    <t>(2)  Obtain the royalty cost per unit from borrow site land owners.</t>
  </si>
  <si>
    <t xml:space="preserve">*The critical time for exc/emb is the longest of:  Hauling, finishing, or excavation + holidays, delays, and weekends.  </t>
  </si>
  <si>
    <t>(2)  Make sure the quantities are appropriate for the production rate selected.  (e.g. if you think the work will take 2 days, make sure you don't estimate equipment hours for 6 days).  Also make sure the production rate is appropriate for the type and size of equipment (see RS Means or Cat website for equipment production rates)</t>
  </si>
  <si>
    <t>Cat 623 Scraper =  23 CY  (Use Cat D8 Dozer for Pushing)</t>
  </si>
  <si>
    <t>(2)  Use Davis-Bacon labor rates (http://www.gpo.gov/davisbacon/allstates.html).  Include fringes. Not all labor classifications have rates in Davis-Bacon, use judgement where rates aren't available.</t>
  </si>
  <si>
    <t>10 Wheeled truck =10 CY</t>
  </si>
  <si>
    <t>Cat 120H Motor Grader</t>
  </si>
  <si>
    <t>6,000 Gallon Water Truck</t>
  </si>
  <si>
    <t xml:space="preserve"> HAUL AND PLACE UNIT PRICE  =</t>
  </si>
  <si>
    <t>Truck Driver</t>
  </si>
  <si>
    <t>Laborer - Stake Jumper</t>
  </si>
  <si>
    <t>Bobcat Skidster</t>
  </si>
  <si>
    <t>(2)  Use Davis-Bacon labor rates (http://www.gpo.gov/davisbacon/allstates.html).  Include fringes. Not all labor classifications have rates in Davis-Bacon, use judgment where rates aren't available.</t>
  </si>
  <si>
    <t>Dump man  (*)</t>
  </si>
  <si>
    <t xml:space="preserve">(*)  This person is optional and may not be a cost the contractor will incur. </t>
  </si>
  <si>
    <t>per CY</t>
  </si>
  <si>
    <t>per Unit</t>
  </si>
  <si>
    <t>This Cost-Based Unit Price can only be used when there is a commercial hot plant within haul distance of the project site. If a portable hot plant is anticipated for this project, consult with the PM and COE to determine the unit price for HACP. This estimating spreadsheet does not take into account the cost of the hot plant, the mobilization of the plant or any haul costs associated with aggregate or asphalt binder delivery. It is only valid when a cost per ton can be obtained from a commerical source.</t>
  </si>
  <si>
    <t>Total             Cost / Hour</t>
  </si>
  <si>
    <t>Total              Cost / Unit</t>
  </si>
  <si>
    <t>Total          Cost / Unit</t>
  </si>
  <si>
    <t>Total             Cost / Unit</t>
  </si>
  <si>
    <t xml:space="preserve">Total </t>
  </si>
  <si>
    <t>(5)  Note where the information was obtained.</t>
  </si>
  <si>
    <t>(3)  Default overhead = 10%.  If using historical UPA's, do not include overhead.</t>
  </si>
  <si>
    <t>(4)  Default profit = 10%  If using historical UPA's, do not include profit.</t>
  </si>
  <si>
    <r>
      <t xml:space="preserve">Overhead </t>
    </r>
    <r>
      <rPr>
        <b/>
        <vertAlign val="superscript"/>
        <sz val="10"/>
        <rFont val="Arial"/>
        <family val="2"/>
      </rPr>
      <t>(3)</t>
    </r>
  </si>
  <si>
    <r>
      <t xml:space="preserve">Profit </t>
    </r>
    <r>
      <rPr>
        <b/>
        <vertAlign val="superscript"/>
        <sz val="10"/>
        <rFont val="Arial"/>
        <family val="2"/>
      </rPr>
      <t>(4)</t>
    </r>
  </si>
  <si>
    <r>
      <t xml:space="preserve">Remarks </t>
    </r>
    <r>
      <rPr>
        <b/>
        <vertAlign val="superscript"/>
        <sz val="10"/>
        <rFont val="Arial"/>
        <family val="2"/>
      </rPr>
      <t>(5)</t>
    </r>
  </si>
  <si>
    <r>
      <t xml:space="preserve">H A U L   E Q U I P M E N T   (COST PER HOUR) </t>
    </r>
    <r>
      <rPr>
        <b/>
        <vertAlign val="superscript"/>
        <sz val="10"/>
        <rFont val="Arial"/>
        <family val="2"/>
      </rPr>
      <t>(1)</t>
    </r>
  </si>
  <si>
    <t>Haul truck</t>
  </si>
  <si>
    <r>
      <t xml:space="preserve">E Q U I P M E N T   (COST PER HOUR) </t>
    </r>
    <r>
      <rPr>
        <b/>
        <vertAlign val="superscript"/>
        <sz val="10"/>
        <rFont val="Arial"/>
        <family val="2"/>
      </rPr>
      <t>(1)</t>
    </r>
  </si>
  <si>
    <t>SUBTOTAL LABOR + EQUIPMENT + MATERIAL COST =</t>
  </si>
  <si>
    <t>Profit:</t>
  </si>
  <si>
    <t>Overhead:</t>
  </si>
  <si>
    <t>100 cuyd/hr</t>
  </si>
  <si>
    <t>(2)  Davis-Bacon link.  Use Davis-Bacon labor rates.  Include fringes. Not all labor classifications have rates in Davis-Bacon, use judgment where rates aren't available.</t>
  </si>
  <si>
    <t>From RS Means, hourly rental rate, diesel hydraulic excavator 2 CY</t>
  </si>
  <si>
    <t>End dump; 12 CY</t>
  </si>
  <si>
    <t>From RS Means, hourly rental rate, dump truck, 3 axle, 400 HP, 12 CY</t>
  </si>
  <si>
    <t>From RS Means, hourly rental rate, front end loader, 5.25-5.75 CY 270 HP</t>
  </si>
  <si>
    <t>Quote from White Cap (Denver) on 5/8/2023: $800/roll (600 SY/roll).  Delivery fees $150/roll.</t>
  </si>
  <si>
    <t>Quote from Big Pit on 5/8/2023</t>
  </si>
  <si>
    <t>per haul vehicle</t>
  </si>
  <si>
    <t>per haul truck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</si>
</sst>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0.00_);_(&quot;$&quot;* \(#,##0.00\);_(&quot;$&quot;* &quot;-&quot;??_);_(@_)"/>
    <numFmt numFmtId="43" formatCode="_(* #,##0.00_);_(* \(#,##0.00\);_(* &quot;-&quot;??_);_(@_)"/>
    <numFmt numFmtId="164" formatCode="&quot;$&quot;#,##0.00"/>
    <numFmt numFmtId="165" formatCode="0.0"/>
    <numFmt numFmtId="166" formatCode="_(&quot;$&quot;* #,##0_);_(&quot;$&quot;* \(#,##0\);_(&quot;$&quot;* &quot;-&quot;??_);_(@_)"/>
    <numFmt numFmtId="167" formatCode="#,##0.0"/>
    <numFmt numFmtId="168" formatCode="0.00;[Red]0.00"/>
  </numFmts>
  <fonts count="12" x14ac:knownFonts="1">
    <font>
      <sz val="10"/>
      <name val="Arial"/>
    </font>
    <font>
      <sz val="10"/>
      <name val="Arial"/>
      <family val="2"/>
    </font>
    <font>
      <b/>
      <sz val="10"/>
      <name val="Arial"/>
      <family val="2"/>
    </font>
    <font>
      <sz val="8"/>
      <name val="Arial"/>
      <family val="2"/>
    </font>
    <font>
      <sz val="10"/>
      <name val="Arial"/>
      <family val="2"/>
    </font>
    <font>
      <u/>
      <sz val="10"/>
      <color indexed="12"/>
      <name val="Arial"/>
      <family val="2"/>
    </font>
    <font>
      <b/>
      <sz val="12"/>
      <name val="Arial"/>
      <family val="2"/>
    </font>
    <font>
      <b/>
      <sz val="20"/>
      <color indexed="10"/>
      <name val="Arial"/>
      <family val="2"/>
    </font>
    <font>
      <vertAlign val="superscript"/>
      <sz val="10"/>
      <name val="Arial"/>
      <family val="2"/>
    </font>
    <font>
      <b/>
      <vertAlign val="superscript"/>
      <sz val="10"/>
      <name val="Arial"/>
      <family val="2"/>
    </font>
    <font>
      <sz val="10"/>
      <color indexed="15"/>
      <name val="Arial"/>
      <family val="2"/>
    </font>
    <font>
      <b/>
      <i/>
      <sz val="10"/>
      <name val="Arial"/>
      <family val="2"/>
    </font>
  </fonts>
  <fills count="8">
    <fill>
      <patternFill patternType="none"/>
    </fill>
    <fill>
      <patternFill patternType="gray125"/>
    </fill>
    <fill>
      <patternFill patternType="solid">
        <fgColor indexed="43"/>
        <bgColor indexed="64"/>
      </patternFill>
    </fill>
    <fill>
      <patternFill patternType="solid">
        <fgColor indexed="22"/>
        <bgColor indexed="64"/>
      </patternFill>
    </fill>
    <fill>
      <patternFill patternType="solid">
        <fgColor indexed="42"/>
        <bgColor indexed="64"/>
      </patternFill>
    </fill>
    <fill>
      <patternFill patternType="gray0625">
        <fgColor indexed="22"/>
        <bgColor indexed="9"/>
      </patternFill>
    </fill>
    <fill>
      <patternFill patternType="gray0625">
        <fgColor indexed="22"/>
      </patternFill>
    </fill>
    <fill>
      <patternFill patternType="solid">
        <fgColor theme="0"/>
        <bgColor indexed="64"/>
      </patternFill>
    </fill>
  </fills>
  <borders count="95">
    <border>
      <left/>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style="thin">
        <color indexed="64"/>
      </right>
      <top style="thin">
        <color indexed="64"/>
      </top>
      <bottom style="double">
        <color indexed="64"/>
      </bottom>
      <diagonal/>
    </border>
    <border>
      <left style="medium">
        <color indexed="64"/>
      </left>
      <right/>
      <top/>
      <bottom/>
      <diagonal/>
    </border>
    <border>
      <left style="thin">
        <color indexed="64"/>
      </left>
      <right style="thin">
        <color indexed="64"/>
      </right>
      <top style="double">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double">
        <color indexed="64"/>
      </bottom>
      <diagonal/>
    </border>
    <border>
      <left style="thin">
        <color indexed="64"/>
      </left>
      <right/>
      <top style="medium">
        <color indexed="64"/>
      </top>
      <bottom style="double">
        <color indexed="64"/>
      </bottom>
      <diagonal/>
    </border>
    <border>
      <left style="thin">
        <color indexed="64"/>
      </left>
      <right style="thin">
        <color indexed="64"/>
      </right>
      <top style="thin">
        <color indexed="64"/>
      </top>
      <bottom/>
      <diagonal/>
    </border>
    <border>
      <left/>
      <right/>
      <top/>
      <bottom style="medium">
        <color indexed="64"/>
      </bottom>
      <diagonal/>
    </border>
    <border>
      <left style="thin">
        <color indexed="64"/>
      </left>
      <right/>
      <top style="double">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double">
        <color indexed="64"/>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top/>
      <bottom style="medium">
        <color indexed="64"/>
      </bottom>
      <diagonal/>
    </border>
    <border>
      <left style="thin">
        <color indexed="64"/>
      </left>
      <right/>
      <top/>
      <bottom/>
      <diagonal/>
    </border>
    <border>
      <left style="thin">
        <color indexed="64"/>
      </left>
      <right/>
      <top style="double">
        <color indexed="64"/>
      </top>
      <bottom/>
      <diagonal/>
    </border>
    <border>
      <left style="thin">
        <color indexed="64"/>
      </left>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thin">
        <color indexed="64"/>
      </left>
      <right/>
      <top style="thin">
        <color indexed="64"/>
      </top>
      <bottom style="medium">
        <color indexed="64"/>
      </bottom>
      <diagonal/>
    </border>
    <border>
      <left/>
      <right/>
      <top style="medium">
        <color indexed="64"/>
      </top>
      <bottom/>
      <diagonal/>
    </border>
    <border>
      <left/>
      <right style="thin">
        <color indexed="64"/>
      </right>
      <top style="medium">
        <color indexed="64"/>
      </top>
      <bottom style="double">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double">
        <color indexed="64"/>
      </bottom>
      <diagonal/>
    </border>
    <border>
      <left/>
      <right style="medium">
        <color indexed="64"/>
      </right>
      <top style="medium">
        <color indexed="64"/>
      </top>
      <bottom style="medium">
        <color indexed="64"/>
      </bottom>
      <diagonal/>
    </border>
    <border>
      <left/>
      <right style="medium">
        <color indexed="64"/>
      </right>
      <top style="double">
        <color indexed="64"/>
      </top>
      <bottom style="medium">
        <color indexed="64"/>
      </bottom>
      <diagonal/>
    </border>
    <border>
      <left/>
      <right/>
      <top style="double">
        <color indexed="64"/>
      </top>
      <bottom style="medium">
        <color indexed="64"/>
      </bottom>
      <diagonal/>
    </border>
    <border>
      <left style="medium">
        <color indexed="64"/>
      </left>
      <right style="thin">
        <color indexed="64"/>
      </right>
      <top style="thin">
        <color indexed="64"/>
      </top>
      <bottom/>
      <diagonal/>
    </border>
    <border>
      <left/>
      <right style="medium">
        <color indexed="64"/>
      </right>
      <top/>
      <bottom style="medium">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style="double">
        <color indexed="64"/>
      </bottom>
      <diagonal/>
    </border>
    <border>
      <left style="medium">
        <color indexed="64"/>
      </left>
      <right/>
      <top style="double">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style="double">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style="double">
        <color indexed="64"/>
      </bottom>
      <diagonal/>
    </border>
    <border>
      <left/>
      <right/>
      <top/>
      <bottom style="double">
        <color indexed="64"/>
      </bottom>
      <diagonal/>
    </border>
    <border>
      <left style="thin">
        <color indexed="64"/>
      </left>
      <right style="thin">
        <color indexed="64"/>
      </right>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style="double">
        <color indexed="64"/>
      </top>
      <bottom style="medium">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right style="medium">
        <color indexed="64"/>
      </right>
      <top style="thin">
        <color indexed="64"/>
      </top>
      <bottom style="double">
        <color indexed="64"/>
      </bottom>
      <diagonal/>
    </border>
    <border>
      <left/>
      <right/>
      <top style="medium">
        <color indexed="64"/>
      </top>
      <bottom style="medium">
        <color indexed="64"/>
      </bottom>
      <diagonal/>
    </border>
    <border>
      <left/>
      <right style="medium">
        <color indexed="64"/>
      </right>
      <top/>
      <bottom style="thin">
        <color indexed="64"/>
      </bottom>
      <diagonal/>
    </border>
    <border>
      <left/>
      <right style="thin">
        <color indexed="64"/>
      </right>
      <top style="double">
        <color indexed="64"/>
      </top>
      <bottom style="medium">
        <color indexed="64"/>
      </bottom>
      <diagonal/>
    </border>
    <border>
      <left style="thin">
        <color indexed="64"/>
      </left>
      <right style="medium">
        <color indexed="64"/>
      </right>
      <top/>
      <bottom style="double">
        <color indexed="64"/>
      </bottom>
      <diagonal/>
    </border>
    <border>
      <left/>
      <right style="medium">
        <color indexed="64"/>
      </right>
      <top style="thin">
        <color indexed="64"/>
      </top>
      <bottom style="thin">
        <color indexed="64"/>
      </bottom>
      <diagonal/>
    </border>
    <border>
      <left/>
      <right style="medium">
        <color indexed="64"/>
      </right>
      <top style="double">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uble">
        <color indexed="64"/>
      </top>
      <bottom/>
      <diagonal/>
    </border>
    <border>
      <left/>
      <right style="medium">
        <color indexed="64"/>
      </right>
      <top style="double">
        <color indexed="64"/>
      </top>
      <bottom/>
      <diagonal/>
    </border>
    <border>
      <left/>
      <right/>
      <top style="double">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style="thin">
        <color indexed="64"/>
      </right>
      <top style="medium">
        <color indexed="64"/>
      </top>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bottom/>
      <diagonal/>
    </border>
    <border>
      <left style="medium">
        <color indexed="64"/>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double">
        <color indexed="64"/>
      </bottom>
      <diagonal/>
    </border>
    <border>
      <left style="thin">
        <color indexed="64"/>
      </left>
      <right style="thin">
        <color indexed="64"/>
      </right>
      <top style="double">
        <color indexed="64"/>
      </top>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0" fontId="5" fillId="0" borderId="0" applyNumberFormat="0" applyFill="0" applyBorder="0" applyAlignment="0" applyProtection="0">
      <alignment vertical="top"/>
      <protection locked="0"/>
    </xf>
    <xf numFmtId="9" fontId="1" fillId="0" borderId="0" applyFont="0" applyFill="0" applyBorder="0" applyAlignment="0" applyProtection="0"/>
  </cellStyleXfs>
  <cellXfs count="554">
    <xf numFmtId="0" fontId="0" fillId="0" borderId="0" xfId="0"/>
    <xf numFmtId="0" fontId="0" fillId="0" borderId="0" xfId="0" applyBorder="1"/>
    <xf numFmtId="0" fontId="0" fillId="0" borderId="0" xfId="0" applyAlignment="1">
      <alignment horizontal="right"/>
    </xf>
    <xf numFmtId="0" fontId="0" fillId="0" borderId="1" xfId="0" applyBorder="1" applyAlignment="1">
      <alignment horizontal="right"/>
    </xf>
    <xf numFmtId="0" fontId="0" fillId="0" borderId="2" xfId="0" applyBorder="1"/>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0" fillId="0" borderId="2" xfId="0" applyBorder="1" applyAlignment="1">
      <alignment horizontal="center"/>
    </xf>
    <xf numFmtId="0" fontId="0" fillId="0" borderId="3" xfId="0" applyBorder="1"/>
    <xf numFmtId="0" fontId="0" fillId="0" borderId="5" xfId="0" applyBorder="1"/>
    <xf numFmtId="0" fontId="2" fillId="0" borderId="6"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0" fillId="0" borderId="8" xfId="0" applyBorder="1"/>
    <xf numFmtId="0" fontId="0" fillId="0" borderId="9" xfId="0" applyBorder="1"/>
    <xf numFmtId="0" fontId="2" fillId="0" borderId="10" xfId="0" applyFont="1" applyFill="1" applyBorder="1" applyAlignment="1">
      <alignment horizontal="center" vertical="center" wrapText="1"/>
    </xf>
    <xf numFmtId="0" fontId="2" fillId="0" borderId="0" xfId="0" applyFont="1" applyFill="1" applyBorder="1" applyAlignment="1">
      <alignment horizontal="right"/>
    </xf>
    <xf numFmtId="0" fontId="2" fillId="0" borderId="0" xfId="0" applyFont="1" applyFill="1" applyBorder="1"/>
    <xf numFmtId="0" fontId="2" fillId="0" borderId="0" xfId="0" applyFont="1" applyAlignment="1">
      <alignment horizontal="right"/>
    </xf>
    <xf numFmtId="0" fontId="2" fillId="0" borderId="0" xfId="0" applyFont="1" applyAlignment="1">
      <alignment horizontal="left"/>
    </xf>
    <xf numFmtId="0" fontId="0" fillId="0" borderId="0" xfId="0" applyAlignment="1">
      <alignment horizontal="left"/>
    </xf>
    <xf numFmtId="0" fontId="2" fillId="0" borderId="0"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0" fillId="0" borderId="12" xfId="0" applyBorder="1"/>
    <xf numFmtId="0" fontId="2" fillId="0" borderId="13" xfId="0" applyFont="1" applyFill="1" applyBorder="1" applyAlignment="1">
      <alignment horizontal="center" vertical="center" wrapText="1"/>
    </xf>
    <xf numFmtId="0" fontId="2" fillId="0" borderId="0" xfId="0" applyFont="1" applyAlignment="1"/>
    <xf numFmtId="0" fontId="2" fillId="2" borderId="0" xfId="0" applyFont="1" applyFill="1" applyAlignment="1">
      <alignment horizontal="right"/>
    </xf>
    <xf numFmtId="0" fontId="2" fillId="0" borderId="0" xfId="0" applyFont="1" applyAlignment="1">
      <alignment horizontal="right" indent="1"/>
    </xf>
    <xf numFmtId="44" fontId="0" fillId="0" borderId="14" xfId="2" applyFont="1" applyBorder="1"/>
    <xf numFmtId="0" fontId="0" fillId="0" borderId="3" xfId="0" applyBorder="1" applyAlignment="1">
      <alignment horizontal="center"/>
    </xf>
    <xf numFmtId="166" fontId="2" fillId="3" borderId="15" xfId="2" applyNumberFormat="1" applyFont="1" applyFill="1" applyBorder="1"/>
    <xf numFmtId="166" fontId="2" fillId="3" borderId="16" xfId="2" applyNumberFormat="1" applyFont="1" applyFill="1" applyBorder="1"/>
    <xf numFmtId="44" fontId="0" fillId="0" borderId="17" xfId="2" applyFont="1" applyBorder="1" applyAlignment="1">
      <alignment horizontal="center" vertical="center"/>
    </xf>
    <xf numFmtId="3" fontId="0" fillId="0" borderId="14" xfId="0" applyNumberFormat="1" applyBorder="1" applyAlignment="1">
      <alignment horizontal="center" vertical="center"/>
    </xf>
    <xf numFmtId="0" fontId="0" fillId="0" borderId="2" xfId="0" applyBorder="1" applyAlignment="1">
      <alignment horizontal="center" vertical="center"/>
    </xf>
    <xf numFmtId="0" fontId="0" fillId="0" borderId="1" xfId="0" applyBorder="1" applyAlignment="1">
      <alignment horizontal="center" vertical="center"/>
    </xf>
    <xf numFmtId="44" fontId="0" fillId="0" borderId="11" xfId="0" applyNumberFormat="1" applyBorder="1" applyAlignment="1">
      <alignment horizontal="center" vertical="center"/>
    </xf>
    <xf numFmtId="166" fontId="2" fillId="0" borderId="0" xfId="0" applyNumberFormat="1" applyFont="1"/>
    <xf numFmtId="44" fontId="0" fillId="0" borderId="18" xfId="0" applyNumberFormat="1" applyBorder="1" applyAlignment="1">
      <alignment horizontal="center" vertical="center"/>
    </xf>
    <xf numFmtId="44" fontId="2" fillId="2" borderId="0" xfId="2" applyFont="1" applyFill="1"/>
    <xf numFmtId="0" fontId="2" fillId="0" borderId="0" xfId="0" applyFont="1" applyFill="1" applyBorder="1" applyAlignment="1"/>
    <xf numFmtId="0" fontId="0" fillId="0" borderId="0" xfId="0" applyFill="1" applyBorder="1"/>
    <xf numFmtId="44" fontId="1" fillId="0" borderId="0" xfId="2" applyFill="1" applyBorder="1" applyAlignment="1">
      <alignment horizontal="center" vertical="center"/>
    </xf>
    <xf numFmtId="9" fontId="1" fillId="0" borderId="0" xfId="4" applyFill="1" applyBorder="1" applyAlignment="1">
      <alignment horizontal="center" vertical="center"/>
    </xf>
    <xf numFmtId="166" fontId="0" fillId="0" borderId="0" xfId="0" applyNumberFormat="1" applyFill="1" applyBorder="1" applyAlignment="1">
      <alignment horizontal="center" vertical="center"/>
    </xf>
    <xf numFmtId="0" fontId="0" fillId="0" borderId="0" xfId="0" applyFill="1" applyBorder="1" applyAlignment="1">
      <alignment horizontal="left" vertical="center" wrapText="1"/>
    </xf>
    <xf numFmtId="166" fontId="2" fillId="0" borderId="0" xfId="2" applyNumberFormat="1" applyFont="1" applyFill="1" applyBorder="1"/>
    <xf numFmtId="0" fontId="2" fillId="0" borderId="5" xfId="0" applyFont="1" applyFill="1" applyBorder="1" applyAlignment="1">
      <alignment horizontal="center" vertical="center" wrapText="1"/>
    </xf>
    <xf numFmtId="0" fontId="0" fillId="0" borderId="19" xfId="0" applyBorder="1"/>
    <xf numFmtId="44" fontId="0" fillId="0" borderId="20" xfId="2" applyFont="1" applyBorder="1" applyAlignment="1">
      <alignment horizontal="center"/>
    </xf>
    <xf numFmtId="44" fontId="2" fillId="3" borderId="21" xfId="2" applyFont="1" applyFill="1" applyBorder="1" applyAlignment="1">
      <alignment horizontal="center"/>
    </xf>
    <xf numFmtId="0" fontId="0" fillId="0" borderId="17" xfId="2" applyNumberFormat="1" applyFont="1" applyBorder="1" applyAlignment="1">
      <alignment horizontal="center" vertical="center"/>
    </xf>
    <xf numFmtId="0" fontId="2" fillId="0" borderId="0" xfId="0" applyFont="1" applyFill="1" applyBorder="1" applyAlignment="1">
      <alignment vertical="center"/>
    </xf>
    <xf numFmtId="44" fontId="1" fillId="0" borderId="17" xfId="2" applyFont="1" applyBorder="1" applyAlignment="1">
      <alignment horizontal="center" vertical="center"/>
    </xf>
    <xf numFmtId="0" fontId="0" fillId="0" borderId="8" xfId="2" applyNumberFormat="1" applyFont="1" applyBorder="1" applyAlignment="1">
      <alignment horizontal="center"/>
    </xf>
    <xf numFmtId="0" fontId="0" fillId="0" borderId="23" xfId="0" applyBorder="1"/>
    <xf numFmtId="0" fontId="0" fillId="0" borderId="24" xfId="0" applyBorder="1"/>
    <xf numFmtId="0" fontId="0" fillId="0" borderId="2" xfId="0" applyBorder="1" applyAlignment="1">
      <alignment horizontal="right"/>
    </xf>
    <xf numFmtId="0" fontId="2" fillId="3" borderId="25" xfId="0" applyFont="1" applyFill="1" applyBorder="1" applyAlignment="1">
      <alignment horizontal="right"/>
    </xf>
    <xf numFmtId="0" fontId="0" fillId="0" borderId="23" xfId="0" applyBorder="1" applyAlignment="1">
      <alignment horizontal="center" vertical="center"/>
    </xf>
    <xf numFmtId="9" fontId="0" fillId="0" borderId="24" xfId="4"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wrapText="1" shrinkToFit="1"/>
    </xf>
    <xf numFmtId="0" fontId="2" fillId="0" borderId="13" xfId="0" applyFont="1" applyBorder="1" applyAlignment="1">
      <alignment horizontal="center"/>
    </xf>
    <xf numFmtId="0" fontId="0" fillId="0" borderId="26" xfId="0" applyBorder="1" applyAlignment="1">
      <alignment horizontal="right"/>
    </xf>
    <xf numFmtId="0" fontId="0" fillId="0" borderId="27" xfId="0" applyBorder="1" applyAlignment="1">
      <alignment horizontal="center"/>
    </xf>
    <xf numFmtId="165" fontId="0" fillId="0" borderId="22" xfId="0" applyNumberFormat="1" applyBorder="1" applyAlignment="1">
      <alignment horizontal="center"/>
    </xf>
    <xf numFmtId="0" fontId="0" fillId="0" borderId="1" xfId="0" applyBorder="1" applyAlignment="1">
      <alignment horizontal="right" vertical="center" wrapText="1"/>
    </xf>
    <xf numFmtId="44" fontId="0" fillId="0" borderId="22" xfId="0" applyNumberFormat="1" applyBorder="1" applyAlignment="1">
      <alignment vertical="center"/>
    </xf>
    <xf numFmtId="0" fontId="2" fillId="0" borderId="23" xfId="0" applyFont="1" applyBorder="1" applyAlignment="1">
      <alignment horizontal="right"/>
    </xf>
    <xf numFmtId="44" fontId="2" fillId="0" borderId="28" xfId="0" applyNumberFormat="1" applyFont="1" applyBorder="1"/>
    <xf numFmtId="0" fontId="0" fillId="0" borderId="0" xfId="0" applyBorder="1" applyAlignment="1">
      <alignment horizontal="center" vertical="center"/>
    </xf>
    <xf numFmtId="0" fontId="4" fillId="0" borderId="0" xfId="0" applyFont="1" applyFill="1" applyBorder="1" applyAlignment="1">
      <alignment horizontal="left" vertical="center" wrapText="1"/>
    </xf>
    <xf numFmtId="0" fontId="2" fillId="0" borderId="29" xfId="0" applyFont="1" applyFill="1" applyBorder="1" applyAlignment="1">
      <alignment horizontal="center" vertical="center" wrapText="1"/>
    </xf>
    <xf numFmtId="0" fontId="2" fillId="0" borderId="31" xfId="0" applyFont="1" applyFill="1" applyBorder="1" applyAlignment="1">
      <alignment horizontal="center" vertical="center" wrapText="1"/>
    </xf>
    <xf numFmtId="2" fontId="0" fillId="0" borderId="11" xfId="0" applyNumberFormat="1" applyBorder="1" applyAlignment="1">
      <alignment horizontal="center"/>
    </xf>
    <xf numFmtId="2" fontId="0" fillId="0" borderId="18" xfId="0" applyNumberFormat="1" applyBorder="1" applyAlignment="1">
      <alignment horizontal="center"/>
    </xf>
    <xf numFmtId="2" fontId="0" fillId="0" borderId="12" xfId="0" applyNumberFormat="1" applyBorder="1"/>
    <xf numFmtId="2" fontId="2" fillId="3" borderId="32" xfId="0" applyNumberFormat="1" applyFont="1" applyFill="1" applyBorder="1" applyAlignment="1">
      <alignment horizontal="center"/>
    </xf>
    <xf numFmtId="0" fontId="2" fillId="0" borderId="0" xfId="0" applyFont="1" applyFill="1" applyBorder="1" applyAlignment="1">
      <alignment vertical="center" wrapText="1"/>
    </xf>
    <xf numFmtId="9" fontId="1" fillId="0" borderId="24" xfId="4" applyBorder="1" applyAlignment="1">
      <alignment horizontal="center" vertical="center"/>
    </xf>
    <xf numFmtId="0" fontId="1" fillId="0" borderId="8" xfId="2" applyNumberFormat="1" applyBorder="1" applyAlignment="1">
      <alignment horizontal="center"/>
    </xf>
    <xf numFmtId="166" fontId="2" fillId="3" borderId="32" xfId="2" applyNumberFormat="1" applyFont="1" applyFill="1" applyBorder="1"/>
    <xf numFmtId="0" fontId="5" fillId="0" borderId="0" xfId="3" applyAlignment="1" applyProtection="1"/>
    <xf numFmtId="0" fontId="0" fillId="0" borderId="0" xfId="0" applyFill="1" applyBorder="1" applyAlignment="1">
      <alignment horizontal="center"/>
    </xf>
    <xf numFmtId="0" fontId="2" fillId="0" borderId="33" xfId="0" applyFont="1" applyFill="1" applyBorder="1" applyAlignment="1">
      <alignment horizontal="center" vertical="center" wrapText="1"/>
    </xf>
    <xf numFmtId="0" fontId="0" fillId="0" borderId="20" xfId="0" applyBorder="1" applyAlignment="1">
      <alignment horizontal="center" vertical="center" wrapText="1"/>
    </xf>
    <xf numFmtId="0" fontId="0" fillId="0" borderId="4" xfId="0" applyBorder="1" applyAlignment="1">
      <alignment horizontal="center"/>
    </xf>
    <xf numFmtId="0" fontId="2" fillId="0" borderId="34" xfId="0" applyFont="1" applyFill="1" applyBorder="1" applyAlignment="1">
      <alignment horizontal="center" vertical="center" wrapText="1"/>
    </xf>
    <xf numFmtId="0" fontId="2" fillId="3" borderId="15" xfId="0" applyFont="1" applyFill="1" applyBorder="1" applyAlignment="1">
      <alignment horizontal="center"/>
    </xf>
    <xf numFmtId="0" fontId="2" fillId="0" borderId="35" xfId="0" applyFont="1" applyFill="1" applyBorder="1" applyAlignment="1">
      <alignment horizontal="center" vertical="center" wrapText="1"/>
    </xf>
    <xf numFmtId="0" fontId="2" fillId="0" borderId="0" xfId="0" applyFont="1"/>
    <xf numFmtId="0" fontId="2" fillId="0" borderId="0" xfId="0" applyFont="1" applyAlignment="1">
      <alignment horizontal="right" vertical="center" indent="1"/>
    </xf>
    <xf numFmtId="0" fontId="2" fillId="0" borderId="30" xfId="0" applyFont="1" applyBorder="1" applyAlignment="1">
      <alignment horizontal="center" vertical="center"/>
    </xf>
    <xf numFmtId="0" fontId="2" fillId="0" borderId="31" xfId="0" applyFont="1" applyBorder="1" applyAlignment="1">
      <alignment horizontal="center" vertical="center" wrapText="1" shrinkToFit="1"/>
    </xf>
    <xf numFmtId="0" fontId="2" fillId="0" borderId="0" xfId="0" applyFont="1" applyFill="1" applyBorder="1" applyAlignment="1">
      <alignment horizontal="center"/>
    </xf>
    <xf numFmtId="0" fontId="0" fillId="0" borderId="0" xfId="0" applyFill="1" applyBorder="1" applyAlignment="1">
      <alignment horizontal="left" vertical="center"/>
    </xf>
    <xf numFmtId="0" fontId="4" fillId="0" borderId="0" xfId="0" applyFont="1" applyFill="1" applyBorder="1" applyAlignment="1">
      <alignment horizontal="left"/>
    </xf>
    <xf numFmtId="168" fontId="0" fillId="0" borderId="0" xfId="0" applyNumberFormat="1"/>
    <xf numFmtId="44" fontId="2" fillId="0" borderId="0" xfId="2" applyFont="1" applyFill="1" applyBorder="1" applyAlignment="1">
      <alignment horizontal="center"/>
    </xf>
    <xf numFmtId="44" fontId="0" fillId="0" borderId="18" xfId="2" applyFont="1" applyBorder="1" applyAlignment="1">
      <alignment horizontal="center"/>
    </xf>
    <xf numFmtId="44" fontId="0" fillId="0" borderId="18" xfId="4" applyNumberFormat="1" applyFont="1" applyBorder="1" applyAlignment="1">
      <alignment horizontal="center"/>
    </xf>
    <xf numFmtId="44" fontId="0" fillId="0" borderId="22" xfId="4" applyNumberFormat="1" applyFont="1" applyBorder="1" applyAlignment="1">
      <alignment horizontal="center"/>
    </xf>
    <xf numFmtId="44" fontId="1" fillId="0" borderId="18" xfId="2" applyFont="1" applyBorder="1" applyAlignment="1">
      <alignment horizontal="center" vertical="center"/>
    </xf>
    <xf numFmtId="0" fontId="0" fillId="0" borderId="32" xfId="0" applyBorder="1"/>
    <xf numFmtId="44" fontId="0" fillId="0" borderId="18" xfId="0" applyNumberFormat="1" applyBorder="1"/>
    <xf numFmtId="44" fontId="1" fillId="0" borderId="12" xfId="2" applyBorder="1" applyAlignment="1">
      <alignment horizontal="center"/>
    </xf>
    <xf numFmtId="0" fontId="0" fillId="0" borderId="35" xfId="0" applyBorder="1"/>
    <xf numFmtId="0" fontId="0" fillId="0" borderId="34" xfId="0" applyBorder="1"/>
    <xf numFmtId="0" fontId="0" fillId="0" borderId="36" xfId="0" applyBorder="1"/>
    <xf numFmtId="9" fontId="0" fillId="0" borderId="12" xfId="4" applyFont="1" applyBorder="1" applyAlignment="1">
      <alignment horizontal="center"/>
    </xf>
    <xf numFmtId="44" fontId="0" fillId="0" borderId="12" xfId="4" applyNumberFormat="1" applyFont="1" applyBorder="1" applyAlignment="1">
      <alignment horizontal="center"/>
    </xf>
    <xf numFmtId="44" fontId="0" fillId="0" borderId="20" xfId="4" applyNumberFormat="1" applyFont="1" applyBorder="1" applyAlignment="1">
      <alignment horizontal="center"/>
    </xf>
    <xf numFmtId="44" fontId="2" fillId="3" borderId="21" xfId="4" applyNumberFormat="1" applyFont="1" applyFill="1" applyBorder="1" applyAlignment="1">
      <alignment horizontal="center"/>
    </xf>
    <xf numFmtId="0" fontId="2" fillId="0" borderId="35" xfId="0" applyFont="1" applyFill="1" applyBorder="1" applyAlignment="1">
      <alignment vertical="center" wrapText="1"/>
    </xf>
    <xf numFmtId="0" fontId="0" fillId="0" borderId="37" xfId="0" applyBorder="1" applyAlignment="1"/>
    <xf numFmtId="0" fontId="2" fillId="0" borderId="10" xfId="0" applyFont="1" applyFill="1" applyBorder="1" applyAlignment="1">
      <alignment vertical="center" wrapText="1"/>
    </xf>
    <xf numFmtId="0" fontId="0" fillId="0" borderId="24" xfId="0" applyBorder="1" applyAlignment="1"/>
    <xf numFmtId="9" fontId="1" fillId="0" borderId="38" xfId="4" applyBorder="1" applyAlignment="1">
      <alignment horizontal="center" vertical="center"/>
    </xf>
    <xf numFmtId="9" fontId="1" fillId="0" borderId="15" xfId="4" applyBorder="1" applyAlignment="1">
      <alignment horizontal="center" vertical="center"/>
    </xf>
    <xf numFmtId="0" fontId="2" fillId="0" borderId="39" xfId="0" applyFont="1" applyFill="1" applyBorder="1" applyAlignment="1">
      <alignment horizontal="center" vertical="center" wrapText="1"/>
    </xf>
    <xf numFmtId="0" fontId="0" fillId="0" borderId="42" xfId="0" applyBorder="1"/>
    <xf numFmtId="44" fontId="2" fillId="3" borderId="44" xfId="0" applyNumberFormat="1" applyFont="1" applyFill="1" applyBorder="1" applyAlignment="1">
      <alignment horizontal="left" vertical="center" wrapText="1"/>
    </xf>
    <xf numFmtId="44" fontId="2" fillId="3" borderId="45" xfId="2" applyFont="1" applyFill="1" applyBorder="1" applyAlignment="1">
      <alignment horizontal="center"/>
    </xf>
    <xf numFmtId="0" fontId="2" fillId="2" borderId="0" xfId="0" applyFont="1" applyFill="1" applyBorder="1" applyAlignment="1">
      <alignment horizontal="center"/>
    </xf>
    <xf numFmtId="44" fontId="2" fillId="2" borderId="0" xfId="0" applyNumberFormat="1" applyFont="1" applyFill="1" applyBorder="1" applyAlignment="1">
      <alignment horizontal="center"/>
    </xf>
    <xf numFmtId="0" fontId="0" fillId="0" borderId="46" xfId="0" applyBorder="1" applyAlignment="1">
      <alignment horizontal="center" vertical="center"/>
    </xf>
    <xf numFmtId="9" fontId="0" fillId="0" borderId="14" xfId="2" applyNumberFormat="1" applyFont="1" applyBorder="1" applyAlignment="1">
      <alignment horizontal="center"/>
    </xf>
    <xf numFmtId="44" fontId="0" fillId="0" borderId="8" xfId="2" applyFont="1" applyBorder="1"/>
    <xf numFmtId="9" fontId="0" fillId="0" borderId="8" xfId="2" applyNumberFormat="1" applyFont="1" applyBorder="1" applyAlignment="1">
      <alignment horizontal="center"/>
    </xf>
    <xf numFmtId="0" fontId="2" fillId="3" borderId="47" xfId="0" applyFont="1" applyFill="1" applyBorder="1" applyAlignment="1">
      <alignment horizontal="center" vertical="center" wrapText="1"/>
    </xf>
    <xf numFmtId="0" fontId="2" fillId="2" borderId="0" xfId="0" applyFont="1" applyFill="1" applyBorder="1"/>
    <xf numFmtId="9" fontId="0" fillId="0" borderId="0" xfId="4" applyFont="1" applyBorder="1" applyAlignment="1">
      <alignment horizontal="center" vertical="center"/>
    </xf>
    <xf numFmtId="0" fontId="2" fillId="0" borderId="0" xfId="0" applyFont="1" applyFill="1" applyBorder="1" applyAlignment="1">
      <alignment horizontal="left"/>
    </xf>
    <xf numFmtId="44" fontId="0" fillId="0" borderId="17" xfId="0" applyNumberFormat="1" applyBorder="1"/>
    <xf numFmtId="44" fontId="0" fillId="0" borderId="12" xfId="2" applyFont="1" applyBorder="1" applyAlignment="1">
      <alignment horizontal="center"/>
    </xf>
    <xf numFmtId="0" fontId="10" fillId="0" borderId="0" xfId="0" applyFont="1" applyFill="1" applyAlignment="1">
      <alignment horizontal="left"/>
    </xf>
    <xf numFmtId="0" fontId="0" fillId="0" borderId="0" xfId="0" applyFill="1"/>
    <xf numFmtId="0" fontId="0" fillId="0" borderId="1" xfId="0" applyFill="1" applyBorder="1" applyAlignment="1">
      <alignment horizontal="center" vertical="center"/>
    </xf>
    <xf numFmtId="0" fontId="0" fillId="0" borderId="20" xfId="0" applyBorder="1"/>
    <xf numFmtId="164" fontId="2" fillId="0" borderId="48" xfId="0" applyNumberFormat="1" applyFont="1" applyFill="1" applyBorder="1" applyAlignment="1">
      <alignment horizontal="center" vertical="center" wrapText="1"/>
    </xf>
    <xf numFmtId="164" fontId="0" fillId="0" borderId="49" xfId="0" applyNumberFormat="1" applyFill="1" applyBorder="1"/>
    <xf numFmtId="164" fontId="0" fillId="0" borderId="50" xfId="0" applyNumberFormat="1" applyBorder="1"/>
    <xf numFmtId="0" fontId="0" fillId="0" borderId="10" xfId="0" applyBorder="1"/>
    <xf numFmtId="0" fontId="0" fillId="0" borderId="48" xfId="0" applyBorder="1"/>
    <xf numFmtId="0" fontId="0" fillId="0" borderId="50" xfId="0" applyBorder="1"/>
    <xf numFmtId="0" fontId="2" fillId="3" borderId="51" xfId="0" applyFont="1" applyFill="1" applyBorder="1" applyAlignment="1">
      <alignment horizontal="right"/>
    </xf>
    <xf numFmtId="9" fontId="0" fillId="0" borderId="14" xfId="4" applyFont="1" applyBorder="1" applyAlignment="1">
      <alignment horizontal="center" vertical="center"/>
    </xf>
    <xf numFmtId="0" fontId="2" fillId="0" borderId="30" xfId="0" applyFont="1" applyFill="1" applyBorder="1" applyAlignment="1">
      <alignment horizontal="center" vertical="center" wrapText="1"/>
    </xf>
    <xf numFmtId="0" fontId="2" fillId="4" borderId="0" xfId="0" applyFont="1" applyFill="1" applyAlignment="1">
      <alignment horizontal="left"/>
    </xf>
    <xf numFmtId="3" fontId="2" fillId="4" borderId="0" xfId="1" applyNumberFormat="1" applyFont="1" applyFill="1" applyAlignment="1">
      <alignment horizontal="left"/>
    </xf>
    <xf numFmtId="0" fontId="11" fillId="5" borderId="52" xfId="0" applyFont="1" applyFill="1" applyBorder="1" applyAlignment="1">
      <alignment horizontal="center"/>
    </xf>
    <xf numFmtId="0" fontId="0" fillId="5" borderId="53" xfId="0" applyFill="1" applyBorder="1" applyAlignment="1">
      <alignment horizontal="center"/>
    </xf>
    <xf numFmtId="0" fontId="2" fillId="0" borderId="0" xfId="0" applyFont="1" applyFill="1" applyAlignment="1"/>
    <xf numFmtId="0" fontId="0" fillId="4" borderId="1" xfId="0" applyFill="1" applyBorder="1" applyAlignment="1">
      <alignment horizontal="center" vertical="center"/>
    </xf>
    <xf numFmtId="9" fontId="0" fillId="4" borderId="17" xfId="4" applyFont="1" applyFill="1" applyBorder="1" applyAlignment="1">
      <alignment horizontal="center" vertical="center"/>
    </xf>
    <xf numFmtId="0" fontId="0" fillId="4" borderId="17" xfId="4" applyNumberFormat="1" applyFont="1" applyFill="1" applyBorder="1" applyAlignment="1">
      <alignment horizontal="center" vertical="center"/>
    </xf>
    <xf numFmtId="0" fontId="0" fillId="4" borderId="17" xfId="0" applyFill="1" applyBorder="1" applyAlignment="1">
      <alignment horizontal="center"/>
    </xf>
    <xf numFmtId="0" fontId="0" fillId="4" borderId="3" xfId="0" applyFill="1" applyBorder="1" applyAlignment="1">
      <alignment vertical="center"/>
    </xf>
    <xf numFmtId="3" fontId="0" fillId="4" borderId="3" xfId="0" applyNumberFormat="1" applyFill="1" applyBorder="1" applyAlignment="1">
      <alignment horizontal="center" vertical="center"/>
    </xf>
    <xf numFmtId="0" fontId="0" fillId="4" borderId="17" xfId="0" applyFill="1" applyBorder="1" applyAlignment="1">
      <alignment vertical="center"/>
    </xf>
    <xf numFmtId="0" fontId="0" fillId="4" borderId="14" xfId="0" applyFill="1" applyBorder="1" applyAlignment="1">
      <alignment vertical="center"/>
    </xf>
    <xf numFmtId="44" fontId="0" fillId="4" borderId="14" xfId="2" applyFont="1" applyFill="1" applyBorder="1"/>
    <xf numFmtId="3" fontId="0" fillId="4" borderId="17" xfId="0" applyNumberFormat="1" applyFill="1" applyBorder="1" applyAlignment="1">
      <alignment horizontal="center" vertical="center"/>
    </xf>
    <xf numFmtId="0" fontId="0" fillId="4" borderId="22" xfId="0" applyFill="1" applyBorder="1" applyAlignment="1">
      <alignment horizontal="center" vertical="center" wrapText="1"/>
    </xf>
    <xf numFmtId="0" fontId="0" fillId="4" borderId="3" xfId="0" applyFill="1" applyBorder="1" applyAlignment="1">
      <alignment horizontal="center" vertical="center"/>
    </xf>
    <xf numFmtId="44" fontId="0" fillId="4" borderId="3" xfId="2" applyFont="1" applyFill="1" applyBorder="1" applyAlignment="1">
      <alignment horizontal="center" vertical="center"/>
    </xf>
    <xf numFmtId="0" fontId="0" fillId="4" borderId="17" xfId="0" applyFill="1" applyBorder="1" applyAlignment="1">
      <alignment horizontal="center" vertical="center"/>
    </xf>
    <xf numFmtId="44" fontId="0" fillId="4" borderId="17" xfId="2" applyFont="1" applyFill="1" applyBorder="1" applyAlignment="1">
      <alignment horizontal="center" vertical="center"/>
    </xf>
    <xf numFmtId="3" fontId="0" fillId="4" borderId="14" xfId="0" applyNumberFormat="1" applyFill="1" applyBorder="1" applyAlignment="1">
      <alignment horizontal="center" vertical="center"/>
    </xf>
    <xf numFmtId="0" fontId="0" fillId="4" borderId="14" xfId="0" applyFill="1" applyBorder="1" applyAlignment="1">
      <alignment horizontal="center" vertical="center"/>
    </xf>
    <xf numFmtId="44" fontId="0" fillId="4" borderId="14" xfId="2" applyFont="1" applyFill="1" applyBorder="1" applyAlignment="1">
      <alignment horizontal="center" vertical="center"/>
    </xf>
    <xf numFmtId="0" fontId="0" fillId="4" borderId="2" xfId="0" applyFill="1" applyBorder="1" applyAlignment="1">
      <alignment horizontal="center" vertical="center"/>
    </xf>
    <xf numFmtId="9" fontId="0" fillId="4" borderId="3" xfId="4" applyFont="1" applyFill="1" applyBorder="1" applyAlignment="1">
      <alignment horizontal="center" vertical="center"/>
    </xf>
    <xf numFmtId="0" fontId="0" fillId="4" borderId="46" xfId="0" applyFill="1" applyBorder="1" applyAlignment="1">
      <alignment horizontal="center" vertical="center"/>
    </xf>
    <xf numFmtId="0" fontId="0" fillId="4" borderId="17" xfId="2" applyNumberFormat="1" applyFont="1" applyFill="1" applyBorder="1" applyAlignment="1">
      <alignment horizontal="center" vertical="center"/>
    </xf>
    <xf numFmtId="0" fontId="0" fillId="4" borderId="2" xfId="0" applyFill="1" applyBorder="1" applyAlignment="1">
      <alignment horizontal="center"/>
    </xf>
    <xf numFmtId="0" fontId="4" fillId="4" borderId="3" xfId="0" applyFont="1" applyFill="1" applyBorder="1" applyAlignment="1">
      <alignment horizontal="center" vertical="center" wrapText="1"/>
    </xf>
    <xf numFmtId="44" fontId="0" fillId="4" borderId="17" xfId="2" applyFont="1" applyFill="1" applyBorder="1" applyAlignment="1">
      <alignment horizontal="center"/>
    </xf>
    <xf numFmtId="0" fontId="0" fillId="4" borderId="1" xfId="0" applyFill="1" applyBorder="1" applyAlignment="1">
      <alignment horizontal="center"/>
    </xf>
    <xf numFmtId="0" fontId="0" fillId="4" borderId="17" xfId="2" applyNumberFormat="1" applyFont="1" applyFill="1" applyBorder="1" applyAlignment="1">
      <alignment horizontal="center"/>
    </xf>
    <xf numFmtId="9" fontId="0" fillId="4" borderId="18" xfId="4" applyFont="1" applyFill="1" applyBorder="1" applyAlignment="1">
      <alignment horizontal="center"/>
    </xf>
    <xf numFmtId="44" fontId="1" fillId="4" borderId="17" xfId="2" applyFont="1" applyFill="1" applyBorder="1" applyAlignment="1">
      <alignment horizontal="center" vertical="center"/>
    </xf>
    <xf numFmtId="9" fontId="1" fillId="4" borderId="18" xfId="4" applyFont="1" applyFill="1" applyBorder="1" applyAlignment="1">
      <alignment horizontal="center" vertical="center"/>
    </xf>
    <xf numFmtId="9" fontId="1" fillId="4" borderId="17" xfId="4" applyFont="1" applyFill="1" applyBorder="1" applyAlignment="1">
      <alignment horizontal="center" vertical="center"/>
    </xf>
    <xf numFmtId="0" fontId="1" fillId="4" borderId="17" xfId="4" applyNumberFormat="1" applyFill="1" applyBorder="1" applyAlignment="1">
      <alignment horizontal="center" vertical="center"/>
    </xf>
    <xf numFmtId="9" fontId="1" fillId="4" borderId="17" xfId="4" applyFill="1" applyBorder="1" applyAlignment="1">
      <alignment horizontal="center" vertical="center"/>
    </xf>
    <xf numFmtId="0" fontId="1" fillId="4" borderId="17" xfId="2" applyNumberFormat="1" applyFill="1" applyBorder="1" applyAlignment="1">
      <alignment horizontal="center" vertical="center"/>
    </xf>
    <xf numFmtId="44" fontId="1" fillId="4" borderId="17" xfId="2" applyFill="1" applyBorder="1" applyAlignment="1">
      <alignment horizontal="center" vertical="center"/>
    </xf>
    <xf numFmtId="0" fontId="1" fillId="4" borderId="17" xfId="2" applyNumberFormat="1" applyFill="1" applyBorder="1" applyAlignment="1">
      <alignment horizontal="center"/>
    </xf>
    <xf numFmtId="44" fontId="1" fillId="4" borderId="17" xfId="2" applyFill="1" applyBorder="1" applyAlignment="1">
      <alignment horizontal="center"/>
    </xf>
    <xf numFmtId="167" fontId="0" fillId="4" borderId="17" xfId="0" applyNumberFormat="1" applyFill="1" applyBorder="1" applyAlignment="1">
      <alignment horizontal="center" vertical="center"/>
    </xf>
    <xf numFmtId="9" fontId="4" fillId="4" borderId="41" xfId="0" applyNumberFormat="1" applyFont="1" applyFill="1" applyBorder="1" applyAlignment="1">
      <alignment horizontal="center" vertical="center" wrapText="1"/>
    </xf>
    <xf numFmtId="9" fontId="4" fillId="4" borderId="17" xfId="0" applyNumberFormat="1" applyFont="1" applyFill="1" applyBorder="1" applyAlignment="1">
      <alignment horizontal="center" vertical="center" wrapText="1"/>
    </xf>
    <xf numFmtId="9" fontId="0" fillId="4" borderId="17" xfId="2" applyNumberFormat="1" applyFont="1" applyFill="1" applyBorder="1" applyAlignment="1">
      <alignment horizontal="center" vertical="center"/>
    </xf>
    <xf numFmtId="3" fontId="0" fillId="4" borderId="8" xfId="0" applyNumberFormat="1" applyFill="1" applyBorder="1" applyAlignment="1">
      <alignment horizontal="center" vertical="center"/>
    </xf>
    <xf numFmtId="0" fontId="0" fillId="4" borderId="54" xfId="0" applyFill="1" applyBorder="1" applyAlignment="1">
      <alignment horizontal="center" vertical="center" wrapText="1"/>
    </xf>
    <xf numFmtId="0" fontId="0" fillId="0" borderId="2" xfId="0" applyFill="1" applyBorder="1"/>
    <xf numFmtId="0" fontId="0" fillId="0" borderId="9" xfId="0" applyFill="1" applyBorder="1" applyAlignment="1">
      <alignment horizontal="center" vertical="center"/>
    </xf>
    <xf numFmtId="44" fontId="0" fillId="0" borderId="17" xfId="0" applyNumberFormat="1" applyBorder="1" applyAlignment="1">
      <alignment horizontal="center" vertical="center"/>
    </xf>
    <xf numFmtId="0" fontId="0" fillId="4" borderId="22" xfId="0" applyFill="1" applyBorder="1" applyAlignment="1">
      <alignment horizontal="left" vertical="center" wrapText="1"/>
    </xf>
    <xf numFmtId="0" fontId="0" fillId="0" borderId="20" xfId="0" applyBorder="1" applyAlignment="1">
      <alignment horizontal="left" vertical="center" wrapText="1"/>
    </xf>
    <xf numFmtId="0" fontId="0" fillId="3" borderId="55" xfId="0" applyFill="1" applyBorder="1" applyAlignment="1">
      <alignment horizontal="left"/>
    </xf>
    <xf numFmtId="44" fontId="0" fillId="4" borderId="17" xfId="2" applyFont="1" applyFill="1" applyBorder="1" applyAlignment="1">
      <alignment vertical="center"/>
    </xf>
    <xf numFmtId="44" fontId="0" fillId="0" borderId="17" xfId="2" applyFont="1" applyBorder="1" applyAlignment="1">
      <alignment vertical="center"/>
    </xf>
    <xf numFmtId="0" fontId="2" fillId="0" borderId="0" xfId="0" applyFont="1" applyFill="1" applyAlignment="1">
      <alignment horizontal="right"/>
    </xf>
    <xf numFmtId="0" fontId="6" fillId="0" borderId="0" xfId="0" applyFont="1" applyFill="1"/>
    <xf numFmtId="44" fontId="2" fillId="0" borderId="0" xfId="0" applyNumberFormat="1" applyFont="1" applyFill="1" applyBorder="1" applyAlignment="1">
      <alignment horizontal="left" vertical="center" wrapText="1"/>
    </xf>
    <xf numFmtId="166" fontId="2" fillId="2" borderId="0" xfId="0" applyNumberFormat="1" applyFont="1" applyFill="1"/>
    <xf numFmtId="0" fontId="2" fillId="0" borderId="56" xfId="0" applyFont="1" applyFill="1" applyBorder="1" applyAlignment="1">
      <alignment horizontal="right"/>
    </xf>
    <xf numFmtId="44" fontId="2" fillId="4" borderId="43" xfId="2" applyFont="1" applyFill="1" applyBorder="1"/>
    <xf numFmtId="44" fontId="2" fillId="0" borderId="0" xfId="0" applyNumberFormat="1" applyFont="1" applyFill="1" applyBorder="1" applyAlignment="1">
      <alignment horizontal="center"/>
    </xf>
    <xf numFmtId="0" fontId="0" fillId="0" borderId="0" xfId="0" applyFill="1" applyBorder="1" applyAlignment="1">
      <alignment horizontal="right"/>
    </xf>
    <xf numFmtId="166" fontId="0" fillId="0" borderId="0" xfId="0" applyNumberFormat="1" applyFill="1" applyBorder="1" applyAlignment="1">
      <alignment horizontal="right" vertical="center" indent="2"/>
    </xf>
    <xf numFmtId="0" fontId="0" fillId="0" borderId="0" xfId="0" applyFill="1" applyBorder="1" applyAlignment="1">
      <alignment horizontal="right" indent="2"/>
    </xf>
    <xf numFmtId="9" fontId="1" fillId="0" borderId="0" xfId="4" applyFont="1" applyFill="1" applyBorder="1" applyAlignment="1">
      <alignment horizontal="left" vertical="center" indent="3"/>
    </xf>
    <xf numFmtId="0" fontId="0" fillId="0" borderId="0" xfId="0" applyBorder="1" applyAlignment="1">
      <alignment horizontal="left" vertical="center"/>
    </xf>
    <xf numFmtId="0" fontId="0" fillId="0" borderId="0" xfId="0" applyFill="1" applyBorder="1" applyAlignment="1">
      <alignment horizontal="center" vertical="center"/>
    </xf>
    <xf numFmtId="0" fontId="0" fillId="0" borderId="57" xfId="0" applyFill="1" applyBorder="1" applyAlignment="1">
      <alignment horizontal="center"/>
    </xf>
    <xf numFmtId="44" fontId="0" fillId="0" borderId="22" xfId="2" applyFont="1" applyBorder="1" applyAlignment="1">
      <alignment horizontal="center"/>
    </xf>
    <xf numFmtId="0" fontId="0" fillId="0" borderId="0" xfId="0" applyBorder="1" applyAlignment="1">
      <alignment horizontal="center"/>
    </xf>
    <xf numFmtId="0" fontId="0" fillId="0" borderId="25" xfId="0" applyBorder="1" applyAlignment="1">
      <alignment horizontal="center" vertical="center"/>
    </xf>
    <xf numFmtId="9" fontId="0" fillId="0" borderId="59" xfId="4" applyFont="1" applyBorder="1" applyAlignment="1">
      <alignment horizontal="center" vertical="center"/>
    </xf>
    <xf numFmtId="0" fontId="2" fillId="0" borderId="2" xfId="0" applyFont="1" applyFill="1" applyBorder="1" applyAlignment="1">
      <alignment horizontal="center" vertical="center" wrapText="1"/>
    </xf>
    <xf numFmtId="44" fontId="2" fillId="3" borderId="32" xfId="2" applyFont="1" applyFill="1" applyBorder="1" applyAlignment="1">
      <alignment horizontal="center"/>
    </xf>
    <xf numFmtId="44" fontId="2" fillId="0" borderId="0" xfId="2" applyFont="1" applyFill="1"/>
    <xf numFmtId="44" fontId="1" fillId="0" borderId="8" xfId="2" applyFont="1" applyFill="1" applyBorder="1" applyAlignment="1">
      <alignment horizontal="center" vertical="center"/>
    </xf>
    <xf numFmtId="44" fontId="0" fillId="0" borderId="8" xfId="2" applyFont="1" applyFill="1" applyBorder="1" applyAlignment="1">
      <alignment horizontal="center" vertical="center"/>
    </xf>
    <xf numFmtId="44" fontId="2" fillId="3" borderId="16" xfId="0" applyNumberFormat="1" applyFont="1" applyFill="1" applyBorder="1" applyAlignment="1">
      <alignment horizontal="center"/>
    </xf>
    <xf numFmtId="0" fontId="2" fillId="0" borderId="5" xfId="0" applyFont="1" applyBorder="1" applyAlignment="1">
      <alignment horizontal="center"/>
    </xf>
    <xf numFmtId="44" fontId="2" fillId="0" borderId="0" xfId="2" applyFont="1" applyFill="1" applyBorder="1"/>
    <xf numFmtId="0" fontId="0" fillId="0" borderId="60" xfId="0" applyFill="1" applyBorder="1" applyAlignment="1">
      <alignment horizontal="center" vertical="center"/>
    </xf>
    <xf numFmtId="9" fontId="0" fillId="0" borderId="61" xfId="4" applyFont="1" applyFill="1" applyBorder="1" applyAlignment="1">
      <alignment horizontal="center" vertical="center"/>
    </xf>
    <xf numFmtId="9" fontId="0" fillId="0" borderId="17" xfId="4" applyFont="1" applyFill="1" applyBorder="1" applyAlignment="1">
      <alignment horizontal="center" vertical="center"/>
    </xf>
    <xf numFmtId="44" fontId="2" fillId="3" borderId="62" xfId="0" applyNumberFormat="1" applyFont="1" applyFill="1" applyBorder="1" applyAlignment="1"/>
    <xf numFmtId="164" fontId="2" fillId="3" borderId="16" xfId="0" applyNumberFormat="1" applyFont="1" applyFill="1" applyBorder="1"/>
    <xf numFmtId="0" fontId="2" fillId="0" borderId="38" xfId="0" applyFont="1" applyFill="1" applyBorder="1" applyAlignment="1"/>
    <xf numFmtId="44" fontId="2" fillId="3" borderId="16" xfId="0" applyNumberFormat="1" applyFont="1" applyFill="1" applyBorder="1"/>
    <xf numFmtId="0" fontId="0" fillId="0" borderId="0" xfId="0" applyBorder="1" applyAlignment="1">
      <alignment vertical="center" wrapText="1"/>
    </xf>
    <xf numFmtId="0" fontId="0" fillId="0" borderId="0" xfId="0" applyBorder="1" applyAlignment="1">
      <alignment vertical="center"/>
    </xf>
    <xf numFmtId="44" fontId="0" fillId="0" borderId="27" xfId="0" applyNumberFormat="1" applyBorder="1" applyAlignment="1">
      <alignment horizontal="center"/>
    </xf>
    <xf numFmtId="0" fontId="0" fillId="3" borderId="21" xfId="0" applyFill="1" applyBorder="1"/>
    <xf numFmtId="0" fontId="0" fillId="4" borderId="22" xfId="0" applyFill="1" applyBorder="1"/>
    <xf numFmtId="44" fontId="0" fillId="4" borderId="14" xfId="2" applyFont="1" applyFill="1" applyBorder="1" applyAlignment="1">
      <alignment vertical="center"/>
    </xf>
    <xf numFmtId="44" fontId="0" fillId="0" borderId="14" xfId="2" applyFont="1" applyBorder="1" applyAlignment="1">
      <alignment vertical="center"/>
    </xf>
    <xf numFmtId="9" fontId="0" fillId="4" borderId="8" xfId="2" applyNumberFormat="1" applyFont="1" applyFill="1" applyBorder="1" applyAlignment="1">
      <alignment horizontal="center" vertical="center"/>
    </xf>
    <xf numFmtId="44" fontId="0" fillId="0" borderId="8" xfId="2" applyFont="1" applyBorder="1" applyAlignment="1">
      <alignment vertical="center"/>
    </xf>
    <xf numFmtId="44" fontId="2" fillId="2" borderId="0" xfId="0" applyNumberFormat="1" applyFont="1" applyFill="1"/>
    <xf numFmtId="0" fontId="0" fillId="0" borderId="0" xfId="0" applyBorder="1" applyAlignment="1">
      <alignment horizontal="right"/>
    </xf>
    <xf numFmtId="44" fontId="0" fillId="0" borderId="0" xfId="0" applyNumberFormat="1" applyBorder="1"/>
    <xf numFmtId="0" fontId="0" fillId="0" borderId="26" xfId="0" applyFill="1" applyBorder="1" applyAlignment="1">
      <alignment horizontal="right"/>
    </xf>
    <xf numFmtId="0" fontId="0" fillId="0" borderId="27" xfId="0" applyFill="1" applyBorder="1" applyAlignment="1">
      <alignment horizontal="center"/>
    </xf>
    <xf numFmtId="0" fontId="0" fillId="0" borderId="1" xfId="0" applyFill="1" applyBorder="1" applyAlignment="1">
      <alignment horizontal="right"/>
    </xf>
    <xf numFmtId="165" fontId="0" fillId="0" borderId="22" xfId="0" applyNumberFormat="1" applyFill="1" applyBorder="1" applyAlignment="1">
      <alignment horizontal="center"/>
    </xf>
    <xf numFmtId="0" fontId="0" fillId="0" borderId="1" xfId="0" applyFill="1" applyBorder="1" applyAlignment="1">
      <alignment horizontal="right" vertical="center" wrapText="1"/>
    </xf>
    <xf numFmtId="44" fontId="0" fillId="0" borderId="22" xfId="0" applyNumberFormat="1" applyFill="1" applyBorder="1" applyAlignment="1">
      <alignment vertical="center"/>
    </xf>
    <xf numFmtId="0" fontId="2" fillId="0" borderId="23" xfId="0" applyFont="1" applyFill="1" applyBorder="1" applyAlignment="1">
      <alignment horizontal="right"/>
    </xf>
    <xf numFmtId="44" fontId="2" fillId="0" borderId="28" xfId="0" applyNumberFormat="1" applyFont="1" applyFill="1" applyBorder="1"/>
    <xf numFmtId="0" fontId="2" fillId="0" borderId="0" xfId="0" applyFont="1" applyFill="1"/>
    <xf numFmtId="0" fontId="4" fillId="0" borderId="0" xfId="0" applyFont="1" applyFill="1" applyBorder="1" applyAlignment="1">
      <alignment vertical="center" wrapText="1"/>
    </xf>
    <xf numFmtId="0" fontId="0" fillId="4" borderId="1" xfId="0" applyFill="1" applyBorder="1" applyAlignment="1">
      <alignment vertical="center" wrapText="1"/>
    </xf>
    <xf numFmtId="0" fontId="0" fillId="0" borderId="19" xfId="0" applyBorder="1" applyAlignment="1">
      <alignment vertical="center"/>
    </xf>
    <xf numFmtId="0" fontId="2" fillId="3" borderId="55" xfId="0" applyFont="1" applyFill="1" applyBorder="1" applyAlignment="1">
      <alignment horizontal="center" vertical="center" wrapText="1"/>
    </xf>
    <xf numFmtId="0" fontId="2" fillId="0" borderId="23" xfId="0" applyFont="1" applyBorder="1" applyAlignment="1">
      <alignment horizontal="right" vertical="center" wrapText="1"/>
    </xf>
    <xf numFmtId="44" fontId="2" fillId="0" borderId="28" xfId="0" applyNumberFormat="1" applyFont="1" applyBorder="1" applyAlignment="1">
      <alignment vertical="center"/>
    </xf>
    <xf numFmtId="0" fontId="6" fillId="0" borderId="0" xfId="0" applyFont="1" applyFill="1" applyBorder="1" applyAlignment="1">
      <alignment wrapText="1"/>
    </xf>
    <xf numFmtId="0" fontId="0" fillId="0" borderId="4" xfId="0" applyBorder="1"/>
    <xf numFmtId="0" fontId="0" fillId="2" borderId="0" xfId="0" applyFill="1"/>
    <xf numFmtId="44" fontId="0" fillId="0" borderId="0" xfId="0" applyNumberFormat="1" applyFill="1" applyBorder="1"/>
    <xf numFmtId="0" fontId="2" fillId="2" borderId="0" xfId="0" applyFont="1" applyFill="1"/>
    <xf numFmtId="44" fontId="0" fillId="0" borderId="28" xfId="0" applyNumberFormat="1" applyFill="1" applyBorder="1"/>
    <xf numFmtId="1" fontId="0" fillId="4" borderId="3" xfId="4" applyNumberFormat="1" applyFont="1" applyFill="1" applyBorder="1" applyAlignment="1">
      <alignment horizontal="center" vertical="center"/>
    </xf>
    <xf numFmtId="0" fontId="0" fillId="4" borderId="1" xfId="0" applyFill="1" applyBorder="1" applyAlignment="1">
      <alignment horizontal="left" vertical="center" wrapText="1"/>
    </xf>
    <xf numFmtId="0" fontId="0" fillId="4" borderId="19" xfId="0" applyFill="1" applyBorder="1" applyAlignment="1">
      <alignment horizontal="left" vertical="center" wrapText="1"/>
    </xf>
    <xf numFmtId="0" fontId="4" fillId="4" borderId="11" xfId="0" applyFont="1" applyFill="1" applyBorder="1" applyAlignment="1">
      <alignment horizontal="center" vertical="center" wrapText="1"/>
    </xf>
    <xf numFmtId="0" fontId="0" fillId="4" borderId="18" xfId="2" applyNumberFormat="1" applyFont="1" applyFill="1" applyBorder="1" applyAlignment="1">
      <alignment horizontal="center"/>
    </xf>
    <xf numFmtId="0" fontId="0" fillId="0" borderId="12" xfId="2" applyNumberFormat="1" applyFont="1" applyBorder="1" applyAlignment="1">
      <alignment horizontal="center"/>
    </xf>
    <xf numFmtId="0" fontId="2" fillId="0" borderId="40" xfId="0" applyFont="1" applyFill="1" applyBorder="1" applyAlignment="1">
      <alignment horizontal="center" vertical="center" wrapText="1"/>
    </xf>
    <xf numFmtId="44" fontId="0" fillId="4" borderId="41" xfId="2" applyFont="1" applyFill="1" applyBorder="1" applyAlignment="1">
      <alignment horizontal="center"/>
    </xf>
    <xf numFmtId="0" fontId="0" fillId="0" borderId="14" xfId="0" applyBorder="1"/>
    <xf numFmtId="0" fontId="4" fillId="4" borderId="2" xfId="0" applyFont="1" applyFill="1" applyBorder="1" applyAlignment="1">
      <alignment horizontal="center"/>
    </xf>
    <xf numFmtId="0" fontId="4" fillId="4" borderId="17" xfId="2" applyNumberFormat="1" applyFont="1" applyFill="1" applyBorder="1" applyAlignment="1">
      <alignment horizontal="center" vertical="center"/>
    </xf>
    <xf numFmtId="0" fontId="1" fillId="4" borderId="14" xfId="2" applyNumberFormat="1" applyFill="1" applyBorder="1" applyAlignment="1">
      <alignment horizontal="center" vertical="center"/>
    </xf>
    <xf numFmtId="44" fontId="1" fillId="4" borderId="14" xfId="2" applyFill="1" applyBorder="1" applyAlignment="1">
      <alignment horizontal="center" vertical="center"/>
    </xf>
    <xf numFmtId="0" fontId="2" fillId="0" borderId="31" xfId="0" applyFont="1" applyFill="1" applyBorder="1" applyAlignment="1">
      <alignment horizontal="center" vertical="center" wrapText="1"/>
    </xf>
    <xf numFmtId="0" fontId="2" fillId="0" borderId="69" xfId="0" applyFont="1" applyFill="1" applyBorder="1" applyAlignment="1">
      <alignment horizontal="center" vertical="center" wrapText="1"/>
    </xf>
    <xf numFmtId="0" fontId="4" fillId="0" borderId="3" xfId="0" applyFont="1" applyFill="1" applyBorder="1" applyAlignment="1">
      <alignment horizontal="left" vertical="center" wrapText="1"/>
    </xf>
    <xf numFmtId="0" fontId="2" fillId="0" borderId="29" xfId="0" applyFont="1" applyFill="1" applyBorder="1" applyAlignment="1">
      <alignment horizontal="center" vertical="center" wrapText="1"/>
    </xf>
    <xf numFmtId="0" fontId="4" fillId="0" borderId="0" xfId="0" applyFont="1" applyFill="1" applyBorder="1" applyAlignment="1">
      <alignment horizontal="left" vertical="center" wrapText="1"/>
    </xf>
    <xf numFmtId="0" fontId="2" fillId="0" borderId="13"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0" fillId="0" borderId="0" xfId="0" applyFill="1" applyBorder="1" applyAlignment="1">
      <alignment horizontal="left" vertical="center" wrapText="1"/>
    </xf>
    <xf numFmtId="0" fontId="2" fillId="0" borderId="13"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1" fillId="0" borderId="0" xfId="0" applyFont="1" applyFill="1" applyBorder="1" applyAlignment="1">
      <alignment horizontal="left"/>
    </xf>
    <xf numFmtId="0" fontId="1" fillId="0" borderId="0" xfId="0" applyFont="1" applyFill="1" applyBorder="1" applyAlignment="1">
      <alignment horizontal="left" vertical="center"/>
    </xf>
    <xf numFmtId="164" fontId="2" fillId="3" borderId="32" xfId="2" applyNumberFormat="1" applyFont="1" applyFill="1" applyBorder="1" applyAlignment="1">
      <alignment horizontal="center"/>
    </xf>
    <xf numFmtId="0" fontId="0" fillId="0" borderId="8" xfId="2" applyNumberFormat="1" applyFont="1" applyFill="1" applyBorder="1" applyAlignment="1">
      <alignment horizontal="center"/>
    </xf>
    <xf numFmtId="44" fontId="0" fillId="0" borderId="8" xfId="2" applyFont="1" applyFill="1" applyBorder="1" applyAlignment="1">
      <alignment horizontal="center"/>
    </xf>
    <xf numFmtId="0" fontId="2" fillId="0" borderId="8" xfId="0" applyFont="1" applyFill="1" applyBorder="1" applyAlignment="1">
      <alignment vertical="center" wrapText="1"/>
    </xf>
    <xf numFmtId="0" fontId="0" fillId="0" borderId="0" xfId="0" applyFill="1" applyBorder="1" applyAlignment="1">
      <alignment vertical="center" wrapText="1"/>
    </xf>
    <xf numFmtId="0" fontId="0" fillId="0" borderId="17" xfId="0" applyBorder="1"/>
    <xf numFmtId="0" fontId="4" fillId="0" borderId="17" xfId="0" applyFont="1" applyFill="1" applyBorder="1" applyAlignment="1">
      <alignment horizontal="left" vertical="center" wrapText="1"/>
    </xf>
    <xf numFmtId="9" fontId="1" fillId="0" borderId="17" xfId="4" applyFont="1" applyFill="1" applyBorder="1" applyAlignment="1">
      <alignment horizontal="left" vertical="center"/>
    </xf>
    <xf numFmtId="166" fontId="0" fillId="0" borderId="17" xfId="0" applyNumberFormat="1" applyFill="1" applyBorder="1" applyAlignment="1">
      <alignment horizontal="center" vertical="center"/>
    </xf>
    <xf numFmtId="0" fontId="0" fillId="0" borderId="17" xfId="0" applyFill="1" applyBorder="1" applyAlignment="1">
      <alignment horizontal="left" vertical="center" wrapText="1"/>
    </xf>
    <xf numFmtId="164" fontId="0" fillId="0" borderId="17" xfId="0" applyNumberFormat="1" applyFill="1" applyBorder="1"/>
    <xf numFmtId="0" fontId="0" fillId="0" borderId="17" xfId="0" applyBorder="1" applyAlignment="1">
      <alignment horizontal="center" vertical="center"/>
    </xf>
    <xf numFmtId="9" fontId="1" fillId="0" borderId="3" xfId="4" applyFont="1" applyFill="1" applyBorder="1" applyAlignment="1">
      <alignment horizontal="left" vertical="center"/>
    </xf>
    <xf numFmtId="166" fontId="0" fillId="0" borderId="3" xfId="0" applyNumberFormat="1" applyFill="1" applyBorder="1" applyAlignment="1">
      <alignment horizontal="center" vertical="center"/>
    </xf>
    <xf numFmtId="0" fontId="0" fillId="0" borderId="3" xfId="0" applyFill="1" applyBorder="1" applyAlignment="1">
      <alignment horizontal="left" vertical="center" wrapText="1"/>
    </xf>
    <xf numFmtId="44" fontId="0" fillId="0" borderId="8" xfId="2" applyFont="1" applyBorder="1" applyAlignment="1">
      <alignment horizontal="center"/>
    </xf>
    <xf numFmtId="0" fontId="4" fillId="0" borderId="8" xfId="0" applyFont="1" applyFill="1" applyBorder="1" applyAlignment="1">
      <alignment horizontal="left" vertical="center" wrapText="1"/>
    </xf>
    <xf numFmtId="9" fontId="1" fillId="0" borderId="8" xfId="4" applyFont="1" applyFill="1" applyBorder="1" applyAlignment="1">
      <alignment horizontal="left" vertical="center"/>
    </xf>
    <xf numFmtId="166" fontId="0" fillId="0" borderId="8" xfId="0" applyNumberFormat="1" applyFill="1" applyBorder="1" applyAlignment="1">
      <alignment horizontal="center" vertical="center"/>
    </xf>
    <xf numFmtId="0" fontId="0" fillId="0" borderId="8" xfId="0" applyFill="1" applyBorder="1" applyAlignment="1">
      <alignment horizontal="left" vertical="center" wrapText="1"/>
    </xf>
    <xf numFmtId="0" fontId="0" fillId="0" borderId="22" xfId="0" applyBorder="1"/>
    <xf numFmtId="164" fontId="2" fillId="3" borderId="62" xfId="0" applyNumberFormat="1" applyFont="1" applyFill="1" applyBorder="1" applyAlignment="1">
      <alignment horizontal="left" vertical="center" wrapText="1"/>
    </xf>
    <xf numFmtId="0" fontId="0" fillId="0" borderId="50" xfId="0" applyFill="1" applyBorder="1" applyAlignment="1"/>
    <xf numFmtId="0" fontId="0" fillId="0" borderId="76" xfId="0" applyBorder="1" applyAlignment="1"/>
    <xf numFmtId="164" fontId="2" fillId="3" borderId="32" xfId="0" applyNumberFormat="1" applyFont="1" applyFill="1" applyBorder="1" applyAlignment="1">
      <alignment horizontal="left" vertical="center" wrapText="1"/>
    </xf>
    <xf numFmtId="0" fontId="0" fillId="0" borderId="58" xfId="0" applyBorder="1"/>
    <xf numFmtId="9" fontId="4" fillId="4" borderId="18" xfId="0" applyNumberFormat="1" applyFont="1" applyFill="1" applyBorder="1" applyAlignment="1">
      <alignment horizontal="center" vertical="center" wrapText="1"/>
    </xf>
    <xf numFmtId="0" fontId="0" fillId="0" borderId="94" xfId="0" applyBorder="1"/>
    <xf numFmtId="0" fontId="0" fillId="0" borderId="31" xfId="0" applyBorder="1"/>
    <xf numFmtId="0" fontId="1" fillId="4" borderId="1" xfId="0" applyFont="1" applyFill="1" applyBorder="1" applyAlignment="1">
      <alignment horizontal="center" vertical="center"/>
    </xf>
    <xf numFmtId="0" fontId="1" fillId="4" borderId="2" xfId="0" applyFont="1" applyFill="1" applyBorder="1" applyAlignment="1">
      <alignment horizontal="center"/>
    </xf>
    <xf numFmtId="44" fontId="0" fillId="0" borderId="27" xfId="2" applyFont="1" applyBorder="1" applyAlignment="1">
      <alignment horizontal="center"/>
    </xf>
    <xf numFmtId="0" fontId="1" fillId="4" borderId="1" xfId="0" applyFont="1" applyFill="1" applyBorder="1" applyAlignment="1">
      <alignment horizontal="center"/>
    </xf>
    <xf numFmtId="0" fontId="0" fillId="4" borderId="85" xfId="0" applyFill="1" applyBorder="1" applyAlignment="1">
      <alignment horizontal="center"/>
    </xf>
    <xf numFmtId="0" fontId="0" fillId="4" borderId="24" xfId="2" applyNumberFormat="1" applyFont="1" applyFill="1" applyBorder="1" applyAlignment="1">
      <alignment horizontal="center"/>
    </xf>
    <xf numFmtId="44" fontId="1" fillId="4" borderId="24" xfId="2" applyFont="1" applyFill="1" applyBorder="1" applyAlignment="1">
      <alignment horizontal="center" vertical="center"/>
    </xf>
    <xf numFmtId="44" fontId="0" fillId="0" borderId="37" xfId="0" applyNumberFormat="1" applyBorder="1"/>
    <xf numFmtId="9" fontId="4" fillId="4" borderId="24" xfId="0" applyNumberFormat="1" applyFont="1" applyFill="1" applyBorder="1" applyAlignment="1">
      <alignment horizontal="center" vertical="center" wrapText="1"/>
    </xf>
    <xf numFmtId="164" fontId="0" fillId="0" borderId="53" xfId="0" applyNumberFormat="1" applyFill="1" applyBorder="1"/>
    <xf numFmtId="0" fontId="0" fillId="4" borderId="37" xfId="0" applyFill="1" applyBorder="1" applyAlignment="1">
      <alignment horizontal="left" vertical="center" wrapText="1"/>
    </xf>
    <xf numFmtId="0" fontId="0" fillId="4" borderId="53" xfId="0" applyFill="1" applyBorder="1" applyAlignment="1">
      <alignment horizontal="left" vertical="center" wrapText="1"/>
    </xf>
    <xf numFmtId="0" fontId="0" fillId="4" borderId="90" xfId="0" applyFill="1" applyBorder="1" applyAlignment="1">
      <alignment horizontal="left" vertical="center" wrapText="1"/>
    </xf>
    <xf numFmtId="166" fontId="2" fillId="0" borderId="0" xfId="0" applyNumberFormat="1" applyFont="1" applyFill="1"/>
    <xf numFmtId="9" fontId="0" fillId="0" borderId="0" xfId="4" applyFont="1" applyFill="1"/>
    <xf numFmtId="44" fontId="0" fillId="0" borderId="3" xfId="2" applyFont="1" applyFill="1" applyBorder="1" applyAlignment="1">
      <alignment horizontal="center" vertical="center"/>
    </xf>
    <xf numFmtId="44" fontId="0" fillId="0" borderId="17" xfId="2" applyFont="1" applyFill="1" applyBorder="1" applyAlignment="1">
      <alignment vertical="center"/>
    </xf>
    <xf numFmtId="0" fontId="0" fillId="0" borderId="93" xfId="0" applyFill="1" applyBorder="1" applyAlignment="1">
      <alignment horizontal="center"/>
    </xf>
    <xf numFmtId="0" fontId="0" fillId="0" borderId="6" xfId="2" applyNumberFormat="1" applyFont="1" applyFill="1" applyBorder="1" applyAlignment="1">
      <alignment horizontal="center"/>
    </xf>
    <xf numFmtId="44" fontId="1" fillId="0" borderId="6" xfId="2" applyFont="1" applyFill="1" applyBorder="1" applyAlignment="1">
      <alignment horizontal="center" vertical="center"/>
    </xf>
    <xf numFmtId="44" fontId="0" fillId="0" borderId="13" xfId="0" applyNumberFormat="1" applyFill="1" applyBorder="1"/>
    <xf numFmtId="9" fontId="4" fillId="0" borderId="6" xfId="0" applyNumberFormat="1" applyFont="1" applyFill="1" applyBorder="1" applyAlignment="1">
      <alignment horizontal="center" vertical="center" wrapText="1"/>
    </xf>
    <xf numFmtId="164" fontId="0" fillId="0" borderId="63" xfId="0" applyNumberFormat="1" applyFill="1" applyBorder="1"/>
    <xf numFmtId="0" fontId="0" fillId="0" borderId="13" xfId="0" applyFill="1" applyBorder="1" applyAlignment="1">
      <alignment horizontal="left" vertical="center" wrapText="1"/>
    </xf>
    <xf numFmtId="0" fontId="0" fillId="0" borderId="63" xfId="0" applyFill="1" applyBorder="1" applyAlignment="1">
      <alignment horizontal="left" vertical="center" wrapText="1"/>
    </xf>
    <xf numFmtId="0" fontId="0" fillId="0" borderId="64" xfId="0" applyFill="1" applyBorder="1" applyAlignment="1">
      <alignment horizontal="left" vertical="center" wrapText="1"/>
    </xf>
    <xf numFmtId="0" fontId="0" fillId="7" borderId="17" xfId="2" applyNumberFormat="1" applyFont="1" applyFill="1" applyBorder="1" applyAlignment="1">
      <alignment horizontal="center" vertical="center"/>
    </xf>
    <xf numFmtId="0" fontId="4" fillId="7" borderId="3" xfId="0" applyFont="1" applyFill="1" applyBorder="1" applyAlignment="1">
      <alignment horizontal="center" vertical="center" wrapText="1"/>
    </xf>
    <xf numFmtId="0" fontId="1" fillId="7" borderId="17" xfId="2" applyNumberFormat="1" applyFill="1" applyBorder="1" applyAlignment="1">
      <alignment horizontal="center"/>
    </xf>
    <xf numFmtId="0" fontId="2" fillId="3" borderId="56" xfId="0" applyFont="1" applyFill="1" applyBorder="1" applyAlignment="1">
      <alignment horizontal="center"/>
    </xf>
    <xf numFmtId="0" fontId="2" fillId="3" borderId="66" xfId="0" applyFont="1" applyFill="1" applyBorder="1" applyAlignment="1">
      <alignment horizontal="center"/>
    </xf>
    <xf numFmtId="0" fontId="2" fillId="3" borderId="43" xfId="0" applyFont="1" applyFill="1" applyBorder="1" applyAlignment="1">
      <alignment horizontal="center"/>
    </xf>
    <xf numFmtId="0" fontId="2" fillId="3" borderId="56" xfId="0" applyFont="1" applyFill="1" applyBorder="1" applyAlignment="1">
      <alignment horizontal="center" vertical="center"/>
    </xf>
    <xf numFmtId="0" fontId="2" fillId="3" borderId="66" xfId="0" applyFont="1" applyFill="1" applyBorder="1" applyAlignment="1">
      <alignment horizontal="center" vertical="center"/>
    </xf>
    <xf numFmtId="0" fontId="2" fillId="3" borderId="43" xfId="0" applyFont="1" applyFill="1" applyBorder="1" applyAlignment="1">
      <alignment horizontal="center" vertical="center"/>
    </xf>
    <xf numFmtId="0" fontId="0" fillId="0" borderId="11" xfId="0" applyBorder="1" applyAlignment="1">
      <alignment horizontal="center"/>
    </xf>
    <xf numFmtId="0" fontId="0" fillId="0" borderId="48" xfId="0" applyBorder="1" applyAlignment="1">
      <alignment horizontal="center"/>
    </xf>
    <xf numFmtId="0" fontId="0" fillId="0" borderId="67" xfId="0" applyBorder="1" applyAlignment="1">
      <alignment horizontal="center"/>
    </xf>
    <xf numFmtId="0" fontId="5" fillId="0" borderId="0" xfId="3" applyAlignment="1" applyProtection="1">
      <alignment horizontal="left" vertical="center" wrapText="1"/>
    </xf>
    <xf numFmtId="0" fontId="2" fillId="3" borderId="51" xfId="0" applyFont="1" applyFill="1" applyBorder="1" applyAlignment="1">
      <alignment horizontal="right"/>
    </xf>
    <xf numFmtId="0" fontId="2" fillId="3" borderId="45" xfId="0" applyFont="1" applyFill="1" applyBorder="1" applyAlignment="1">
      <alignment horizontal="right"/>
    </xf>
    <xf numFmtId="0" fontId="2" fillId="3" borderId="68" xfId="0" applyFont="1" applyFill="1" applyBorder="1" applyAlignment="1">
      <alignment horizontal="right"/>
    </xf>
    <xf numFmtId="0" fontId="2" fillId="2" borderId="0" xfId="0" applyFont="1" applyFill="1" applyAlignment="1">
      <alignment horizontal="right"/>
    </xf>
    <xf numFmtId="0" fontId="0" fillId="4" borderId="18" xfId="0" applyFill="1" applyBorder="1" applyAlignment="1">
      <alignment horizontal="left" vertical="center" wrapText="1"/>
    </xf>
    <xf numFmtId="0" fontId="0" fillId="4" borderId="49" xfId="0" applyFill="1" applyBorder="1" applyAlignment="1">
      <alignment horizontal="left" vertical="center" wrapText="1"/>
    </xf>
    <xf numFmtId="0" fontId="0" fillId="4" borderId="70" xfId="0" applyFill="1" applyBorder="1" applyAlignment="1">
      <alignment horizontal="left" vertical="center" wrapText="1"/>
    </xf>
    <xf numFmtId="0" fontId="0" fillId="3" borderId="16" xfId="0" applyFill="1" applyBorder="1" applyAlignment="1">
      <alignment horizontal="left"/>
    </xf>
    <xf numFmtId="0" fontId="0" fillId="3" borderId="45" xfId="0" applyFill="1" applyBorder="1" applyAlignment="1">
      <alignment horizontal="left"/>
    </xf>
    <xf numFmtId="0" fontId="0" fillId="3" borderId="44" xfId="0" applyFill="1" applyBorder="1" applyAlignment="1">
      <alignment horizontal="left"/>
    </xf>
    <xf numFmtId="0" fontId="0" fillId="0" borderId="12" xfId="0" applyBorder="1" applyAlignment="1">
      <alignment horizontal="center"/>
    </xf>
    <xf numFmtId="0" fontId="0" fillId="0" borderId="50" xfId="0" applyBorder="1" applyAlignment="1">
      <alignment horizontal="center"/>
    </xf>
    <xf numFmtId="0" fontId="0" fillId="0" borderId="65" xfId="0" applyBorder="1" applyAlignment="1">
      <alignment horizontal="center"/>
    </xf>
    <xf numFmtId="0" fontId="6" fillId="2" borderId="15" xfId="0" applyFont="1" applyFill="1" applyBorder="1" applyAlignment="1">
      <alignment horizontal="center"/>
    </xf>
    <xf numFmtId="0" fontId="4" fillId="4" borderId="18" xfId="0" applyFont="1" applyFill="1" applyBorder="1" applyAlignment="1">
      <alignment horizontal="center" vertical="center" wrapText="1"/>
    </xf>
    <xf numFmtId="0" fontId="4" fillId="4" borderId="49" xfId="0" applyFont="1" applyFill="1" applyBorder="1" applyAlignment="1">
      <alignment horizontal="center" vertical="center" wrapText="1"/>
    </xf>
    <xf numFmtId="0" fontId="4" fillId="4" borderId="70" xfId="0" applyFont="1" applyFill="1" applyBorder="1" applyAlignment="1">
      <alignment horizontal="center" vertical="center" wrapText="1"/>
    </xf>
    <xf numFmtId="0" fontId="4" fillId="0" borderId="37" xfId="0" applyFont="1" applyFill="1" applyBorder="1" applyAlignment="1">
      <alignment horizontal="center" vertical="center" wrapText="1"/>
    </xf>
    <xf numFmtId="0" fontId="4" fillId="0" borderId="53" xfId="0" applyFont="1" applyFill="1" applyBorder="1" applyAlignment="1">
      <alignment horizontal="center" vertical="center" wrapText="1"/>
    </xf>
    <xf numFmtId="0" fontId="4" fillId="0" borderId="90" xfId="0" applyFont="1" applyFill="1" applyBorder="1" applyAlignment="1">
      <alignment horizontal="center" vertical="center" wrapText="1"/>
    </xf>
    <xf numFmtId="0" fontId="2" fillId="0" borderId="13" xfId="0" applyFont="1" applyFill="1" applyBorder="1" applyAlignment="1">
      <alignment horizontal="center" vertical="center" wrapText="1"/>
    </xf>
    <xf numFmtId="0" fontId="2" fillId="0" borderId="63" xfId="0" applyFont="1" applyFill="1" applyBorder="1" applyAlignment="1">
      <alignment horizontal="center" vertical="center" wrapText="1"/>
    </xf>
    <xf numFmtId="0" fontId="2" fillId="0" borderId="64" xfId="0" applyFont="1" applyFill="1" applyBorder="1" applyAlignment="1">
      <alignment horizontal="center" vertical="center" wrapText="1"/>
    </xf>
    <xf numFmtId="0" fontId="4" fillId="4" borderId="18" xfId="0" applyFont="1" applyFill="1" applyBorder="1" applyAlignment="1">
      <alignment horizontal="left" vertical="center" wrapText="1"/>
    </xf>
    <xf numFmtId="0" fontId="4" fillId="4" borderId="49" xfId="0" applyFont="1" applyFill="1" applyBorder="1" applyAlignment="1">
      <alignment horizontal="left" vertical="center" wrapText="1"/>
    </xf>
    <xf numFmtId="0" fontId="4" fillId="4" borderId="70" xfId="0" applyFont="1" applyFill="1" applyBorder="1" applyAlignment="1">
      <alignment horizontal="left" vertical="center" wrapText="1"/>
    </xf>
    <xf numFmtId="0" fontId="4" fillId="0" borderId="35" xfId="0" applyFont="1" applyFill="1" applyBorder="1" applyAlignment="1">
      <alignment horizontal="left" vertical="center" wrapText="1"/>
    </xf>
    <xf numFmtId="0" fontId="4" fillId="0" borderId="78" xfId="0" applyFont="1" applyFill="1" applyBorder="1" applyAlignment="1">
      <alignment horizontal="left" vertical="center" wrapText="1"/>
    </xf>
    <xf numFmtId="0" fontId="4" fillId="0" borderId="71" xfId="0" applyFont="1" applyFill="1" applyBorder="1" applyAlignment="1">
      <alignment horizontal="left" vertical="center" wrapText="1"/>
    </xf>
    <xf numFmtId="0" fontId="2" fillId="4" borderId="0" xfId="0" applyFont="1" applyFill="1" applyAlignment="1">
      <alignment horizontal="left"/>
    </xf>
    <xf numFmtId="0" fontId="2" fillId="0" borderId="0" xfId="0" applyFont="1" applyAlignment="1">
      <alignment horizontal="left"/>
    </xf>
    <xf numFmtId="0" fontId="2" fillId="0" borderId="13" xfId="0" applyFont="1" applyFill="1" applyBorder="1" applyAlignment="1">
      <alignment horizontal="left" vertical="center" wrapText="1"/>
    </xf>
    <xf numFmtId="0" fontId="2" fillId="0" borderId="63" xfId="0" applyFont="1" applyFill="1" applyBorder="1" applyAlignment="1">
      <alignment horizontal="left" vertical="center" wrapText="1"/>
    </xf>
    <xf numFmtId="0" fontId="2" fillId="0" borderId="64" xfId="0" applyFont="1" applyFill="1" applyBorder="1" applyAlignment="1">
      <alignment horizontal="left" vertical="center" wrapText="1"/>
    </xf>
    <xf numFmtId="0" fontId="4" fillId="0" borderId="0" xfId="0" applyFont="1" applyFill="1" applyBorder="1" applyAlignment="1">
      <alignment horizontal="left" vertical="center" wrapText="1"/>
    </xf>
    <xf numFmtId="0" fontId="0" fillId="0" borderId="12" xfId="0" applyBorder="1" applyAlignment="1">
      <alignment horizontal="center" vertical="center" wrapText="1"/>
    </xf>
    <xf numFmtId="0" fontId="0" fillId="0" borderId="50" xfId="0" applyBorder="1" applyAlignment="1">
      <alignment horizontal="center" vertical="center" wrapText="1"/>
    </xf>
    <xf numFmtId="0" fontId="0" fillId="0" borderId="65" xfId="0" applyBorder="1" applyAlignment="1">
      <alignment horizontal="center" vertical="center" wrapText="1"/>
    </xf>
    <xf numFmtId="0" fontId="0" fillId="3" borderId="32" xfId="0" applyFill="1" applyBorder="1" applyAlignment="1">
      <alignment horizontal="left" wrapText="1"/>
    </xf>
    <xf numFmtId="0" fontId="0" fillId="3" borderId="15" xfId="0" applyFill="1" applyBorder="1" applyAlignment="1">
      <alignment horizontal="left" wrapText="1"/>
    </xf>
    <xf numFmtId="0" fontId="0" fillId="3" borderId="47" xfId="0" applyFill="1" applyBorder="1" applyAlignment="1">
      <alignment horizontal="left" wrapText="1"/>
    </xf>
    <xf numFmtId="0" fontId="0" fillId="0" borderId="35" xfId="0" applyBorder="1" applyAlignment="1">
      <alignment horizontal="center" wrapText="1"/>
    </xf>
    <xf numFmtId="0" fontId="0" fillId="0" borderId="78" xfId="0" applyBorder="1" applyAlignment="1">
      <alignment horizontal="center" wrapText="1"/>
    </xf>
    <xf numFmtId="0" fontId="0" fillId="0" borderId="71" xfId="0" applyBorder="1" applyAlignment="1">
      <alignment horizontal="center" wrapText="1"/>
    </xf>
    <xf numFmtId="3" fontId="0" fillId="4" borderId="18" xfId="0" applyNumberFormat="1" applyFill="1" applyBorder="1" applyAlignment="1">
      <alignment horizontal="center" vertical="center"/>
    </xf>
    <xf numFmtId="3" fontId="0" fillId="4" borderId="49" xfId="0" applyNumberFormat="1" applyFill="1" applyBorder="1" applyAlignment="1">
      <alignment horizontal="center" vertical="center"/>
    </xf>
    <xf numFmtId="3" fontId="0" fillId="4" borderId="41" xfId="0" applyNumberFormat="1" applyFill="1" applyBorder="1" applyAlignment="1">
      <alignment horizontal="center" vertical="center"/>
    </xf>
    <xf numFmtId="0" fontId="2" fillId="0" borderId="93" xfId="0" applyFont="1" applyFill="1" applyBorder="1" applyAlignment="1">
      <alignment horizontal="center" vertical="center" wrapText="1"/>
    </xf>
    <xf numFmtId="0" fontId="4" fillId="4" borderId="17" xfId="0" applyFont="1" applyFill="1" applyBorder="1" applyAlignment="1">
      <alignment horizontal="left" vertical="center" wrapText="1"/>
    </xf>
    <xf numFmtId="0" fontId="4" fillId="4" borderId="22" xfId="0" applyFont="1" applyFill="1" applyBorder="1" applyAlignment="1">
      <alignment horizontal="left" vertical="center" wrapText="1"/>
    </xf>
    <xf numFmtId="0" fontId="0" fillId="0" borderId="0" xfId="0" applyBorder="1" applyAlignment="1">
      <alignment horizontal="left" vertical="center" wrapText="1"/>
    </xf>
    <xf numFmtId="0" fontId="0" fillId="3" borderId="16" xfId="0" applyFill="1" applyBorder="1" applyAlignment="1">
      <alignment horizontal="center"/>
    </xf>
    <xf numFmtId="0" fontId="0" fillId="3" borderId="45" xfId="0" applyFill="1" applyBorder="1" applyAlignment="1">
      <alignment horizontal="center"/>
    </xf>
    <xf numFmtId="0" fontId="0" fillId="3" borderId="44" xfId="0" applyFill="1" applyBorder="1" applyAlignment="1">
      <alignment horizontal="center"/>
    </xf>
    <xf numFmtId="0" fontId="2" fillId="0" borderId="35" xfId="0" applyFont="1" applyFill="1" applyBorder="1" applyAlignment="1">
      <alignment horizontal="center" vertical="center" wrapText="1"/>
    </xf>
    <xf numFmtId="0" fontId="2" fillId="0" borderId="71" xfId="0" applyFont="1" applyFill="1" applyBorder="1" applyAlignment="1">
      <alignment horizontal="center" vertical="center" wrapText="1"/>
    </xf>
    <xf numFmtId="0" fontId="0" fillId="0" borderId="79" xfId="0" applyBorder="1" applyAlignment="1">
      <alignment horizontal="center" vertical="center"/>
    </xf>
    <xf numFmtId="0" fontId="0" fillId="0" borderId="80" xfId="0" applyBorder="1" applyAlignment="1">
      <alignment horizontal="center" vertical="center"/>
    </xf>
    <xf numFmtId="0" fontId="0" fillId="0" borderId="21" xfId="0" applyBorder="1" applyAlignment="1">
      <alignment horizontal="center" vertical="center"/>
    </xf>
    <xf numFmtId="0" fontId="0" fillId="0" borderId="81" xfId="0" applyBorder="1" applyAlignment="1">
      <alignment horizontal="center" vertical="center" wrapText="1"/>
    </xf>
    <xf numFmtId="0" fontId="0" fillId="0" borderId="60" xfId="0" applyBorder="1" applyAlignment="1">
      <alignment horizontal="center" vertical="center" wrapText="1"/>
    </xf>
    <xf numFmtId="0" fontId="0" fillId="0" borderId="25" xfId="0" applyBorder="1" applyAlignment="1">
      <alignment horizontal="center" vertical="center" wrapText="1"/>
    </xf>
    <xf numFmtId="0" fontId="4" fillId="0" borderId="32" xfId="0" applyFont="1" applyFill="1" applyBorder="1" applyAlignment="1">
      <alignment horizontal="left" vertical="center" wrapText="1"/>
    </xf>
    <xf numFmtId="0" fontId="4" fillId="0" borderId="15" xfId="0" applyFont="1" applyFill="1" applyBorder="1" applyAlignment="1">
      <alignment horizontal="left" vertical="center" wrapText="1"/>
    </xf>
    <xf numFmtId="0" fontId="4" fillId="0" borderId="47" xfId="0" applyFont="1" applyFill="1" applyBorder="1" applyAlignment="1">
      <alignment horizontal="left" vertical="center" wrapText="1"/>
    </xf>
    <xf numFmtId="0" fontId="2" fillId="0" borderId="13" xfId="0" applyFont="1" applyBorder="1" applyAlignment="1">
      <alignment horizontal="center"/>
    </xf>
    <xf numFmtId="0" fontId="2" fillId="0" borderId="63" xfId="0" applyFont="1" applyBorder="1" applyAlignment="1">
      <alignment horizontal="center"/>
    </xf>
    <xf numFmtId="0" fontId="2" fillId="0" borderId="64" xfId="0" applyFont="1" applyBorder="1" applyAlignment="1">
      <alignment horizontal="center"/>
    </xf>
    <xf numFmtId="0" fontId="0" fillId="0" borderId="18" xfId="0" applyBorder="1" applyAlignment="1">
      <alignment horizontal="center"/>
    </xf>
    <xf numFmtId="0" fontId="0" fillId="0" borderId="49" xfId="0" applyBorder="1" applyAlignment="1">
      <alignment horizontal="center"/>
    </xf>
    <xf numFmtId="0" fontId="0" fillId="0" borderId="70" xfId="0" applyBorder="1" applyAlignment="1">
      <alignment horizontal="center"/>
    </xf>
    <xf numFmtId="0" fontId="0" fillId="0" borderId="35" xfId="0" applyBorder="1" applyAlignment="1">
      <alignment horizontal="center"/>
    </xf>
    <xf numFmtId="0" fontId="0" fillId="0" borderId="78" xfId="0" applyBorder="1" applyAlignment="1">
      <alignment horizontal="center"/>
    </xf>
    <xf numFmtId="0" fontId="0" fillId="0" borderId="71" xfId="0" applyBorder="1" applyAlignment="1">
      <alignment horizontal="center"/>
    </xf>
    <xf numFmtId="0" fontId="0" fillId="3" borderId="59" xfId="0" applyFill="1" applyBorder="1" applyAlignment="1">
      <alignment horizontal="center"/>
    </xf>
    <xf numFmtId="0" fontId="0" fillId="3" borderId="21" xfId="0" applyFill="1" applyBorder="1" applyAlignment="1">
      <alignment horizontal="center"/>
    </xf>
    <xf numFmtId="0" fontId="0" fillId="0" borderId="3" xfId="0" applyBorder="1" applyAlignment="1">
      <alignment horizontal="center"/>
    </xf>
    <xf numFmtId="0" fontId="0" fillId="0" borderId="4" xfId="0" applyBorder="1" applyAlignment="1">
      <alignment horizontal="center"/>
    </xf>
    <xf numFmtId="0" fontId="0" fillId="4" borderId="17" xfId="0" applyFill="1" applyBorder="1" applyAlignment="1">
      <alignment horizontal="center"/>
    </xf>
    <xf numFmtId="0" fontId="0" fillId="4" borderId="22" xfId="0" applyFill="1" applyBorder="1" applyAlignment="1">
      <alignment horizontal="center"/>
    </xf>
    <xf numFmtId="0" fontId="0" fillId="0" borderId="8" xfId="0" applyBorder="1" applyAlignment="1">
      <alignment horizontal="center"/>
    </xf>
    <xf numFmtId="0" fontId="0" fillId="0" borderId="20" xfId="0" applyBorder="1" applyAlignment="1">
      <alignment horizontal="center"/>
    </xf>
    <xf numFmtId="0" fontId="4" fillId="6" borderId="72" xfId="0" applyFont="1" applyFill="1" applyBorder="1" applyAlignment="1">
      <alignment horizontal="left" vertical="center" wrapText="1"/>
    </xf>
    <xf numFmtId="0" fontId="4" fillId="6" borderId="24" xfId="0" applyFont="1" applyFill="1" applyBorder="1" applyAlignment="1">
      <alignment horizontal="left" vertical="center" wrapText="1"/>
    </xf>
    <xf numFmtId="0" fontId="4" fillId="6" borderId="28" xfId="0" applyFont="1" applyFill="1" applyBorder="1" applyAlignment="1">
      <alignment horizontal="left" vertical="center" wrapText="1"/>
    </xf>
    <xf numFmtId="0" fontId="4" fillId="4" borderId="11" xfId="0" applyFont="1" applyFill="1" applyBorder="1" applyAlignment="1">
      <alignment horizontal="center" vertical="center" wrapText="1"/>
    </xf>
    <xf numFmtId="0" fontId="4" fillId="4" borderId="48" xfId="0" applyFont="1" applyFill="1" applyBorder="1" applyAlignment="1">
      <alignment horizontal="center" vertical="center" wrapText="1"/>
    </xf>
    <xf numFmtId="0" fontId="4" fillId="4" borderId="67" xfId="0" applyFont="1" applyFill="1" applyBorder="1" applyAlignment="1">
      <alignment horizontal="center" vertical="center" wrapText="1"/>
    </xf>
    <xf numFmtId="0" fontId="4" fillId="0" borderId="18" xfId="0" applyFont="1" applyFill="1" applyBorder="1" applyAlignment="1">
      <alignment horizontal="center" vertical="center" wrapText="1"/>
    </xf>
    <xf numFmtId="0" fontId="4" fillId="0" borderId="49" xfId="0" applyFont="1" applyFill="1" applyBorder="1" applyAlignment="1">
      <alignment horizontal="center" vertical="center" wrapText="1"/>
    </xf>
    <xf numFmtId="0" fontId="4" fillId="0" borderId="70" xfId="0" applyFont="1" applyFill="1" applyBorder="1" applyAlignment="1">
      <alignment horizontal="center" vertical="center" wrapText="1"/>
    </xf>
    <xf numFmtId="0" fontId="6" fillId="2" borderId="15" xfId="0" applyFont="1" applyFill="1" applyBorder="1" applyAlignment="1">
      <alignment horizontal="center" wrapText="1"/>
    </xf>
    <xf numFmtId="0" fontId="2" fillId="3" borderId="73" xfId="0" applyFont="1" applyFill="1" applyBorder="1" applyAlignment="1">
      <alignment horizontal="center"/>
    </xf>
    <xf numFmtId="0" fontId="2" fillId="3" borderId="74" xfId="0" applyFont="1" applyFill="1" applyBorder="1" applyAlignment="1">
      <alignment horizontal="center"/>
    </xf>
    <xf numFmtId="0" fontId="2" fillId="3" borderId="75" xfId="0" applyFont="1" applyFill="1" applyBorder="1" applyAlignment="1">
      <alignment horizontal="center"/>
    </xf>
    <xf numFmtId="0" fontId="4" fillId="4" borderId="3" xfId="0" applyFont="1" applyFill="1" applyBorder="1" applyAlignment="1">
      <alignment horizontal="left" vertical="center" wrapText="1"/>
    </xf>
    <xf numFmtId="0" fontId="4" fillId="4" borderId="4" xfId="0" applyFont="1" applyFill="1" applyBorder="1" applyAlignment="1">
      <alignment horizontal="left" vertical="center" wrapText="1"/>
    </xf>
    <xf numFmtId="0" fontId="0" fillId="0" borderId="3" xfId="0" applyBorder="1" applyAlignment="1">
      <alignment horizontal="left"/>
    </xf>
    <xf numFmtId="0" fontId="0" fillId="0" borderId="4" xfId="0" applyBorder="1" applyAlignment="1">
      <alignment horizontal="left"/>
    </xf>
    <xf numFmtId="0" fontId="2" fillId="0" borderId="0" xfId="0" applyFont="1" applyFill="1" applyAlignment="1">
      <alignment horizontal="left"/>
    </xf>
    <xf numFmtId="0" fontId="2" fillId="0" borderId="6"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2" borderId="0" xfId="0" applyFont="1" applyFill="1" applyBorder="1" applyAlignment="1">
      <alignment horizontal="center" wrapText="1"/>
    </xf>
    <xf numFmtId="0" fontId="0" fillId="4" borderId="49" xfId="0" applyFill="1" applyBorder="1" applyAlignment="1">
      <alignment horizontal="left"/>
    </xf>
    <xf numFmtId="0" fontId="0" fillId="4" borderId="70" xfId="0" applyFill="1" applyBorder="1" applyAlignment="1">
      <alignment horizontal="left"/>
    </xf>
    <xf numFmtId="0" fontId="0" fillId="0" borderId="50" xfId="0" applyFill="1" applyBorder="1" applyAlignment="1">
      <alignment horizontal="left"/>
    </xf>
    <xf numFmtId="0" fontId="0" fillId="0" borderId="65" xfId="0" applyFill="1" applyBorder="1" applyAlignment="1">
      <alignment horizontal="left"/>
    </xf>
    <xf numFmtId="0" fontId="0" fillId="3" borderId="32" xfId="0" applyFill="1" applyBorder="1" applyAlignment="1">
      <alignment horizontal="left"/>
    </xf>
    <xf numFmtId="0" fontId="0" fillId="3" borderId="15" xfId="0" applyFill="1" applyBorder="1" applyAlignment="1">
      <alignment horizontal="left"/>
    </xf>
    <xf numFmtId="0" fontId="0" fillId="3" borderId="47" xfId="0" applyFill="1" applyBorder="1" applyAlignment="1">
      <alignment horizontal="left"/>
    </xf>
    <xf numFmtId="0" fontId="2" fillId="3" borderId="85" xfId="0" applyFont="1" applyFill="1" applyBorder="1" applyAlignment="1">
      <alignment horizontal="right"/>
    </xf>
    <xf numFmtId="0" fontId="2" fillId="3" borderId="15" xfId="0" applyFont="1" applyFill="1" applyBorder="1" applyAlignment="1">
      <alignment horizontal="right"/>
    </xf>
    <xf numFmtId="0" fontId="2" fillId="3" borderId="47" xfId="0" applyFont="1" applyFill="1" applyBorder="1" applyAlignment="1">
      <alignment horizontal="right"/>
    </xf>
    <xf numFmtId="0" fontId="0" fillId="4" borderId="17" xfId="0" applyFill="1" applyBorder="1" applyAlignment="1">
      <alignment horizontal="left" vertical="center" wrapText="1"/>
    </xf>
    <xf numFmtId="0" fontId="0" fillId="4" borderId="22" xfId="0" applyFill="1" applyBorder="1" applyAlignment="1">
      <alignment horizontal="left" vertical="center" wrapText="1"/>
    </xf>
    <xf numFmtId="0" fontId="2" fillId="3" borderId="89" xfId="0" applyFont="1" applyFill="1" applyBorder="1" applyAlignment="1">
      <alignment horizontal="right"/>
    </xf>
    <xf numFmtId="0" fontId="2" fillId="3" borderId="15" xfId="0" applyFont="1" applyFill="1" applyBorder="1" applyAlignment="1">
      <alignment horizontal="center" vertical="center" wrapText="1"/>
    </xf>
    <xf numFmtId="0" fontId="2" fillId="3" borderId="47" xfId="0" applyFont="1" applyFill="1" applyBorder="1" applyAlignment="1">
      <alignment horizontal="center" vertical="center" wrapText="1"/>
    </xf>
    <xf numFmtId="0" fontId="0" fillId="3" borderId="32" xfId="0" applyFill="1" applyBorder="1" applyAlignment="1">
      <alignment horizontal="center" vertical="center" wrapText="1"/>
    </xf>
    <xf numFmtId="0" fontId="0" fillId="3" borderId="15" xfId="0" applyFill="1" applyBorder="1" applyAlignment="1">
      <alignment horizontal="center" vertical="center" wrapText="1"/>
    </xf>
    <xf numFmtId="0" fontId="0" fillId="3" borderId="47" xfId="0" applyFill="1" applyBorder="1" applyAlignment="1">
      <alignment horizontal="center" vertical="center" wrapText="1"/>
    </xf>
    <xf numFmtId="44" fontId="0" fillId="0" borderId="12" xfId="0" applyNumberFormat="1" applyFill="1" applyBorder="1" applyAlignment="1">
      <alignment horizontal="center" vertical="center" wrapText="1"/>
    </xf>
    <xf numFmtId="44" fontId="0" fillId="0" borderId="65" xfId="0" applyNumberFormat="1" applyFill="1" applyBorder="1" applyAlignment="1">
      <alignment horizontal="center" vertical="center" wrapText="1"/>
    </xf>
    <xf numFmtId="44" fontId="0" fillId="4" borderId="18" xfId="0" applyNumberFormat="1" applyFill="1" applyBorder="1" applyAlignment="1">
      <alignment vertical="center" wrapText="1"/>
    </xf>
    <xf numFmtId="44" fontId="0" fillId="4" borderId="70" xfId="0" applyNumberFormat="1" applyFill="1" applyBorder="1" applyAlignment="1">
      <alignment vertical="center" wrapText="1"/>
    </xf>
    <xf numFmtId="0" fontId="4" fillId="0" borderId="11" xfId="0" applyFont="1" applyFill="1" applyBorder="1" applyAlignment="1">
      <alignment horizontal="left" vertical="center" wrapText="1"/>
    </xf>
    <xf numFmtId="0" fontId="4" fillId="0" borderId="48" xfId="0" applyFont="1" applyFill="1" applyBorder="1" applyAlignment="1">
      <alignment horizontal="left" vertical="center" wrapText="1"/>
    </xf>
    <xf numFmtId="0" fontId="4" fillId="0" borderId="67" xfId="0" applyFont="1" applyFill="1" applyBorder="1" applyAlignment="1">
      <alignment horizontal="left" vertical="center" wrapText="1"/>
    </xf>
    <xf numFmtId="0" fontId="4" fillId="5" borderId="53" xfId="0" applyFont="1" applyFill="1" applyBorder="1" applyAlignment="1">
      <alignment horizontal="center" vertical="center" wrapText="1"/>
    </xf>
    <xf numFmtId="0" fontId="4" fillId="5" borderId="90" xfId="0" applyFont="1" applyFill="1" applyBorder="1" applyAlignment="1">
      <alignment horizontal="center" vertical="center" wrapText="1"/>
    </xf>
    <xf numFmtId="0" fontId="4" fillId="4" borderId="86" xfId="0" applyFont="1" applyFill="1" applyBorder="1" applyAlignment="1">
      <alignment horizontal="left" vertical="center" wrapText="1"/>
    </xf>
    <xf numFmtId="0" fontId="4" fillId="4" borderId="87" xfId="0" applyFont="1" applyFill="1" applyBorder="1" applyAlignment="1">
      <alignment horizontal="left" vertical="center" wrapText="1"/>
    </xf>
    <xf numFmtId="0" fontId="4" fillId="4" borderId="88" xfId="0" applyFont="1" applyFill="1" applyBorder="1" applyAlignment="1">
      <alignment horizontal="left" vertical="center" wrapText="1"/>
    </xf>
    <xf numFmtId="0" fontId="2" fillId="0" borderId="6" xfId="0" applyFont="1" applyBorder="1" applyAlignment="1">
      <alignment horizontal="center"/>
    </xf>
    <xf numFmtId="0" fontId="2" fillId="0" borderId="7" xfId="0" applyFont="1" applyBorder="1" applyAlignment="1">
      <alignment horizontal="center"/>
    </xf>
    <xf numFmtId="0" fontId="0" fillId="0" borderId="82" xfId="0" applyBorder="1" applyAlignment="1">
      <alignment horizontal="left" vertical="center" wrapText="1"/>
    </xf>
    <xf numFmtId="0" fontId="0" fillId="0" borderId="83" xfId="0" applyBorder="1" applyAlignment="1">
      <alignment horizontal="left" vertical="center" wrapText="1"/>
    </xf>
    <xf numFmtId="0" fontId="0" fillId="0" borderId="9" xfId="0" applyBorder="1" applyAlignment="1">
      <alignment horizontal="left" vertical="center" wrapText="1"/>
    </xf>
    <xf numFmtId="0" fontId="0" fillId="0" borderId="84" xfId="0" applyBorder="1" applyAlignment="1">
      <alignment horizontal="left" vertical="center" wrapText="1"/>
    </xf>
    <xf numFmtId="0" fontId="0" fillId="0" borderId="85" xfId="0" applyBorder="1" applyAlignment="1">
      <alignment horizontal="left" vertical="center" wrapText="1"/>
    </xf>
    <xf numFmtId="0" fontId="0" fillId="0" borderId="47" xfId="0" applyBorder="1" applyAlignment="1">
      <alignment horizontal="left" vertical="center" wrapText="1"/>
    </xf>
    <xf numFmtId="0" fontId="4" fillId="0" borderId="24" xfId="0" applyFont="1" applyFill="1" applyBorder="1" applyAlignment="1">
      <alignment horizontal="left" vertical="center" wrapText="1"/>
    </xf>
    <xf numFmtId="0" fontId="4" fillId="0" borderId="28" xfId="0" applyFont="1" applyFill="1" applyBorder="1" applyAlignment="1">
      <alignment horizontal="left" vertical="center" wrapText="1"/>
    </xf>
    <xf numFmtId="0" fontId="2" fillId="3" borderId="85" xfId="0" applyFont="1" applyFill="1" applyBorder="1" applyAlignment="1">
      <alignment horizontal="center"/>
    </xf>
    <xf numFmtId="0" fontId="2" fillId="3" borderId="15" xfId="0" applyFont="1" applyFill="1" applyBorder="1" applyAlignment="1">
      <alignment horizontal="center"/>
    </xf>
    <xf numFmtId="0" fontId="2" fillId="3" borderId="89" xfId="0" applyFont="1" applyFill="1" applyBorder="1" applyAlignment="1">
      <alignment horizontal="center"/>
    </xf>
    <xf numFmtId="0" fontId="0" fillId="0" borderId="2" xfId="0" applyBorder="1" applyAlignment="1">
      <alignment horizontal="center" vertical="center" wrapText="1"/>
    </xf>
    <xf numFmtId="0" fontId="0" fillId="0" borderId="4" xfId="0" applyBorder="1" applyAlignment="1">
      <alignment horizontal="center" vertical="center"/>
    </xf>
    <xf numFmtId="0" fontId="0" fillId="3" borderId="16" xfId="0" applyFill="1" applyBorder="1" applyAlignment="1">
      <alignment horizontal="center" vertical="center" wrapText="1"/>
    </xf>
    <xf numFmtId="0" fontId="0" fillId="3" borderId="45" xfId="0" applyFill="1" applyBorder="1" applyAlignment="1">
      <alignment horizontal="center" vertical="center" wrapText="1"/>
    </xf>
    <xf numFmtId="0" fontId="0" fillId="3" borderId="44" xfId="0" applyFill="1" applyBorder="1" applyAlignment="1">
      <alignment horizontal="center" vertical="center" wrapText="1"/>
    </xf>
    <xf numFmtId="0" fontId="2" fillId="3" borderId="51" xfId="0" applyFont="1" applyFill="1" applyBorder="1" applyAlignment="1">
      <alignment horizontal="center"/>
    </xf>
    <xf numFmtId="0" fontId="2" fillId="3" borderId="45" xfId="0" applyFont="1" applyFill="1" applyBorder="1" applyAlignment="1">
      <alignment horizontal="center"/>
    </xf>
    <xf numFmtId="0" fontId="2" fillId="3" borderId="68" xfId="0" applyFont="1" applyFill="1" applyBorder="1" applyAlignment="1">
      <alignment horizontal="center"/>
    </xf>
    <xf numFmtId="0" fontId="0" fillId="0" borderId="0" xfId="0" applyFill="1" applyBorder="1" applyAlignment="1">
      <alignment horizontal="left" vertical="center" wrapText="1"/>
    </xf>
    <xf numFmtId="0" fontId="0" fillId="0" borderId="32" xfId="0" applyBorder="1" applyAlignment="1">
      <alignment horizontal="center"/>
    </xf>
    <xf numFmtId="0" fontId="0" fillId="0" borderId="47" xfId="0" applyBorder="1" applyAlignment="1">
      <alignment horizontal="center"/>
    </xf>
    <xf numFmtId="0" fontId="2" fillId="0" borderId="34" xfId="0" applyFont="1" applyFill="1" applyBorder="1" applyAlignment="1">
      <alignment horizontal="center" vertical="center" wrapText="1"/>
    </xf>
    <xf numFmtId="0" fontId="2" fillId="0" borderId="77" xfId="0" applyFont="1" applyFill="1" applyBorder="1" applyAlignment="1">
      <alignment horizontal="center" vertical="center" wrapText="1"/>
    </xf>
    <xf numFmtId="0" fontId="2" fillId="0" borderId="0" xfId="0" applyFont="1" applyFill="1" applyAlignment="1">
      <alignment horizontal="left" vertical="center" wrapText="1"/>
    </xf>
    <xf numFmtId="0" fontId="7" fillId="0" borderId="91" xfId="0" applyFont="1" applyFill="1" applyBorder="1" applyAlignment="1">
      <alignment horizontal="center" vertical="center"/>
    </xf>
    <xf numFmtId="0" fontId="7" fillId="0" borderId="38" xfId="0" applyFont="1" applyFill="1" applyBorder="1" applyAlignment="1">
      <alignment horizontal="center" vertical="center"/>
    </xf>
    <xf numFmtId="0" fontId="7" fillId="0" borderId="92" xfId="0" applyFont="1" applyFill="1" applyBorder="1" applyAlignment="1">
      <alignment horizontal="center" vertical="center"/>
    </xf>
    <xf numFmtId="0" fontId="7" fillId="0" borderId="85" xfId="0" applyFont="1" applyFill="1" applyBorder="1" applyAlignment="1">
      <alignment horizontal="center" vertical="center"/>
    </xf>
    <xf numFmtId="0" fontId="7" fillId="0" borderId="15" xfId="0" applyFont="1" applyFill="1" applyBorder="1" applyAlignment="1">
      <alignment horizontal="center" vertical="center"/>
    </xf>
    <xf numFmtId="0" fontId="7" fillId="0" borderId="47" xfId="0" applyFont="1" applyFill="1" applyBorder="1" applyAlignment="1">
      <alignment horizontal="center" vertical="center"/>
    </xf>
    <xf numFmtId="0" fontId="1" fillId="0" borderId="91" xfId="0" applyFont="1" applyBorder="1" applyAlignment="1">
      <alignment horizontal="left" vertical="center" wrapText="1"/>
    </xf>
    <xf numFmtId="0" fontId="1" fillId="0" borderId="38" xfId="0" applyFont="1" applyBorder="1" applyAlignment="1">
      <alignment horizontal="left" vertical="center" wrapText="1"/>
    </xf>
    <xf numFmtId="0" fontId="1" fillId="0" borderId="92" xfId="0" applyFont="1" applyBorder="1" applyAlignment="1">
      <alignment horizontal="left" vertical="center" wrapText="1"/>
    </xf>
    <xf numFmtId="0" fontId="1" fillId="0" borderId="9" xfId="0" applyFont="1" applyBorder="1" applyAlignment="1">
      <alignment horizontal="left" vertical="center" wrapText="1"/>
    </xf>
    <xf numFmtId="0" fontId="1" fillId="0" borderId="0" xfId="0" applyFont="1" applyBorder="1" applyAlignment="1">
      <alignment horizontal="left" vertical="center" wrapText="1"/>
    </xf>
    <xf numFmtId="0" fontId="1" fillId="0" borderId="84" xfId="0" applyFont="1" applyBorder="1" applyAlignment="1">
      <alignment horizontal="left" vertical="center" wrapText="1"/>
    </xf>
    <xf numFmtId="0" fontId="1" fillId="0" borderId="85" xfId="0" applyFont="1" applyBorder="1" applyAlignment="1">
      <alignment horizontal="left" vertical="center" wrapText="1"/>
    </xf>
    <xf numFmtId="0" fontId="1" fillId="0" borderId="15" xfId="0" applyFont="1" applyBorder="1" applyAlignment="1">
      <alignment horizontal="left" vertical="center" wrapText="1"/>
    </xf>
    <xf numFmtId="0" fontId="1" fillId="0" borderId="47" xfId="0" applyFont="1" applyBorder="1" applyAlignment="1">
      <alignment horizontal="left" vertical="center" wrapText="1"/>
    </xf>
    <xf numFmtId="0" fontId="0" fillId="0" borderId="24" xfId="0" applyFill="1" applyBorder="1" applyAlignment="1">
      <alignment horizontal="center"/>
    </xf>
    <xf numFmtId="0" fontId="0" fillId="0" borderId="28" xfId="0" applyFill="1" applyBorder="1" applyAlignment="1">
      <alignment horizontal="center"/>
    </xf>
    <xf numFmtId="0" fontId="0" fillId="0" borderId="27" xfId="0" applyBorder="1" applyAlignment="1">
      <alignment horizontal="center" vertical="center"/>
    </xf>
    <xf numFmtId="0" fontId="0" fillId="0" borderId="22" xfId="0" applyBorder="1" applyAlignment="1">
      <alignment horizontal="center" vertical="center"/>
    </xf>
    <xf numFmtId="0" fontId="0" fillId="0" borderId="26" xfId="0"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left" vertical="center" wrapText="1"/>
    </xf>
    <xf numFmtId="0" fontId="0" fillId="0" borderId="22" xfId="0" applyBorder="1" applyAlignment="1">
      <alignment horizontal="left" vertical="center" wrapText="1"/>
    </xf>
    <xf numFmtId="0" fontId="0" fillId="0" borderId="23" xfId="0" applyBorder="1" applyAlignment="1">
      <alignment horizontal="left" vertical="center" wrapText="1"/>
    </xf>
    <xf numFmtId="0" fontId="0" fillId="0" borderId="28" xfId="0" applyBorder="1" applyAlignment="1">
      <alignment horizontal="left" vertical="center" wrapText="1"/>
    </xf>
    <xf numFmtId="44" fontId="0" fillId="4" borderId="17" xfId="0" applyNumberFormat="1" applyFill="1" applyBorder="1" applyAlignment="1">
      <alignment horizontal="left" vertical="center" wrapText="1"/>
    </xf>
    <xf numFmtId="44" fontId="0" fillId="4" borderId="22" xfId="0" applyNumberFormat="1" applyFill="1" applyBorder="1" applyAlignment="1">
      <alignment horizontal="left" vertical="center" wrapText="1"/>
    </xf>
    <xf numFmtId="0" fontId="0" fillId="0" borderId="3" xfId="0" applyFill="1" applyBorder="1" applyAlignment="1">
      <alignment horizontal="center"/>
    </xf>
    <xf numFmtId="0" fontId="0" fillId="0" borderId="4" xfId="0" applyFill="1" applyBorder="1" applyAlignment="1">
      <alignment horizontal="center"/>
    </xf>
  </cellXfs>
  <cellStyles count="5">
    <cellStyle name="Comma" xfId="1" builtinId="3"/>
    <cellStyle name="Currency" xfId="2" builtinId="4"/>
    <cellStyle name="Hyperlink" xfId="3" builtinId="8"/>
    <cellStyle name="Normal" xfId="0" builtinId="0"/>
    <cellStyle name="Percent" xfId="4"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CFL-DPIT\Excel\items1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P14Pay Item Naming Structure"/>
      <sheetName val="FP14 Pay Items"/>
      <sheetName val="FP14 Deleted Pay Items"/>
      <sheetName val="FP14 Deleted Sections"/>
      <sheetName val="Conversion Factors"/>
      <sheetName val="Web"/>
      <sheetName val="Pay Item Requests"/>
      <sheetName val="Item_list"/>
      <sheetName val="items14"/>
    </sheetNames>
    <sheetDataSet>
      <sheetData sheetId="0"/>
      <sheetData sheetId="1">
        <row r="2">
          <cell r="A2" t="str">
            <v>15101-0000</v>
          </cell>
          <cell r="D2" t="str">
            <v>MOBILIZATION</v>
          </cell>
          <cell r="E2" t="str">
            <v>LPSM</v>
          </cell>
        </row>
        <row r="3">
          <cell r="A3" t="str">
            <v>15201-0000</v>
          </cell>
          <cell r="D3" t="str">
            <v>CONSTRUCTION SURVEY AND STAKING</v>
          </cell>
          <cell r="E3" t="str">
            <v>LPSM</v>
          </cell>
        </row>
        <row r="4">
          <cell r="A4" t="str">
            <v>15205-0000</v>
          </cell>
          <cell r="D4" t="str">
            <v>SLOPE, REFERENCE, AND CLEARING AND GRUBBING STAKE</v>
          </cell>
          <cell r="E4" t="str">
            <v>LPSM</v>
          </cell>
        </row>
        <row r="5">
          <cell r="A5" t="str">
            <v>15206-0000</v>
          </cell>
          <cell r="D5" t="str">
            <v>SLOPE, REFERENCE, AND CLEARING AND GRUBBING STAKE</v>
          </cell>
          <cell r="E5" t="str">
            <v>MILE</v>
          </cell>
        </row>
        <row r="6">
          <cell r="A6" t="str">
            <v>15210-1000</v>
          </cell>
          <cell r="D6" t="str">
            <v>CENTERLINE, STAKING</v>
          </cell>
          <cell r="E6" t="str">
            <v>MILE</v>
          </cell>
        </row>
        <row r="7">
          <cell r="A7" t="str">
            <v>15210-3000</v>
          </cell>
          <cell r="D7" t="str">
            <v>CENTERLINE, VERIFICATION AND STAKING</v>
          </cell>
          <cell r="E7" t="str">
            <v>MILE</v>
          </cell>
        </row>
        <row r="8">
          <cell r="A8" t="str">
            <v>15210-4000</v>
          </cell>
          <cell r="D8" t="str">
            <v>CENTERLINE, ESTABLISHMENT</v>
          </cell>
          <cell r="E8" t="str">
            <v>MILE</v>
          </cell>
        </row>
        <row r="9">
          <cell r="A9" t="str">
            <v>15214-0000</v>
          </cell>
          <cell r="D9" t="str">
            <v>SURVEY AND STAKING, MISCELLANEOUS</v>
          </cell>
          <cell r="E9" t="str">
            <v>LPSM</v>
          </cell>
        </row>
        <row r="10">
          <cell r="A10" t="str">
            <v>15214-1000</v>
          </cell>
          <cell r="D10" t="str">
            <v>SURVEY AND STAKING, BRIDGE</v>
          </cell>
          <cell r="E10" t="str">
            <v>LPSM</v>
          </cell>
        </row>
        <row r="11">
          <cell r="A11" t="str">
            <v>15214-2000</v>
          </cell>
          <cell r="D11" t="str">
            <v>SURVEY AND STAKING, RETAINING WALL</v>
          </cell>
          <cell r="E11" t="str">
            <v>LPSM</v>
          </cell>
        </row>
        <row r="12">
          <cell r="A12" t="str">
            <v>15214-2500</v>
          </cell>
          <cell r="D12" t="str">
            <v>SURVEY AND STAKING, REINFORCED SOIL SLOPE</v>
          </cell>
          <cell r="E12" t="str">
            <v>LPSM</v>
          </cell>
        </row>
        <row r="13">
          <cell r="A13" t="str">
            <v>15214-3000</v>
          </cell>
          <cell r="D13" t="str">
            <v>SURVEY AND STAKING, PARKING AREA</v>
          </cell>
          <cell r="E13" t="str">
            <v>LPSM</v>
          </cell>
        </row>
        <row r="14">
          <cell r="A14" t="str">
            <v>15215-1000</v>
          </cell>
          <cell r="D14" t="str">
            <v>SURVEY AND STAKING, APPROACH ROAD</v>
          </cell>
          <cell r="E14" t="str">
            <v>EACH</v>
          </cell>
        </row>
        <row r="15">
          <cell r="A15" t="str">
            <v>15215-2000</v>
          </cell>
          <cell r="D15" t="str">
            <v>SURVEY AND STAKING, BRIDGE</v>
          </cell>
          <cell r="E15" t="str">
            <v>EACH</v>
          </cell>
        </row>
        <row r="16">
          <cell r="A16" t="str">
            <v>15215-3000</v>
          </cell>
          <cell r="D16" t="str">
            <v>SURVEY AND STAKING, DRAINAGE STRUCTURE</v>
          </cell>
          <cell r="E16" t="str">
            <v>EACH</v>
          </cell>
        </row>
        <row r="17">
          <cell r="A17" t="str">
            <v>15215-4000</v>
          </cell>
          <cell r="D17" t="str">
            <v>SURVEY AND STAKING, PERMANENT MONUMENT AND MARKER</v>
          </cell>
          <cell r="E17" t="str">
            <v>EACH</v>
          </cell>
        </row>
        <row r="18">
          <cell r="A18" t="str">
            <v>15215-4500</v>
          </cell>
          <cell r="D18" t="str">
            <v>SURVEY AND STAKING, RELOCATE CONTROL POINT</v>
          </cell>
          <cell r="E18" t="str">
            <v>EACH</v>
          </cell>
        </row>
        <row r="19">
          <cell r="A19" t="str">
            <v>15215-5000</v>
          </cell>
          <cell r="D19" t="str">
            <v>SURVEY AND STAKING, BOX CULVERT</v>
          </cell>
          <cell r="E19" t="str">
            <v>EACH</v>
          </cell>
        </row>
        <row r="20">
          <cell r="A20" t="str">
            <v>15215-6000</v>
          </cell>
          <cell r="D20" t="str">
            <v>SURVEY AND STAKING, ROADWAY CROSS-SECTIONS</v>
          </cell>
          <cell r="E20" t="str">
            <v>EACH</v>
          </cell>
        </row>
        <row r="21">
          <cell r="A21" t="str">
            <v>15215-7000</v>
          </cell>
          <cell r="D21" t="str">
            <v>SURVEY AND STAKING, PARKING AREA</v>
          </cell>
          <cell r="E21" t="str">
            <v>EACH</v>
          </cell>
        </row>
        <row r="22">
          <cell r="A22" t="str">
            <v>15215-8000</v>
          </cell>
          <cell r="D22" t="str">
            <v>SURVEY AND STAKING, INTERSECTION</v>
          </cell>
          <cell r="E22" t="str">
            <v>EACH</v>
          </cell>
        </row>
        <row r="23">
          <cell r="A23" t="str">
            <v>15216-1000</v>
          </cell>
          <cell r="D23" t="str">
            <v>SURVEY AND STAKING, ROADWAY CROSS-SECTIONS</v>
          </cell>
          <cell r="E23" t="str">
            <v>MILE</v>
          </cell>
        </row>
        <row r="24">
          <cell r="A24" t="str">
            <v>15216-2000</v>
          </cell>
          <cell r="D24" t="str">
            <v>SURVEY AND STAKING, GRADE FINISHING STAKES</v>
          </cell>
          <cell r="E24" t="str">
            <v>MILE</v>
          </cell>
        </row>
        <row r="25">
          <cell r="A25" t="str">
            <v>15216-3000</v>
          </cell>
          <cell r="D25" t="str">
            <v>SURVEY AND STAKING, TEMPLATE CONTROL</v>
          </cell>
          <cell r="E25" t="str">
            <v>MILE</v>
          </cell>
        </row>
        <row r="26">
          <cell r="A26" t="str">
            <v>15217-1000</v>
          </cell>
          <cell r="D26" t="str">
            <v>SURVEY AND STAKING, MISCELLANEOUS</v>
          </cell>
          <cell r="E26" t="str">
            <v>HOUR</v>
          </cell>
        </row>
        <row r="27">
          <cell r="A27" t="str">
            <v>15225-0000</v>
          </cell>
          <cell r="D27" t="str">
            <v>SLOPE, REFERENCE, AND CLEARING AND GRUBBING CONTROL</v>
          </cell>
          <cell r="E27" t="str">
            <v>MILE</v>
          </cell>
        </row>
        <row r="28">
          <cell r="A28" t="str">
            <v>15236-2000</v>
          </cell>
          <cell r="D28" t="str">
            <v>SURVEY CONTROL, GRADE FINISHING</v>
          </cell>
          <cell r="E28" t="str">
            <v>MILE</v>
          </cell>
        </row>
        <row r="29">
          <cell r="A29" t="str">
            <v>15301-0000</v>
          </cell>
          <cell r="D29" t="str">
            <v>CONTRACTOR QUALITY CONTROL</v>
          </cell>
          <cell r="E29" t="str">
            <v>LPSM</v>
          </cell>
        </row>
        <row r="30">
          <cell r="A30" t="str">
            <v>15301-0010</v>
          </cell>
          <cell r="D30" t="str">
            <v>CONTRACTOR QUALITY CONTROL AND ASSURANCE</v>
          </cell>
          <cell r="E30" t="str">
            <v>LPSM</v>
          </cell>
        </row>
        <row r="31">
          <cell r="A31" t="str">
            <v>15302-0000</v>
          </cell>
          <cell r="D31" t="str">
            <v>CONTRACTOR QUALITY CONTROL MANAGER</v>
          </cell>
          <cell r="E31" t="str">
            <v>DAY</v>
          </cell>
        </row>
        <row r="32">
          <cell r="A32" t="str">
            <v>15303-0000</v>
          </cell>
          <cell r="D32" t="str">
            <v>CONTRACTOR QUALITY CONTROL MANAGER</v>
          </cell>
          <cell r="E32" t="str">
            <v>MO</v>
          </cell>
        </row>
        <row r="33">
          <cell r="A33" t="str">
            <v>15401-0000</v>
          </cell>
          <cell r="D33" t="str">
            <v>CONTRACTOR TESTING</v>
          </cell>
          <cell r="E33" t="str">
            <v>LPSM</v>
          </cell>
        </row>
        <row r="34">
          <cell r="A34" t="str">
            <v>15501-0000</v>
          </cell>
          <cell r="D34" t="str">
            <v>CONSTRUCTION SCHEDULE</v>
          </cell>
          <cell r="E34" t="str">
            <v>LPSM</v>
          </cell>
        </row>
        <row r="35">
          <cell r="A35" t="str">
            <v>15701-0000</v>
          </cell>
          <cell r="D35" t="str">
            <v>SOIL EROSION CONTROL</v>
          </cell>
          <cell r="E35" t="str">
            <v>LPSM</v>
          </cell>
        </row>
        <row r="36">
          <cell r="A36" t="str">
            <v>15702-1000</v>
          </cell>
          <cell r="D36" t="str">
            <v>SOIL EROSION CONTROL, TEMPORARY DIVERSION CHANNEL</v>
          </cell>
          <cell r="E36" t="str">
            <v>LPSM</v>
          </cell>
        </row>
        <row r="37">
          <cell r="A37" t="str">
            <v>15702-2000</v>
          </cell>
          <cell r="D37" t="str">
            <v>SOIL EROSION CONTROL, TURBIDITY MONITORING</v>
          </cell>
          <cell r="E37" t="str">
            <v>LPSM</v>
          </cell>
        </row>
        <row r="38">
          <cell r="A38" t="str">
            <v>15702-3000</v>
          </cell>
          <cell r="D38" t="str">
            <v>SOIL EROSION CONTROL, SUPERVISOR</v>
          </cell>
          <cell r="E38" t="str">
            <v>LPSM</v>
          </cell>
        </row>
        <row r="39">
          <cell r="A39" t="str">
            <v>15702-4000</v>
          </cell>
          <cell r="D39" t="str">
            <v>SOIL EROSION CONTROL, FILTER BAG</v>
          </cell>
          <cell r="E39" t="str">
            <v>LPSM</v>
          </cell>
        </row>
        <row r="40">
          <cell r="A40" t="str">
            <v>15702-5000</v>
          </cell>
          <cell r="D40" t="str">
            <v>SOIL EROSION CONTROL, TEMPORARY DIVERSION BERM</v>
          </cell>
          <cell r="E40" t="str">
            <v>LPSM</v>
          </cell>
        </row>
        <row r="41">
          <cell r="A41" t="str">
            <v>15702-6000</v>
          </cell>
          <cell r="D41" t="str">
            <v>SOIL EROSION CONTROL, TEMPORARY STREAM DIVERSION</v>
          </cell>
          <cell r="E41" t="str">
            <v>LPSM</v>
          </cell>
        </row>
        <row r="42">
          <cell r="A42" t="str">
            <v>15703-1000</v>
          </cell>
          <cell r="D42" t="str">
            <v>SOIL EROSION CONTROL, SOIL STABILIZATION</v>
          </cell>
          <cell r="E42" t="str">
            <v>ACRE</v>
          </cell>
        </row>
        <row r="43">
          <cell r="A43" t="str">
            <v>15703-1500</v>
          </cell>
          <cell r="D43" t="str">
            <v>SOIL EROSION CONTROL, TEMPORARY SOIL TACKIFIER</v>
          </cell>
          <cell r="E43" t="str">
            <v>ACRE</v>
          </cell>
        </row>
        <row r="44">
          <cell r="A44" t="str">
            <v>15703-2000</v>
          </cell>
          <cell r="D44" t="str">
            <v>SOIL EROSION CONTROL, TEMPORARY TURF ESTABLISHMENT</v>
          </cell>
          <cell r="E44" t="str">
            <v>ACRE</v>
          </cell>
        </row>
        <row r="45">
          <cell r="A45" t="str">
            <v>15703-2500</v>
          </cell>
          <cell r="D45" t="str">
            <v>SOIL EROSION CONTROL, MULCHING, HYDRAULIC METHOD</v>
          </cell>
          <cell r="E45" t="str">
            <v>ACRE</v>
          </cell>
        </row>
        <row r="46">
          <cell r="A46" t="str">
            <v>15703-3000</v>
          </cell>
          <cell r="D46" t="str">
            <v>SOIL EROSION CONTROL, WOOD STRAND</v>
          </cell>
          <cell r="E46" t="str">
            <v>ACRE</v>
          </cell>
        </row>
        <row r="47">
          <cell r="A47" t="str">
            <v>15704-1000</v>
          </cell>
          <cell r="D47" t="str">
            <v>SOIL EROSION CONTROL, PLASTIC LINING</v>
          </cell>
          <cell r="E47" t="str">
            <v>SQYD</v>
          </cell>
        </row>
        <row r="48">
          <cell r="A48" t="str">
            <v>15704-1100</v>
          </cell>
          <cell r="D48" t="str">
            <v>SOIL EROSION CONTROL, BRUSH BLANKET</v>
          </cell>
          <cell r="E48" t="str">
            <v>SQYD</v>
          </cell>
        </row>
        <row r="49">
          <cell r="A49" t="str">
            <v>15704-1200</v>
          </cell>
          <cell r="D49" t="str">
            <v>SOIL EROSION CONTROL, ROCK MULCH</v>
          </cell>
          <cell r="E49" t="str">
            <v>SQYD</v>
          </cell>
        </row>
        <row r="50">
          <cell r="A50" t="str">
            <v>15704-1300</v>
          </cell>
          <cell r="D50" t="str">
            <v>SOIL EROSION CONTROL, FILTER ROCK</v>
          </cell>
          <cell r="E50" t="str">
            <v>SQYD</v>
          </cell>
        </row>
        <row r="51">
          <cell r="A51" t="str">
            <v>15705-0100</v>
          </cell>
          <cell r="D51" t="str">
            <v>SOIL EROSION CONTROL, SILT FENCE</v>
          </cell>
          <cell r="E51" t="str">
            <v>LNFT</v>
          </cell>
        </row>
        <row r="52">
          <cell r="A52" t="str">
            <v>15705-0200</v>
          </cell>
          <cell r="D52" t="str">
            <v>SOIL EROSION CONTROL, BRUSH BARRIERS</v>
          </cell>
          <cell r="E52" t="str">
            <v>LNFT</v>
          </cell>
        </row>
        <row r="53">
          <cell r="A53" t="str">
            <v>15705-0300</v>
          </cell>
          <cell r="D53" t="str">
            <v>SOIL EROSION CONTROL, SLOPE DRAINS</v>
          </cell>
          <cell r="E53" t="str">
            <v>LNFT</v>
          </cell>
        </row>
        <row r="54">
          <cell r="A54" t="str">
            <v>15705-0400</v>
          </cell>
          <cell r="D54" t="str">
            <v>SOIL EROSION CONTROL, EARTH BERMS</v>
          </cell>
          <cell r="E54" t="str">
            <v>LNFT</v>
          </cell>
        </row>
        <row r="55">
          <cell r="A55" t="str">
            <v>15705-0500</v>
          </cell>
          <cell r="D55" t="str">
            <v>SOIL EROSION CONTROL, TEMPORARY CULVERT PIPE</v>
          </cell>
          <cell r="E55" t="str">
            <v>LNFT</v>
          </cell>
        </row>
        <row r="56">
          <cell r="A56" t="str">
            <v>15705-0600</v>
          </cell>
          <cell r="D56" t="str">
            <v>SOIL EROSION CONTROL, TEMPORARY 24-INCH CULVERT PIPE</v>
          </cell>
          <cell r="E56" t="str">
            <v>LNFT</v>
          </cell>
        </row>
        <row r="57">
          <cell r="A57" t="str">
            <v>15705-0700</v>
          </cell>
          <cell r="D57" t="str">
            <v>SOIL EROSION CONTROL, TEMPORARY 30-INCH CULVERT PIPE</v>
          </cell>
          <cell r="E57" t="str">
            <v>LNFT</v>
          </cell>
        </row>
        <row r="58">
          <cell r="A58" t="str">
            <v>15705-0800</v>
          </cell>
          <cell r="D58" t="str">
            <v>SOIL EROSION CONTROL, TEMPORARY 36-INCH CULVERT PIPE</v>
          </cell>
          <cell r="E58" t="str">
            <v>LNFT</v>
          </cell>
        </row>
        <row r="59">
          <cell r="A59" t="str">
            <v>15705-0900</v>
          </cell>
          <cell r="D59" t="str">
            <v>SOIL EROSION CONTROL, TEMPORARY 42-INCH CULVERT PIPE</v>
          </cell>
          <cell r="E59" t="str">
            <v>LNFT</v>
          </cell>
        </row>
        <row r="60">
          <cell r="A60" t="str">
            <v>15705-1000</v>
          </cell>
          <cell r="D60" t="str">
            <v>SOIL EROSION CONTROL, TEMPORARY 48-INCH CULVERT PIPE</v>
          </cell>
          <cell r="E60" t="str">
            <v>LNFT</v>
          </cell>
        </row>
        <row r="61">
          <cell r="A61" t="str">
            <v>15705-1100</v>
          </cell>
          <cell r="D61" t="str">
            <v>SOIL EROSION CONTROL, TEMPORARY 60-INCH CULVERT PIPE</v>
          </cell>
          <cell r="E61" t="str">
            <v>LNFT</v>
          </cell>
        </row>
        <row r="62">
          <cell r="A62" t="str">
            <v>15705-1200</v>
          </cell>
          <cell r="D62" t="str">
            <v>SOIL EROSION CONTROL, TEMPORARY 72-INCH CULVERT PIPE</v>
          </cell>
          <cell r="E62" t="str">
            <v>LNFT</v>
          </cell>
        </row>
        <row r="63">
          <cell r="A63" t="str">
            <v>15705-1300</v>
          </cell>
          <cell r="D63" t="str">
            <v>SOIL EROSION CONTROL, TEMPORARY DIVERSION CHANNEL</v>
          </cell>
          <cell r="E63" t="str">
            <v>LNFT</v>
          </cell>
        </row>
        <row r="64">
          <cell r="A64" t="str">
            <v>15705-1400</v>
          </cell>
          <cell r="D64" t="str">
            <v>SOIL EROSION CONTROL, FIBER ROLL</v>
          </cell>
          <cell r="E64" t="str">
            <v>LNFT</v>
          </cell>
        </row>
        <row r="65">
          <cell r="A65" t="str">
            <v>15705-1500</v>
          </cell>
          <cell r="D65" t="str">
            <v>SOIL EROSION CONTROL, COMPOST SOCK</v>
          </cell>
          <cell r="E65" t="str">
            <v>LNFT</v>
          </cell>
        </row>
        <row r="66">
          <cell r="A66" t="str">
            <v>15705-1600</v>
          </cell>
          <cell r="D66" t="str">
            <v>SOIL EROSION CONTROL, ABSORBENT BOOM</v>
          </cell>
          <cell r="E66" t="str">
            <v>LNFT</v>
          </cell>
        </row>
        <row r="67">
          <cell r="A67" t="str">
            <v>15705-1700</v>
          </cell>
          <cell r="D67" t="str">
            <v>SOIL EROSION CONTROL, FILTER BERM</v>
          </cell>
          <cell r="E67" t="str">
            <v>LNFT</v>
          </cell>
        </row>
        <row r="68">
          <cell r="A68" t="str">
            <v>15705-1800</v>
          </cell>
          <cell r="D68" t="str">
            <v>SOIL EROSION CONTROL, TEMPORARY DIVERSION BERM</v>
          </cell>
          <cell r="E68" t="str">
            <v>LNFT</v>
          </cell>
        </row>
        <row r="69">
          <cell r="A69" t="str">
            <v>15705-1900</v>
          </cell>
          <cell r="D69" t="str">
            <v>SOIL EROSION CONTROL, TEMPORARY WATER CROSSING</v>
          </cell>
          <cell r="E69" t="str">
            <v>LNFT</v>
          </cell>
        </row>
        <row r="70">
          <cell r="A70" t="str">
            <v>15705-2000</v>
          </cell>
          <cell r="D70" t="str">
            <v>SOIL EROSION CONTROL, FLOATING TURBIDITY CURTAIN</v>
          </cell>
          <cell r="E70" t="str">
            <v>LNFT</v>
          </cell>
        </row>
        <row r="71">
          <cell r="A71" t="str">
            <v>15705-2100</v>
          </cell>
          <cell r="D71" t="str">
            <v>SOIL EROSION CONTROL, SILT BARRIER</v>
          </cell>
          <cell r="E71" t="str">
            <v>LNFT</v>
          </cell>
        </row>
        <row r="72">
          <cell r="A72" t="str">
            <v>15705-2200</v>
          </cell>
          <cell r="D72" t="str">
            <v>SOIL EROSION CONTROL, DIVERSION FENCE</v>
          </cell>
          <cell r="E72" t="str">
            <v>LNFT</v>
          </cell>
        </row>
        <row r="73">
          <cell r="A73" t="str">
            <v>15706-0100</v>
          </cell>
          <cell r="D73" t="str">
            <v>SOIL EROSION CONTROL, STRAW BALE</v>
          </cell>
          <cell r="E73" t="str">
            <v>EACH</v>
          </cell>
        </row>
        <row r="74">
          <cell r="A74" t="str">
            <v>15706-0200</v>
          </cell>
          <cell r="D74" t="str">
            <v>SOIL EROSION CONTROL, CHECK DAM</v>
          </cell>
          <cell r="E74" t="str">
            <v>EACH</v>
          </cell>
        </row>
        <row r="75">
          <cell r="A75" t="str">
            <v>15706-0300</v>
          </cell>
          <cell r="D75" t="str">
            <v>SOIL EROSION CONTROL, SANDBAG</v>
          </cell>
          <cell r="E75" t="str">
            <v>EACH</v>
          </cell>
        </row>
        <row r="76">
          <cell r="A76" t="str">
            <v>15706-0400</v>
          </cell>
          <cell r="D76" t="str">
            <v>SOIL EROSION CONTROL, SEDIMENT TRAP</v>
          </cell>
          <cell r="E76" t="str">
            <v>EACH</v>
          </cell>
        </row>
        <row r="77">
          <cell r="A77" t="str">
            <v>15706-0500</v>
          </cell>
          <cell r="D77" t="str">
            <v>SOIL EROSION CONTROL, INLET SEDIMENT TRAP</v>
          </cell>
          <cell r="E77" t="str">
            <v>EACH</v>
          </cell>
        </row>
        <row r="78">
          <cell r="A78" t="str">
            <v>15706-0600</v>
          </cell>
          <cell r="D78" t="str">
            <v>SOIL EROSION CONTROL, RISER PIPE ASSEMBLY</v>
          </cell>
          <cell r="E78" t="str">
            <v>EACH</v>
          </cell>
        </row>
        <row r="79">
          <cell r="A79" t="str">
            <v>15706-0700</v>
          </cell>
          <cell r="D79" t="str">
            <v>SOIL EROSION CONTROL, SILT CONTROL GATE</v>
          </cell>
          <cell r="E79" t="str">
            <v>EACH</v>
          </cell>
        </row>
        <row r="80">
          <cell r="A80" t="str">
            <v>15706-0710</v>
          </cell>
          <cell r="D80" t="str">
            <v>SOIL EROSION CONTROL, SILT CONTROL GATE, TYPE 1</v>
          </cell>
          <cell r="E80" t="str">
            <v>EACH</v>
          </cell>
        </row>
        <row r="81">
          <cell r="A81" t="str">
            <v>15706-0720</v>
          </cell>
          <cell r="D81" t="str">
            <v>SOIL EROSION CONTROL, SILT CONTROL GATE, TYPE 2</v>
          </cell>
          <cell r="E81" t="str">
            <v>EACH</v>
          </cell>
        </row>
        <row r="82">
          <cell r="A82" t="str">
            <v>15706-0730</v>
          </cell>
          <cell r="D82" t="str">
            <v>SOIL EROSION CONTROL, SILT CONTROL GATE, TYPE 3</v>
          </cell>
          <cell r="E82" t="str">
            <v>EACH</v>
          </cell>
        </row>
        <row r="83">
          <cell r="A83" t="str">
            <v>15706-1000</v>
          </cell>
          <cell r="D83" t="str">
            <v>SOIL EROSION CONTROL, INLET PROTECTION</v>
          </cell>
          <cell r="E83" t="str">
            <v>EACH</v>
          </cell>
        </row>
        <row r="84">
          <cell r="A84" t="str">
            <v>15706-1100</v>
          </cell>
          <cell r="D84" t="str">
            <v>SOIL EROSION CONTROL, INLET PROTECTION TYPE A</v>
          </cell>
          <cell r="E84" t="str">
            <v>EACH</v>
          </cell>
        </row>
        <row r="85">
          <cell r="A85" t="str">
            <v>15706-1200</v>
          </cell>
          <cell r="D85" t="str">
            <v>SOIL EROSION CONTROL, INLET PROTECTION TYPE B</v>
          </cell>
          <cell r="E85" t="str">
            <v>EACH</v>
          </cell>
        </row>
        <row r="86">
          <cell r="A86" t="str">
            <v>15706-1300</v>
          </cell>
          <cell r="D86" t="str">
            <v>SOIL EROSION CONTROL, INLET PROTECTION TYPE C</v>
          </cell>
          <cell r="E86" t="str">
            <v>EACH</v>
          </cell>
        </row>
        <row r="87">
          <cell r="A87" t="str">
            <v>15706-1400</v>
          </cell>
          <cell r="D87" t="str">
            <v>SOIL EROSION CONTROL, INLET PROTECTION TYPE D</v>
          </cell>
          <cell r="E87" t="str">
            <v>EACH</v>
          </cell>
        </row>
        <row r="88">
          <cell r="A88" t="str">
            <v>15706-1500</v>
          </cell>
          <cell r="D88" t="str">
            <v>SOIL EROSION CONTROL, INLET PROTECTION TYPE E</v>
          </cell>
          <cell r="E88" t="str">
            <v>EACH</v>
          </cell>
        </row>
        <row r="89">
          <cell r="A89" t="str">
            <v>15706-1600</v>
          </cell>
          <cell r="D89" t="str">
            <v>SOIL EROSION CONTROL, STABILIZED CONSTRUCTION EXIT</v>
          </cell>
          <cell r="E89" t="str">
            <v>EACH</v>
          </cell>
        </row>
        <row r="90">
          <cell r="A90" t="str">
            <v>15706-1700</v>
          </cell>
          <cell r="D90" t="str">
            <v>SOIL EROSION CONTROL, WATER BAR</v>
          </cell>
          <cell r="E90" t="str">
            <v>EACH</v>
          </cell>
        </row>
        <row r="91">
          <cell r="A91" t="str">
            <v>15706-1800</v>
          </cell>
          <cell r="D91" t="str">
            <v>SOIL EROSION CONTROL, TEMPORARY STONE OUTLET STRUCTURE</v>
          </cell>
          <cell r="E91" t="str">
            <v>EACH</v>
          </cell>
        </row>
        <row r="92">
          <cell r="A92" t="str">
            <v>15706-1900</v>
          </cell>
          <cell r="D92" t="str">
            <v>SOIL EROSION CONTROL, LOG DAM</v>
          </cell>
          <cell r="E92" t="str">
            <v>EACH</v>
          </cell>
        </row>
        <row r="93">
          <cell r="A93" t="str">
            <v>15706-2000</v>
          </cell>
          <cell r="D93" t="str">
            <v>SOIL EROSION CONTROL, CHITOSAN GEL SOCK</v>
          </cell>
          <cell r="E93" t="str">
            <v>EACH</v>
          </cell>
        </row>
        <row r="94">
          <cell r="A94" t="str">
            <v>15706-2100</v>
          </cell>
          <cell r="D94" t="str">
            <v>SOIL EROSION CONTROL, FILTER BERM</v>
          </cell>
          <cell r="E94" t="str">
            <v>EACH</v>
          </cell>
        </row>
        <row r="95">
          <cell r="A95" t="str">
            <v>15706-2200</v>
          </cell>
          <cell r="D95" t="str">
            <v>SOIL EROSION CONTROL, FILTER BAG</v>
          </cell>
          <cell r="E95" t="str">
            <v>EACH</v>
          </cell>
        </row>
        <row r="96">
          <cell r="A96" t="str">
            <v>15706-2300</v>
          </cell>
          <cell r="D96" t="str">
            <v>SOIL EROSION CONTROL, ON-SITE CONCRETE WASHOUT STRUCTURE</v>
          </cell>
          <cell r="E96" t="str">
            <v>EACH</v>
          </cell>
        </row>
        <row r="97">
          <cell r="A97" t="str">
            <v>15707-1000</v>
          </cell>
          <cell r="D97" t="str">
            <v>SOIL EROSION CONTROL, TEMPORARY TURF ESTABLISHMENT</v>
          </cell>
          <cell r="E97" t="str">
            <v>SLRY</v>
          </cell>
        </row>
        <row r="98">
          <cell r="A98" t="str">
            <v>15708-1000</v>
          </cell>
          <cell r="D98" t="str">
            <v>SOIL EROSION CONTROL, SUPERVISOR</v>
          </cell>
          <cell r="E98" t="str">
            <v>DAY</v>
          </cell>
        </row>
        <row r="99">
          <cell r="A99" t="str">
            <v>15709-0100</v>
          </cell>
          <cell r="D99" t="str">
            <v>SOIL EROSION CONTROL, POLYACRYLAMIDE POWDER</v>
          </cell>
          <cell r="E99" t="str">
            <v>LB</v>
          </cell>
        </row>
        <row r="100">
          <cell r="A100" t="str">
            <v>15709-0200</v>
          </cell>
          <cell r="D100" t="str">
            <v>SOIL EROSION CONTROL, POLYACRYLAMIDE BLOCK</v>
          </cell>
          <cell r="E100" t="str">
            <v>LB</v>
          </cell>
        </row>
        <row r="101">
          <cell r="A101" t="str">
            <v>15710-0100</v>
          </cell>
          <cell r="D101" t="str">
            <v>SOIL EROSION CONTROL, FILTER ROCK</v>
          </cell>
          <cell r="E101" t="str">
            <v>CUYD</v>
          </cell>
        </row>
        <row r="102">
          <cell r="A102" t="str">
            <v>15720-0000</v>
          </cell>
          <cell r="D102" t="str">
            <v>STORM WATER POLLUTION PREVENTION PLAN</v>
          </cell>
          <cell r="E102" t="str">
            <v>LPSM</v>
          </cell>
        </row>
        <row r="103">
          <cell r="A103" t="str">
            <v>15801-0000</v>
          </cell>
          <cell r="D103" t="str">
            <v>WATERING FOR DUST CONTROL</v>
          </cell>
          <cell r="E103" t="str">
            <v>MGAL</v>
          </cell>
        </row>
        <row r="104">
          <cell r="A104" t="str">
            <v>15802-0000</v>
          </cell>
          <cell r="D104" t="str">
            <v>WATERING FOR DUST CONTROL</v>
          </cell>
          <cell r="E104" t="str">
            <v>LPSM</v>
          </cell>
        </row>
        <row r="105">
          <cell r="A105" t="str">
            <v>20101-0000</v>
          </cell>
          <cell r="D105" t="str">
            <v>CLEARING AND GRUBBING</v>
          </cell>
          <cell r="E105" t="str">
            <v>ACRE</v>
          </cell>
        </row>
        <row r="106">
          <cell r="A106" t="str">
            <v>20102-0000</v>
          </cell>
          <cell r="D106" t="str">
            <v>CLEARING AND GRUBBING</v>
          </cell>
          <cell r="E106" t="str">
            <v>LPSM</v>
          </cell>
        </row>
        <row r="107">
          <cell r="A107" t="str">
            <v>20103-0000</v>
          </cell>
          <cell r="D107" t="str">
            <v>CLEARING AND GRUBBING</v>
          </cell>
          <cell r="E107" t="str">
            <v>SQYD</v>
          </cell>
        </row>
        <row r="108">
          <cell r="A108" t="str">
            <v>20104-0000</v>
          </cell>
          <cell r="D108" t="str">
            <v>CLEARING</v>
          </cell>
          <cell r="E108" t="str">
            <v>ACRE</v>
          </cell>
        </row>
        <row r="109">
          <cell r="A109" t="str">
            <v>20120-1000</v>
          </cell>
          <cell r="D109" t="str">
            <v>REMOVAL, INDIVIDUAL TREE</v>
          </cell>
          <cell r="E109" t="str">
            <v>EACH</v>
          </cell>
        </row>
        <row r="110">
          <cell r="A110" t="str">
            <v>20120-2000</v>
          </cell>
          <cell r="D110" t="str">
            <v>REMOVAL, INDIVIDUAL STUMP</v>
          </cell>
          <cell r="E110" t="str">
            <v>EACH</v>
          </cell>
        </row>
        <row r="111">
          <cell r="A111" t="str">
            <v>20201-0000</v>
          </cell>
          <cell r="D111" t="str">
            <v>SELECTIVE CLEARING</v>
          </cell>
          <cell r="E111" t="str">
            <v>ACRE</v>
          </cell>
        </row>
        <row r="112">
          <cell r="A112" t="str">
            <v>20202-0000</v>
          </cell>
          <cell r="D112" t="str">
            <v>SELECTIVE CLEARING</v>
          </cell>
          <cell r="E112" t="str">
            <v>SQYD</v>
          </cell>
        </row>
        <row r="113">
          <cell r="A113" t="str">
            <v>20203-0000</v>
          </cell>
          <cell r="D113" t="str">
            <v>SELECTIVE CLEARING</v>
          </cell>
          <cell r="E113" t="str">
            <v>MILE</v>
          </cell>
        </row>
        <row r="114">
          <cell r="A114" t="str">
            <v>20205-0000</v>
          </cell>
          <cell r="D114" t="str">
            <v>SELECTIVE CLEARING AND GRUBBING</v>
          </cell>
          <cell r="E114" t="str">
            <v>ACRE</v>
          </cell>
        </row>
        <row r="115">
          <cell r="A115" t="str">
            <v>20206-0000</v>
          </cell>
          <cell r="D115" t="str">
            <v>SELECTIVE CLEARING AND GRUBBING</v>
          </cell>
          <cell r="E115" t="str">
            <v>SQYD</v>
          </cell>
        </row>
        <row r="116">
          <cell r="A116" t="str">
            <v>20207-0000</v>
          </cell>
          <cell r="D116" t="str">
            <v>SELECTIVE CLEARING AND GRUBBING</v>
          </cell>
          <cell r="E116" t="str">
            <v>MILE</v>
          </cell>
        </row>
        <row r="117">
          <cell r="A117" t="str">
            <v>20210-0000</v>
          </cell>
          <cell r="D117" t="str">
            <v>SPECIAL CLEARING AND GRUBBING</v>
          </cell>
          <cell r="E117" t="str">
            <v>ACRE</v>
          </cell>
        </row>
        <row r="118">
          <cell r="A118" t="str">
            <v>20211-0000</v>
          </cell>
          <cell r="D118" t="str">
            <v>SPECIAL CLEARING AND GRUBBING</v>
          </cell>
          <cell r="E118" t="str">
            <v>SQYD</v>
          </cell>
        </row>
        <row r="119">
          <cell r="A119" t="str">
            <v>20212-0000</v>
          </cell>
          <cell r="D119" t="str">
            <v>SPECIAL CLEARING</v>
          </cell>
          <cell r="E119" t="str">
            <v>SQYD</v>
          </cell>
        </row>
        <row r="120">
          <cell r="A120" t="str">
            <v>20213-0000</v>
          </cell>
          <cell r="D120" t="str">
            <v>ROADSIDE CLEANUP</v>
          </cell>
          <cell r="E120" t="str">
            <v>MILE</v>
          </cell>
        </row>
        <row r="121">
          <cell r="A121" t="str">
            <v>20214-0000</v>
          </cell>
          <cell r="D121" t="str">
            <v>ROADSIDE CLEANUP</v>
          </cell>
          <cell r="E121" t="str">
            <v>LPSM</v>
          </cell>
        </row>
        <row r="122">
          <cell r="A122" t="str">
            <v>20215-0000</v>
          </cell>
          <cell r="D122" t="str">
            <v>ROADSIDE CLEANUP</v>
          </cell>
          <cell r="E122" t="str">
            <v>ACRE</v>
          </cell>
        </row>
        <row r="123">
          <cell r="A123" t="str">
            <v>20216-0000</v>
          </cell>
          <cell r="D123" t="str">
            <v>TREE PRUNING</v>
          </cell>
          <cell r="E123" t="str">
            <v>EACH</v>
          </cell>
        </row>
        <row r="124">
          <cell r="A124" t="str">
            <v>20217-0000</v>
          </cell>
          <cell r="D124" t="str">
            <v>TREE ROOT PRUNING</v>
          </cell>
          <cell r="E124" t="str">
            <v>LNFT</v>
          </cell>
        </row>
        <row r="125">
          <cell r="A125" t="str">
            <v>20220-1000</v>
          </cell>
          <cell r="D125" t="str">
            <v>REMOVAL, INDIVIDUAL TREE</v>
          </cell>
          <cell r="E125" t="str">
            <v>EACH</v>
          </cell>
        </row>
        <row r="126">
          <cell r="A126" t="str">
            <v>20220-2000</v>
          </cell>
          <cell r="D126" t="str">
            <v>REMOVAL, INDIVIDUAL STUMP</v>
          </cell>
          <cell r="E126" t="str">
            <v>EACH</v>
          </cell>
        </row>
        <row r="127">
          <cell r="A127" t="str">
            <v>20221-1000</v>
          </cell>
          <cell r="D127" t="str">
            <v>REMOVAL, INDIVIDUAL TREES</v>
          </cell>
          <cell r="E127" t="str">
            <v>SQFT</v>
          </cell>
        </row>
        <row r="128">
          <cell r="A128" t="str">
            <v>20301-0080</v>
          </cell>
          <cell r="D128" t="str">
            <v>REMOVAL OF BENCH</v>
          </cell>
          <cell r="E128" t="str">
            <v>EACH</v>
          </cell>
        </row>
        <row r="129">
          <cell r="A129" t="str">
            <v>20301-0100</v>
          </cell>
          <cell r="D129" t="str">
            <v>REMOVAL OF BOLLARD</v>
          </cell>
          <cell r="E129" t="str">
            <v>EACH</v>
          </cell>
        </row>
        <row r="130">
          <cell r="A130" t="str">
            <v>20301-0200</v>
          </cell>
          <cell r="D130" t="str">
            <v>REMOVAL OF BOULDER</v>
          </cell>
          <cell r="E130" t="str">
            <v>EACH</v>
          </cell>
        </row>
        <row r="131">
          <cell r="A131" t="str">
            <v>20301-0300</v>
          </cell>
          <cell r="D131" t="str">
            <v>REMOVAL OF BOX CULVERT</v>
          </cell>
          <cell r="E131" t="str">
            <v>EACH</v>
          </cell>
        </row>
        <row r="132">
          <cell r="A132" t="str">
            <v>20301-0400</v>
          </cell>
          <cell r="D132" t="str">
            <v>REMOVAL OF BRIDGE</v>
          </cell>
          <cell r="E132" t="str">
            <v>EACH</v>
          </cell>
        </row>
        <row r="133">
          <cell r="A133" t="str">
            <v>20301-0500</v>
          </cell>
          <cell r="D133" t="str">
            <v>REMOVAL OF CATCH BASIN</v>
          </cell>
          <cell r="E133" t="str">
            <v>EACH</v>
          </cell>
        </row>
        <row r="134">
          <cell r="A134" t="str">
            <v>20301-0600</v>
          </cell>
          <cell r="D134" t="str">
            <v>REMOVAL OF CATTLE GUARD</v>
          </cell>
          <cell r="E134" t="str">
            <v>EACH</v>
          </cell>
        </row>
        <row r="135">
          <cell r="A135" t="str">
            <v>20301-0700</v>
          </cell>
          <cell r="D135" t="str">
            <v>REMOVAL OF DELINEATOR</v>
          </cell>
          <cell r="E135" t="str">
            <v>EACH</v>
          </cell>
        </row>
        <row r="136">
          <cell r="A136" t="str">
            <v>20301-0800</v>
          </cell>
          <cell r="D136" t="str">
            <v>REMOVAL OF DRINKING FOUNTAIN</v>
          </cell>
          <cell r="E136" t="str">
            <v>EACH</v>
          </cell>
        </row>
        <row r="137">
          <cell r="A137" t="str">
            <v>20301-0900</v>
          </cell>
          <cell r="D137" t="str">
            <v>REMOVAL OF FIRE HYDRANT</v>
          </cell>
          <cell r="E137" t="str">
            <v>EACH</v>
          </cell>
        </row>
        <row r="138">
          <cell r="A138" t="str">
            <v>20301-1000</v>
          </cell>
          <cell r="D138" t="str">
            <v>REMOVAL OF FRAME AND GRATE</v>
          </cell>
          <cell r="E138" t="str">
            <v>EACH</v>
          </cell>
        </row>
        <row r="139">
          <cell r="A139" t="str">
            <v>20301-1100</v>
          </cell>
          <cell r="D139" t="str">
            <v>REMOVAL OF GATE</v>
          </cell>
          <cell r="E139" t="str">
            <v>EACH</v>
          </cell>
        </row>
        <row r="140">
          <cell r="A140" t="str">
            <v>20301-1200</v>
          </cell>
          <cell r="D140" t="str">
            <v>REMOVAL OF HEADWALL</v>
          </cell>
          <cell r="E140" t="str">
            <v>EACH</v>
          </cell>
        </row>
        <row r="141">
          <cell r="A141" t="str">
            <v>20301-1300</v>
          </cell>
          <cell r="D141" t="str">
            <v>REMOVAL OF INLET GRATE</v>
          </cell>
          <cell r="E141" t="str">
            <v>EACH</v>
          </cell>
        </row>
        <row r="142">
          <cell r="A142" t="str">
            <v>20301-1400</v>
          </cell>
          <cell r="D142" t="str">
            <v>REMOVAL OF INLET</v>
          </cell>
          <cell r="E142" t="str">
            <v>EACH</v>
          </cell>
        </row>
        <row r="143">
          <cell r="A143" t="str">
            <v>20301-1500</v>
          </cell>
          <cell r="D143" t="str">
            <v>REMOVAL OF LIGHT POLE</v>
          </cell>
          <cell r="E143" t="str">
            <v>EACH</v>
          </cell>
        </row>
        <row r="144">
          <cell r="A144" t="str">
            <v>20301-1600</v>
          </cell>
          <cell r="D144" t="str">
            <v>REMOVAL OF MAILBOX</v>
          </cell>
          <cell r="E144" t="str">
            <v>EACH</v>
          </cell>
        </row>
        <row r="145">
          <cell r="A145" t="str">
            <v>20301-1700</v>
          </cell>
          <cell r="D145" t="str">
            <v>REMOVAL OF MANHOLE</v>
          </cell>
          <cell r="E145" t="str">
            <v>EACH</v>
          </cell>
        </row>
        <row r="146">
          <cell r="A146" t="str">
            <v>20301-1800</v>
          </cell>
          <cell r="D146" t="str">
            <v>REMOVAL OF MONUMENT</v>
          </cell>
          <cell r="E146" t="str">
            <v>EACH</v>
          </cell>
        </row>
        <row r="147">
          <cell r="A147" t="str">
            <v>20301-1900</v>
          </cell>
          <cell r="D147" t="str">
            <v>REMOVAL OF PIPE CULVERT</v>
          </cell>
          <cell r="E147" t="str">
            <v>EACH</v>
          </cell>
        </row>
        <row r="148">
          <cell r="A148" t="str">
            <v>20301-2000</v>
          </cell>
          <cell r="D148" t="str">
            <v>REMOVAL OF PIPE END SECTION</v>
          </cell>
          <cell r="E148" t="str">
            <v>EACH</v>
          </cell>
        </row>
        <row r="149">
          <cell r="A149" t="str">
            <v>20301-2100</v>
          </cell>
          <cell r="D149" t="str">
            <v>REMOVAL OF RESTROOM FACILITY</v>
          </cell>
          <cell r="E149" t="str">
            <v>EACH</v>
          </cell>
        </row>
        <row r="150">
          <cell r="A150" t="str">
            <v>20301-2200</v>
          </cell>
          <cell r="D150" t="str">
            <v>REMOVAL OF SIGN AND STONE FOUNDATION</v>
          </cell>
          <cell r="E150" t="str">
            <v>EACH</v>
          </cell>
        </row>
        <row r="151">
          <cell r="A151" t="str">
            <v>20301-2300</v>
          </cell>
          <cell r="D151" t="str">
            <v>REMOVAL OF SIGN/MARKER</v>
          </cell>
          <cell r="E151" t="str">
            <v>EACH</v>
          </cell>
        </row>
        <row r="152">
          <cell r="A152" t="str">
            <v>20301-2400</v>
          </cell>
          <cell r="D152" t="str">
            <v>REMOVAL OF SIGN</v>
          </cell>
          <cell r="E152" t="str">
            <v>EACH</v>
          </cell>
        </row>
        <row r="153">
          <cell r="A153" t="str">
            <v>20301-2600</v>
          </cell>
          <cell r="D153" t="str">
            <v>REMOVAL OF STRUCTURAL PLATE PIPE</v>
          </cell>
          <cell r="E153" t="str">
            <v>EACH</v>
          </cell>
        </row>
        <row r="154">
          <cell r="A154" t="str">
            <v>20301-2700</v>
          </cell>
          <cell r="D154" t="str">
            <v>REMOVAL OF STRUCTURE</v>
          </cell>
          <cell r="E154" t="str">
            <v>EACH</v>
          </cell>
        </row>
        <row r="155">
          <cell r="A155" t="str">
            <v>20301-2800</v>
          </cell>
          <cell r="D155" t="str">
            <v>REMOVAL OF STRUCTURES AND OBSTRUCTIONS</v>
          </cell>
          <cell r="E155" t="str">
            <v>EACH</v>
          </cell>
        </row>
        <row r="156">
          <cell r="A156" t="str">
            <v>20301-2900</v>
          </cell>
          <cell r="D156" t="str">
            <v>REMOVAL OF TELEPHONE BOOTH</v>
          </cell>
          <cell r="E156" t="str">
            <v>EACH</v>
          </cell>
        </row>
        <row r="157">
          <cell r="A157" t="str">
            <v>20301-3000</v>
          </cell>
          <cell r="D157" t="str">
            <v>REMOVAL OF TRASH RECEPTACLE</v>
          </cell>
          <cell r="E157" t="str">
            <v>EACH</v>
          </cell>
        </row>
        <row r="158">
          <cell r="A158" t="str">
            <v>20301-3100</v>
          </cell>
          <cell r="D158" t="str">
            <v>REMOVAL OF UTILITY POLE</v>
          </cell>
          <cell r="E158" t="str">
            <v>EACH</v>
          </cell>
        </row>
        <row r="159">
          <cell r="A159" t="str">
            <v>20301-3200</v>
          </cell>
          <cell r="D159" t="str">
            <v>REMOVAL OF VALVE</v>
          </cell>
          <cell r="E159" t="str">
            <v>EACH</v>
          </cell>
        </row>
        <row r="160">
          <cell r="A160" t="str">
            <v>20301-3300</v>
          </cell>
          <cell r="D160" t="str">
            <v>REMOVAL OF VAULT</v>
          </cell>
          <cell r="E160" t="str">
            <v>EACH</v>
          </cell>
        </row>
        <row r="161">
          <cell r="A161" t="str">
            <v>20301-3400</v>
          </cell>
          <cell r="D161" t="str">
            <v>REMOVAL OF WHEELSTOP</v>
          </cell>
          <cell r="E161" t="str">
            <v>EACH</v>
          </cell>
        </row>
        <row r="162">
          <cell r="A162" t="str">
            <v>20301-3410</v>
          </cell>
          <cell r="D162" t="str">
            <v>REMOVAL OF SPEED BUMP</v>
          </cell>
          <cell r="E162" t="str">
            <v>EACH</v>
          </cell>
        </row>
        <row r="163">
          <cell r="A163" t="str">
            <v>20301-3420</v>
          </cell>
          <cell r="D163" t="str">
            <v>REMOVAL OF SPEED HUMP</v>
          </cell>
          <cell r="E163" t="str">
            <v>EACH</v>
          </cell>
        </row>
        <row r="164">
          <cell r="A164" t="str">
            <v>20301-3500</v>
          </cell>
          <cell r="D164" t="str">
            <v>REMOVAL OF SATELLITE DISH</v>
          </cell>
          <cell r="E164" t="str">
            <v>EACH</v>
          </cell>
        </row>
        <row r="165">
          <cell r="A165" t="str">
            <v>20301-3600</v>
          </cell>
          <cell r="D165" t="str">
            <v>REMOVAL OF RAISED PAVEMENT MARKER</v>
          </cell>
          <cell r="E165" t="str">
            <v>EACH</v>
          </cell>
        </row>
        <row r="166">
          <cell r="A166" t="str">
            <v>20301-3700</v>
          </cell>
          <cell r="D166" t="str">
            <v>REMOVAL OF TERMINAL SECTION</v>
          </cell>
          <cell r="E166" t="str">
            <v>EACH</v>
          </cell>
        </row>
        <row r="167">
          <cell r="A167" t="str">
            <v>20301-3800</v>
          </cell>
          <cell r="D167" t="str">
            <v>REMOVAL OF ELECTRICAL JUNCTION BOX</v>
          </cell>
          <cell r="E167" t="str">
            <v>EACH</v>
          </cell>
        </row>
        <row r="168">
          <cell r="A168" t="str">
            <v>20301-3900</v>
          </cell>
          <cell r="D168" t="str">
            <v>REMOVAL OF PAVEMENT MARKINGS, SYMBOLS AND WORDS</v>
          </cell>
          <cell r="E168" t="str">
            <v>EACH</v>
          </cell>
        </row>
        <row r="169">
          <cell r="A169" t="str">
            <v>20302-0100</v>
          </cell>
          <cell r="D169" t="str">
            <v>REMOVAL OF BOX CULVERT</v>
          </cell>
          <cell r="E169" t="str">
            <v>LNFT</v>
          </cell>
        </row>
        <row r="170">
          <cell r="A170" t="str">
            <v>20302-0150</v>
          </cell>
          <cell r="D170" t="str">
            <v>REMOVAL OF BRIDGE RAILING</v>
          </cell>
          <cell r="E170" t="str">
            <v>LNFT</v>
          </cell>
        </row>
        <row r="171">
          <cell r="A171" t="str">
            <v>20302-0200</v>
          </cell>
          <cell r="D171" t="str">
            <v>REMOVAL OF CURB</v>
          </cell>
          <cell r="E171" t="str">
            <v>LNFT</v>
          </cell>
        </row>
        <row r="172">
          <cell r="A172" t="str">
            <v>20302-0300</v>
          </cell>
          <cell r="D172" t="str">
            <v>REMOVAL OF CURB AND GUTTER, CONCRETE</v>
          </cell>
          <cell r="E172" t="str">
            <v>LNFT</v>
          </cell>
        </row>
        <row r="173">
          <cell r="A173" t="str">
            <v>20302-0400</v>
          </cell>
          <cell r="D173" t="str">
            <v>REMOVAL OF CURB, ASPHALT</v>
          </cell>
          <cell r="E173" t="str">
            <v>LNFT</v>
          </cell>
        </row>
        <row r="174">
          <cell r="A174" t="str">
            <v>20302-0500</v>
          </cell>
          <cell r="D174" t="str">
            <v>REMOVAL OF CURB, CONCRETE</v>
          </cell>
          <cell r="E174" t="str">
            <v>LNFT</v>
          </cell>
        </row>
        <row r="175">
          <cell r="A175" t="str">
            <v>20302-0600</v>
          </cell>
          <cell r="D175" t="str">
            <v>REMOVAL OF CURB, STONE</v>
          </cell>
          <cell r="E175" t="str">
            <v>LNFT</v>
          </cell>
        </row>
        <row r="176">
          <cell r="A176" t="str">
            <v>20302-0625</v>
          </cell>
          <cell r="D176" t="str">
            <v>REMOVAL OF CURB, LOG</v>
          </cell>
          <cell r="E176" t="str">
            <v>LNFT</v>
          </cell>
        </row>
        <row r="177">
          <cell r="A177" t="str">
            <v>20302-0700</v>
          </cell>
          <cell r="D177" t="str">
            <v>REMOVAL OF FENCE</v>
          </cell>
          <cell r="E177" t="str">
            <v>LNFT</v>
          </cell>
        </row>
        <row r="178">
          <cell r="A178" t="str">
            <v>20302-0800</v>
          </cell>
          <cell r="D178" t="str">
            <v>REMOVAL OF FENCE, BARBED WIRE</v>
          </cell>
          <cell r="E178" t="str">
            <v>LNFT</v>
          </cell>
        </row>
        <row r="179">
          <cell r="A179" t="str">
            <v>20302-0900</v>
          </cell>
          <cell r="D179" t="str">
            <v>REMOVAL OF FENCE, CHAIN LINK</v>
          </cell>
          <cell r="E179" t="str">
            <v>LNFT</v>
          </cell>
        </row>
        <row r="180">
          <cell r="A180" t="str">
            <v>20302-1000</v>
          </cell>
          <cell r="D180" t="str">
            <v>REMOVAL OF FENCE, RAIL</v>
          </cell>
          <cell r="E180" t="str">
            <v>LNFT</v>
          </cell>
        </row>
        <row r="181">
          <cell r="A181" t="str">
            <v>20302-1100</v>
          </cell>
          <cell r="D181" t="str">
            <v>REMOVAL OF FENCE, WOVEN WIRE</v>
          </cell>
          <cell r="E181" t="str">
            <v>LNFT</v>
          </cell>
        </row>
        <row r="182">
          <cell r="A182" t="str">
            <v>20302-1200</v>
          </cell>
          <cell r="D182" t="str">
            <v>REMOVAL OF GUARDRAIL</v>
          </cell>
          <cell r="E182" t="str">
            <v>LNFT</v>
          </cell>
        </row>
        <row r="183">
          <cell r="A183" t="str">
            <v>20302-1300</v>
          </cell>
          <cell r="D183" t="str">
            <v>REMOVAL OF GUARDRAIL, CONCRETE BARRIER</v>
          </cell>
          <cell r="E183" t="str">
            <v>LNFT</v>
          </cell>
        </row>
        <row r="184">
          <cell r="A184" t="str">
            <v>20302-1400</v>
          </cell>
          <cell r="D184" t="str">
            <v>REMOVAL OF GUARDRAIL, TIMBER</v>
          </cell>
          <cell r="E184" t="str">
            <v>LNFT</v>
          </cell>
        </row>
        <row r="185">
          <cell r="A185" t="str">
            <v>20302-1500</v>
          </cell>
          <cell r="D185" t="str">
            <v>REMOVAL OF MASONRY GUARDWALL</v>
          </cell>
          <cell r="E185" t="str">
            <v>LNFT</v>
          </cell>
        </row>
        <row r="186">
          <cell r="A186" t="str">
            <v>20302-1600</v>
          </cell>
          <cell r="D186" t="str">
            <v>REMOVAL OF PAVED WATERWAY</v>
          </cell>
          <cell r="E186" t="str">
            <v>LNFT</v>
          </cell>
        </row>
        <row r="187">
          <cell r="A187" t="str">
            <v>20302-1700</v>
          </cell>
          <cell r="D187" t="str">
            <v>REMOVAL OF PAVED WATERWAY, ASPHALT</v>
          </cell>
          <cell r="E187" t="str">
            <v>LNFT</v>
          </cell>
        </row>
        <row r="188">
          <cell r="A188" t="str">
            <v>20302-1800</v>
          </cell>
          <cell r="D188" t="str">
            <v>REMOVAL OF PAVED WATERWAY, BRICK</v>
          </cell>
          <cell r="E188" t="str">
            <v>LNFT</v>
          </cell>
        </row>
        <row r="189">
          <cell r="A189" t="str">
            <v>20302-1900</v>
          </cell>
          <cell r="D189" t="str">
            <v>REMOVAL OF PAVED WATERWAY, CONCRETE</v>
          </cell>
          <cell r="E189" t="str">
            <v>LNFT</v>
          </cell>
        </row>
        <row r="190">
          <cell r="A190" t="str">
            <v>20302-2000</v>
          </cell>
          <cell r="D190" t="str">
            <v>REMOVAL OF PAVED WATERWAY, STONE</v>
          </cell>
          <cell r="E190" t="str">
            <v>LNFT</v>
          </cell>
        </row>
        <row r="191">
          <cell r="A191" t="str">
            <v>20302-2100</v>
          </cell>
          <cell r="D191" t="str">
            <v>REMOVAL OF PIPE CULVERT</v>
          </cell>
          <cell r="E191" t="str">
            <v>LNFT</v>
          </cell>
        </row>
        <row r="192">
          <cell r="A192" t="str">
            <v>20302-2200</v>
          </cell>
          <cell r="D192" t="str">
            <v>REMOVAL OF SEWERLINE</v>
          </cell>
          <cell r="E192" t="str">
            <v>LNFT</v>
          </cell>
        </row>
        <row r="193">
          <cell r="A193" t="str">
            <v>20302-2210</v>
          </cell>
          <cell r="D193" t="str">
            <v>REMOVAL OF GAS LINE</v>
          </cell>
          <cell r="E193" t="str">
            <v>LNFT</v>
          </cell>
        </row>
        <row r="194">
          <cell r="A194" t="str">
            <v>20302-2300</v>
          </cell>
          <cell r="D194" t="str">
            <v>REMOVAL OF WATERLINE</v>
          </cell>
          <cell r="E194" t="str">
            <v>LNFT</v>
          </cell>
        </row>
        <row r="195">
          <cell r="A195" t="str">
            <v>20302-2310</v>
          </cell>
          <cell r="D195" t="str">
            <v>REMOVAL OF CABLE LINE</v>
          </cell>
          <cell r="E195" t="str">
            <v>LNFT</v>
          </cell>
        </row>
        <row r="196">
          <cell r="A196" t="str">
            <v>20302-2400</v>
          </cell>
          <cell r="D196" t="str">
            <v>REMOVAL OF WHEELSTOPS</v>
          </cell>
          <cell r="E196" t="str">
            <v>LNFT</v>
          </cell>
        </row>
        <row r="197">
          <cell r="A197" t="str">
            <v>20302-2500</v>
          </cell>
          <cell r="D197" t="str">
            <v>REMOVAL OF HANDRAIL</v>
          </cell>
          <cell r="E197" t="str">
            <v>LNFT</v>
          </cell>
        </row>
        <row r="198">
          <cell r="A198" t="str">
            <v>20302-2600</v>
          </cell>
          <cell r="D198" t="str">
            <v>REMOVAL OF PAVEMENT MARKINGS</v>
          </cell>
          <cell r="E198" t="str">
            <v>LNFT</v>
          </cell>
        </row>
        <row r="199">
          <cell r="A199" t="str">
            <v>20302-2700</v>
          </cell>
          <cell r="D199" t="str">
            <v>REMOVAL OF RUMBLE STRIPS</v>
          </cell>
          <cell r="E199" t="str">
            <v>LNFT</v>
          </cell>
        </row>
        <row r="200">
          <cell r="A200" t="str">
            <v>20303-0000</v>
          </cell>
          <cell r="D200" t="str">
            <v>REMOVAL OF STRUCTURES AND OBSTRUCTIONS</v>
          </cell>
          <cell r="E200" t="str">
            <v>SQYD</v>
          </cell>
        </row>
        <row r="201">
          <cell r="A201" t="str">
            <v>20303-0100</v>
          </cell>
          <cell r="D201" t="str">
            <v>REMOVAL OF APPROACH SLAB</v>
          </cell>
          <cell r="E201" t="str">
            <v>SQYD</v>
          </cell>
        </row>
        <row r="202">
          <cell r="A202" t="str">
            <v>20303-0200</v>
          </cell>
          <cell r="D202" t="str">
            <v>REMOVAL OF BRIDGE DECK</v>
          </cell>
          <cell r="E202" t="str">
            <v>SQYD</v>
          </cell>
        </row>
        <row r="203">
          <cell r="A203" t="str">
            <v>20303-0300</v>
          </cell>
          <cell r="D203" t="str">
            <v>REMOVAL OF CONCRETE</v>
          </cell>
          <cell r="E203" t="str">
            <v>SQYD</v>
          </cell>
        </row>
        <row r="204">
          <cell r="A204" t="str">
            <v>20303-0500</v>
          </cell>
          <cell r="D204" t="str">
            <v>REMOVAL OF GRANITE COBBLES</v>
          </cell>
          <cell r="E204" t="str">
            <v>SQYD</v>
          </cell>
        </row>
        <row r="205">
          <cell r="A205" t="str">
            <v>20303-0600</v>
          </cell>
          <cell r="D205" t="str">
            <v>REMOVAL OF GUTTER, BRICK</v>
          </cell>
          <cell r="E205" t="str">
            <v>SQYD</v>
          </cell>
        </row>
        <row r="206">
          <cell r="A206" t="str">
            <v>20303-0700</v>
          </cell>
          <cell r="D206" t="str">
            <v>REMOVAL OF GUTTER, CONCRETE</v>
          </cell>
          <cell r="E206" t="str">
            <v>SQYD</v>
          </cell>
        </row>
        <row r="207">
          <cell r="A207" t="str">
            <v>20303-0800</v>
          </cell>
          <cell r="D207" t="str">
            <v>REMOVAL OF GUTTER, STONE</v>
          </cell>
          <cell r="E207" t="str">
            <v>SQYD</v>
          </cell>
        </row>
        <row r="208">
          <cell r="A208" t="str">
            <v>20303-0900</v>
          </cell>
          <cell r="D208" t="str">
            <v>REMOVAL OF MEDIAN, BRICK</v>
          </cell>
          <cell r="E208" t="str">
            <v>SQYD</v>
          </cell>
        </row>
        <row r="209">
          <cell r="A209" t="str">
            <v>20303-1000</v>
          </cell>
          <cell r="D209" t="str">
            <v>REMOVAL OF MEDIAN, CONCRETE</v>
          </cell>
          <cell r="E209" t="str">
            <v>SQYD</v>
          </cell>
        </row>
        <row r="210">
          <cell r="A210" t="str">
            <v>20303-1100</v>
          </cell>
          <cell r="D210" t="str">
            <v>REMOVAL OF MEDIAN, STONE</v>
          </cell>
          <cell r="E210" t="str">
            <v>SQYD</v>
          </cell>
        </row>
        <row r="211">
          <cell r="A211" t="str">
            <v>20303-1200</v>
          </cell>
          <cell r="D211" t="str">
            <v>REMOVAL OF PAVED WATERWAY, ASPHALT</v>
          </cell>
          <cell r="E211" t="str">
            <v>SQYD</v>
          </cell>
        </row>
        <row r="212">
          <cell r="A212" t="str">
            <v>20303-1300</v>
          </cell>
          <cell r="D212" t="str">
            <v>REMOVAL OF PAVED WATERWAY, BRICK</v>
          </cell>
          <cell r="E212" t="str">
            <v>SQYD</v>
          </cell>
        </row>
        <row r="213">
          <cell r="A213" t="str">
            <v>20303-1400</v>
          </cell>
          <cell r="D213" t="str">
            <v>REMOVAL OF PAVED WATERWAY, CONCRETE</v>
          </cell>
          <cell r="E213" t="str">
            <v>SQYD</v>
          </cell>
        </row>
        <row r="214">
          <cell r="A214" t="str">
            <v>20303-1500</v>
          </cell>
          <cell r="D214" t="str">
            <v>REMOVAL OF PAVED WATERWAY, STONE</v>
          </cell>
          <cell r="E214" t="str">
            <v>SQYD</v>
          </cell>
        </row>
        <row r="215">
          <cell r="A215" t="str">
            <v>20303-1600</v>
          </cell>
          <cell r="D215" t="str">
            <v>REMOVAL OF PAVEMENT, ASPHALT</v>
          </cell>
          <cell r="E215" t="str">
            <v>SQYD</v>
          </cell>
        </row>
        <row r="216">
          <cell r="A216" t="str">
            <v>20303-1700</v>
          </cell>
          <cell r="D216" t="str">
            <v>REMOVAL OF PAVEMENT, ASPHALT, 1-INCH DEPTH</v>
          </cell>
          <cell r="E216" t="str">
            <v>SQYD</v>
          </cell>
        </row>
        <row r="217">
          <cell r="A217" t="str">
            <v>20303-1800</v>
          </cell>
          <cell r="D217" t="str">
            <v>REMOVAL OF PAVEMENT, ASPHALT, 2-INCH DEPTH</v>
          </cell>
          <cell r="E217" t="str">
            <v>SQYD</v>
          </cell>
        </row>
        <row r="218">
          <cell r="A218" t="str">
            <v>20303-1900</v>
          </cell>
          <cell r="D218" t="str">
            <v>REMOVAL OF PAVEMENT, ASPHALT, 3-INCH DEPTH</v>
          </cell>
          <cell r="E218" t="str">
            <v>SQYD</v>
          </cell>
        </row>
        <row r="219">
          <cell r="A219" t="str">
            <v>20303-2000</v>
          </cell>
          <cell r="D219" t="str">
            <v>REMOVAL OF PAVEMENT, ASPHALT, 4-INCH DEPTH</v>
          </cell>
          <cell r="E219" t="str">
            <v>SQYD</v>
          </cell>
        </row>
        <row r="220">
          <cell r="A220" t="str">
            <v>20303-2100</v>
          </cell>
          <cell r="D220" t="str">
            <v>REMOVAL OF PAVEMENT, ASPHALT, 5-INCH DEPTH</v>
          </cell>
          <cell r="E220" t="str">
            <v>SQYD</v>
          </cell>
        </row>
        <row r="221">
          <cell r="A221" t="str">
            <v>20303-2200</v>
          </cell>
          <cell r="D221" t="str">
            <v>REMOVAL OF PAVEMENT, ASPHALT, 6-INCH DEPTH</v>
          </cell>
          <cell r="E221" t="str">
            <v>SQYD</v>
          </cell>
        </row>
        <row r="222">
          <cell r="A222" t="str">
            <v>20303-2300</v>
          </cell>
          <cell r="D222" t="str">
            <v>REMOVAL OF PAVEMENT, CONCRETE</v>
          </cell>
          <cell r="E222" t="str">
            <v>SQYD</v>
          </cell>
        </row>
        <row r="223">
          <cell r="A223" t="str">
            <v>20303-2700</v>
          </cell>
          <cell r="D223" t="str">
            <v>REMOVAL OF PAVEMENT, CONCRETE, 4-INCH DEPTH</v>
          </cell>
          <cell r="E223" t="str">
            <v>SQYD</v>
          </cell>
        </row>
        <row r="224">
          <cell r="A224" t="str">
            <v>20303-2800</v>
          </cell>
          <cell r="D224" t="str">
            <v>REMOVAL OF PAVEMENT, CONCRETE, 5-INCH DEPTH</v>
          </cell>
          <cell r="E224" t="str">
            <v>SQYD</v>
          </cell>
        </row>
        <row r="225">
          <cell r="A225" t="str">
            <v>20303-2900</v>
          </cell>
          <cell r="D225" t="str">
            <v>REMOVAL OF PAVEMENT, CONCRETE, 6-INCH DEPTH</v>
          </cell>
          <cell r="E225" t="str">
            <v>SQYD</v>
          </cell>
        </row>
        <row r="226">
          <cell r="A226" t="str">
            <v>20303-2910</v>
          </cell>
          <cell r="D226" t="str">
            <v>REMOVAL OF PAVEMENT, CONCRETE, 8-INCH DEPTH</v>
          </cell>
          <cell r="E226" t="str">
            <v>SQYD</v>
          </cell>
        </row>
        <row r="227">
          <cell r="A227" t="str">
            <v>20303-2920</v>
          </cell>
          <cell r="D227" t="str">
            <v>REMOVAL OF PAVEMENT, CONCRETE, 9-INCH DEPTH</v>
          </cell>
          <cell r="E227" t="str">
            <v>SQYD</v>
          </cell>
        </row>
        <row r="228">
          <cell r="A228" t="str">
            <v>20303-3000</v>
          </cell>
          <cell r="D228" t="str">
            <v>REMOVAL OF SIDEWALK, ASPHALT</v>
          </cell>
          <cell r="E228" t="str">
            <v>SQYD</v>
          </cell>
        </row>
        <row r="229">
          <cell r="A229" t="str">
            <v>20303-3100</v>
          </cell>
          <cell r="D229" t="str">
            <v>REMOVAL OF SIDEWALK, BRICK</v>
          </cell>
          <cell r="E229" t="str">
            <v>SQYD</v>
          </cell>
        </row>
        <row r="230">
          <cell r="A230" t="str">
            <v>20303-3200</v>
          </cell>
          <cell r="D230" t="str">
            <v>REMOVAL OF SIDEWALK, CONCRETE</v>
          </cell>
          <cell r="E230" t="str">
            <v>SQYD</v>
          </cell>
        </row>
        <row r="231">
          <cell r="A231" t="str">
            <v>20303-3300</v>
          </cell>
          <cell r="D231" t="str">
            <v>REMOVAL OF SIDEWALK, STONE</v>
          </cell>
          <cell r="E231" t="str">
            <v>SQYD</v>
          </cell>
        </row>
        <row r="232">
          <cell r="A232" t="str">
            <v>20303-3500</v>
          </cell>
          <cell r="D232" t="str">
            <v>REMOVAL OF STONE MASONRY</v>
          </cell>
          <cell r="E232" t="str">
            <v>SQYD</v>
          </cell>
        </row>
        <row r="233">
          <cell r="A233" t="str">
            <v>20303-3600</v>
          </cell>
          <cell r="D233" t="str">
            <v>REMOVAL OF WALL</v>
          </cell>
          <cell r="E233" t="str">
            <v>SQYD</v>
          </cell>
        </row>
        <row r="234">
          <cell r="A234" t="str">
            <v>20303-3700</v>
          </cell>
          <cell r="D234" t="str">
            <v>REMOVAL OF PAVEMENT MARKINGS</v>
          </cell>
          <cell r="E234" t="str">
            <v>SQYD</v>
          </cell>
        </row>
        <row r="235">
          <cell r="A235" t="str">
            <v>20304-1000</v>
          </cell>
          <cell r="D235" t="str">
            <v>REMOVAL OF STRUCTURES AND OBSTRUCTIONS</v>
          </cell>
          <cell r="E235" t="str">
            <v>LPSM</v>
          </cell>
        </row>
        <row r="236">
          <cell r="A236" t="str">
            <v>20304-2000</v>
          </cell>
          <cell r="D236" t="str">
            <v>REMOVAL OF BRIDGE</v>
          </cell>
          <cell r="E236" t="str">
            <v>LPSM</v>
          </cell>
        </row>
        <row r="237">
          <cell r="A237" t="str">
            <v>20304-3000</v>
          </cell>
          <cell r="D237" t="str">
            <v>REMOVAL OF BRIDGE DECK</v>
          </cell>
          <cell r="E237" t="str">
            <v>LPSM</v>
          </cell>
        </row>
        <row r="238">
          <cell r="A238" t="str">
            <v>20304-4000</v>
          </cell>
          <cell r="D238" t="str">
            <v>REMOVAL OF BRIDGE SUPERSTRUCTURE</v>
          </cell>
          <cell r="E238" t="str">
            <v>LPSM</v>
          </cell>
        </row>
        <row r="239">
          <cell r="A239" t="str">
            <v>20304-5000</v>
          </cell>
          <cell r="D239" t="str">
            <v>REMOVAL OF BUILDING</v>
          </cell>
          <cell r="E239" t="str">
            <v>LPSM</v>
          </cell>
        </row>
        <row r="240">
          <cell r="A240" t="str">
            <v>20304-7000</v>
          </cell>
          <cell r="D240" t="str">
            <v>REMOVAL OF UTILITY CONDUITS</v>
          </cell>
          <cell r="E240" t="str">
            <v>LPSM</v>
          </cell>
        </row>
        <row r="241">
          <cell r="A241" t="str">
            <v>20304-7500</v>
          </cell>
          <cell r="D241" t="str">
            <v>REMOVAL OF SIPHON SYSTEM</v>
          </cell>
          <cell r="E241" t="str">
            <v>LPSM</v>
          </cell>
        </row>
        <row r="242">
          <cell r="A242" t="str">
            <v>20304-8000</v>
          </cell>
          <cell r="D242" t="str">
            <v>REMOVAL OF WINGWALL CONCRETE</v>
          </cell>
          <cell r="E242" t="str">
            <v>LPSM</v>
          </cell>
        </row>
        <row r="243">
          <cell r="A243" t="str">
            <v>20304-9000</v>
          </cell>
          <cell r="D243" t="str">
            <v>REMOVAL OF STREAM DEBRIS</v>
          </cell>
          <cell r="E243" t="str">
            <v>LPSM</v>
          </cell>
        </row>
        <row r="244">
          <cell r="A244" t="str">
            <v>20305-1000</v>
          </cell>
          <cell r="D244" t="str">
            <v>REMOVAL OF CONCRETE</v>
          </cell>
          <cell r="E244" t="str">
            <v>CUYD</v>
          </cell>
        </row>
        <row r="245">
          <cell r="A245" t="str">
            <v>20305-1600</v>
          </cell>
          <cell r="D245" t="str">
            <v>REMOVAL OF PAVEMENT, ASPHALT</v>
          </cell>
          <cell r="E245" t="str">
            <v>CUYD</v>
          </cell>
        </row>
        <row r="246">
          <cell r="A246" t="str">
            <v>20305-2000</v>
          </cell>
          <cell r="D246" t="str">
            <v>REMOVAL OF STONE MASONRY</v>
          </cell>
          <cell r="E246" t="str">
            <v>CUYD</v>
          </cell>
        </row>
        <row r="247">
          <cell r="A247" t="str">
            <v>20305-3000</v>
          </cell>
          <cell r="D247" t="str">
            <v>REMOVAL OF BOULDER</v>
          </cell>
          <cell r="E247" t="str">
            <v>CUYD</v>
          </cell>
        </row>
        <row r="248">
          <cell r="A248" t="str">
            <v>20306-0100</v>
          </cell>
          <cell r="D248" t="str">
            <v>REMOVAL OF STRUCTURES AND OBSTRUCTIONS</v>
          </cell>
          <cell r="E248" t="str">
            <v>MILE</v>
          </cell>
        </row>
        <row r="249">
          <cell r="A249" t="str">
            <v>20310-1000</v>
          </cell>
          <cell r="D249" t="str">
            <v>PLUG, EXISTING PIPE</v>
          </cell>
          <cell r="E249" t="str">
            <v>EACH</v>
          </cell>
        </row>
        <row r="250">
          <cell r="A250" t="str">
            <v>20315-0000</v>
          </cell>
          <cell r="D250" t="str">
            <v>SAWCUTTING PAVEMENT</v>
          </cell>
          <cell r="E250" t="str">
            <v>LNFT</v>
          </cell>
        </row>
        <row r="251">
          <cell r="A251" t="str">
            <v>20401-0000</v>
          </cell>
          <cell r="D251" t="str">
            <v>ROADWAY EXCAVATION</v>
          </cell>
          <cell r="E251" t="str">
            <v>CUYD</v>
          </cell>
        </row>
        <row r="252">
          <cell r="A252" t="str">
            <v>20402-0000</v>
          </cell>
          <cell r="D252" t="str">
            <v>SUBEXCAVATION</v>
          </cell>
          <cell r="E252" t="str">
            <v>CUYD</v>
          </cell>
        </row>
        <row r="253">
          <cell r="A253" t="str">
            <v>20403-0000</v>
          </cell>
          <cell r="D253" t="str">
            <v>UNCLASSIFIED BORROW</v>
          </cell>
          <cell r="E253" t="str">
            <v>CUYD</v>
          </cell>
        </row>
        <row r="254">
          <cell r="A254" t="str">
            <v>20404-0000</v>
          </cell>
          <cell r="D254" t="str">
            <v>UNCLASSIFIED BORROW</v>
          </cell>
          <cell r="E254" t="str">
            <v>TON</v>
          </cell>
        </row>
        <row r="255">
          <cell r="A255" t="str">
            <v>20405-3000</v>
          </cell>
          <cell r="D255" t="str">
            <v>SUBEXCAVATION, 18-INCH DEPTH</v>
          </cell>
          <cell r="E255" t="str">
            <v>SQYD</v>
          </cell>
        </row>
        <row r="256">
          <cell r="A256" t="str">
            <v>20410-0000</v>
          </cell>
          <cell r="D256" t="str">
            <v>SELECT BORROW</v>
          </cell>
          <cell r="E256" t="str">
            <v>CUYD</v>
          </cell>
        </row>
        <row r="257">
          <cell r="A257" t="str">
            <v>20411-0000</v>
          </cell>
          <cell r="D257" t="str">
            <v>SELECT BORROW</v>
          </cell>
          <cell r="E257" t="str">
            <v>TON</v>
          </cell>
        </row>
        <row r="258">
          <cell r="A258" t="str">
            <v>20415-0000</v>
          </cell>
          <cell r="D258" t="str">
            <v>SELECT TOPPING</v>
          </cell>
          <cell r="E258" t="str">
            <v>CUYD</v>
          </cell>
        </row>
        <row r="259">
          <cell r="A259" t="str">
            <v>20416-0000</v>
          </cell>
          <cell r="D259" t="str">
            <v>SELECT TOPPING</v>
          </cell>
          <cell r="E259" t="str">
            <v>TON</v>
          </cell>
        </row>
        <row r="260">
          <cell r="A260" t="str">
            <v>20419-0000</v>
          </cell>
          <cell r="D260" t="str">
            <v>EMBANKMENT CONSTRUCTION</v>
          </cell>
          <cell r="E260" t="str">
            <v>SQYD</v>
          </cell>
        </row>
        <row r="261">
          <cell r="A261" t="str">
            <v>20419-1000</v>
          </cell>
          <cell r="D261" t="str">
            <v>EMBANKMENT CONSTRUCTION, SURCHARGE</v>
          </cell>
          <cell r="E261" t="str">
            <v>SQYD</v>
          </cell>
        </row>
        <row r="262">
          <cell r="A262" t="str">
            <v>20420-0000</v>
          </cell>
          <cell r="D262" t="str">
            <v>EMBANKMENT CONSTRUCTION</v>
          </cell>
          <cell r="E262" t="str">
            <v>CUYD</v>
          </cell>
        </row>
        <row r="263">
          <cell r="A263" t="str">
            <v>20421-0000</v>
          </cell>
          <cell r="D263" t="str">
            <v>ROCK EXCAVATION</v>
          </cell>
          <cell r="E263" t="str">
            <v>CUYD</v>
          </cell>
        </row>
        <row r="264">
          <cell r="A264" t="str">
            <v>20425-1000</v>
          </cell>
          <cell r="D264" t="str">
            <v>DITCH, EXCAVATION</v>
          </cell>
          <cell r="E264" t="str">
            <v>LNFT</v>
          </cell>
        </row>
        <row r="265">
          <cell r="A265" t="str">
            <v>20425-2000</v>
          </cell>
          <cell r="D265" t="str">
            <v>DITCH, EXCAVATION, FURROW DITCH</v>
          </cell>
          <cell r="E265" t="str">
            <v>LNFT</v>
          </cell>
        </row>
        <row r="266">
          <cell r="A266" t="str">
            <v>20426-1000</v>
          </cell>
          <cell r="D266" t="str">
            <v>DITCH, EXCAVATION</v>
          </cell>
          <cell r="E266" t="str">
            <v>CUYD</v>
          </cell>
        </row>
        <row r="267">
          <cell r="A267" t="str">
            <v>20426-2000</v>
          </cell>
          <cell r="D267" t="str">
            <v>DITCH, EXCAVATION BY HAND</v>
          </cell>
          <cell r="E267" t="str">
            <v>CUYD</v>
          </cell>
        </row>
        <row r="268">
          <cell r="A268" t="str">
            <v>20430-1000</v>
          </cell>
          <cell r="D268" t="str">
            <v>SHOULDER, EXCAVATION</v>
          </cell>
          <cell r="E268" t="str">
            <v>LNFT</v>
          </cell>
        </row>
        <row r="269">
          <cell r="A269" t="str">
            <v>20431-1000</v>
          </cell>
          <cell r="D269" t="str">
            <v>SHOULDER, EXCAVATION</v>
          </cell>
          <cell r="E269" t="str">
            <v>CUYD</v>
          </cell>
        </row>
        <row r="270">
          <cell r="A270" t="str">
            <v>20435-1000</v>
          </cell>
          <cell r="D270" t="str">
            <v>BACKFILL, SELECT GRANULAR</v>
          </cell>
          <cell r="E270" t="str">
            <v>CUYD</v>
          </cell>
        </row>
        <row r="271">
          <cell r="A271" t="str">
            <v>20435-2000</v>
          </cell>
          <cell r="D271" t="str">
            <v>BACKFILL, GRANULAR</v>
          </cell>
          <cell r="E271" t="str">
            <v>CUYD</v>
          </cell>
        </row>
        <row r="272">
          <cell r="A272" t="str">
            <v>20435-2500</v>
          </cell>
          <cell r="D272" t="str">
            <v>BACKFILL, PERMEABLE</v>
          </cell>
          <cell r="E272" t="str">
            <v>CUYD</v>
          </cell>
        </row>
        <row r="273">
          <cell r="A273" t="str">
            <v>20435-3000</v>
          </cell>
          <cell r="D273" t="str">
            <v>BACKFILL, CURB</v>
          </cell>
          <cell r="E273" t="str">
            <v>CUYD</v>
          </cell>
        </row>
        <row r="274">
          <cell r="A274" t="str">
            <v>20440-0000</v>
          </cell>
          <cell r="D274" t="str">
            <v>ROUNDING CUT SLOPES</v>
          </cell>
          <cell r="E274" t="str">
            <v>LNFT</v>
          </cell>
        </row>
        <row r="275">
          <cell r="A275" t="str">
            <v>20441-0000</v>
          </cell>
          <cell r="D275" t="str">
            <v>WASTE</v>
          </cell>
          <cell r="E275" t="str">
            <v>CUYD</v>
          </cell>
        </row>
        <row r="276">
          <cell r="A276" t="str">
            <v>20442-0000</v>
          </cell>
          <cell r="D276" t="str">
            <v>SLOPE SCALING</v>
          </cell>
          <cell r="E276" t="str">
            <v>CUYD</v>
          </cell>
        </row>
        <row r="277">
          <cell r="A277" t="str">
            <v>20443-0000</v>
          </cell>
          <cell r="D277" t="str">
            <v>BERMS</v>
          </cell>
          <cell r="E277" t="str">
            <v>LNFT</v>
          </cell>
        </row>
        <row r="278">
          <cell r="A278" t="str">
            <v>20444-0000</v>
          </cell>
          <cell r="D278" t="str">
            <v>SLOPE GRADING</v>
          </cell>
          <cell r="E278" t="str">
            <v>SQYD</v>
          </cell>
        </row>
        <row r="279">
          <cell r="A279" t="str">
            <v>20450-1000</v>
          </cell>
          <cell r="D279" t="str">
            <v>BORROW, ROCK</v>
          </cell>
          <cell r="E279" t="str">
            <v>CUYD</v>
          </cell>
        </row>
        <row r="280">
          <cell r="A280" t="str">
            <v>20451-1000</v>
          </cell>
          <cell r="D280" t="str">
            <v>BORROW, ROCK</v>
          </cell>
          <cell r="E280" t="str">
            <v>TON</v>
          </cell>
        </row>
        <row r="281">
          <cell r="A281" t="str">
            <v>20460-0000</v>
          </cell>
          <cell r="D281" t="str">
            <v>HAND EXCAVATION</v>
          </cell>
          <cell r="E281" t="str">
            <v>CUYD</v>
          </cell>
        </row>
        <row r="282">
          <cell r="A282" t="str">
            <v>20465-0000</v>
          </cell>
          <cell r="D282" t="str">
            <v>CONSERVE AND PLACE BOULDER</v>
          </cell>
          <cell r="E282" t="str">
            <v>EACH</v>
          </cell>
        </row>
        <row r="283">
          <cell r="A283" t="str">
            <v>20466-0000</v>
          </cell>
          <cell r="D283" t="str">
            <v>CONSERVE AND STOCKPILE TOPSOIL</v>
          </cell>
          <cell r="E283" t="str">
            <v>CUYD</v>
          </cell>
        </row>
        <row r="284">
          <cell r="A284" t="str">
            <v>20501-0000</v>
          </cell>
          <cell r="D284" t="str">
            <v>CONTROLLED BLAST HOLE</v>
          </cell>
          <cell r="E284" t="str">
            <v>LNFT</v>
          </cell>
        </row>
        <row r="285">
          <cell r="A285" t="str">
            <v>20502-0000</v>
          </cell>
          <cell r="D285" t="str">
            <v>CONTROLLED BLASTING</v>
          </cell>
          <cell r="E285" t="str">
            <v>SQFT</v>
          </cell>
        </row>
        <row r="286">
          <cell r="A286" t="str">
            <v>20503-0000</v>
          </cell>
          <cell r="D286" t="str">
            <v>CONTROLLED VIBRATION MONITORING</v>
          </cell>
          <cell r="E286" t="str">
            <v>LPSM</v>
          </cell>
        </row>
        <row r="287">
          <cell r="A287" t="str">
            <v>20504-0000</v>
          </cell>
          <cell r="D287" t="str">
            <v>BLASTING CONSULTANT</v>
          </cell>
          <cell r="E287" t="str">
            <v>LPSM</v>
          </cell>
        </row>
        <row r="288">
          <cell r="A288" t="str">
            <v>20701-0100</v>
          </cell>
          <cell r="D288" t="str">
            <v>SEPARATION-STABILIZATION GEOTEXTILE, CLASS 1, TYPE A</v>
          </cell>
          <cell r="E288" t="str">
            <v>SQYD</v>
          </cell>
        </row>
        <row r="289">
          <cell r="A289" t="str">
            <v>20701-0200</v>
          </cell>
          <cell r="D289" t="str">
            <v>SEPARATION-STABILIZATION GEOTEXTILE, CLASS 1, TYPE B</v>
          </cell>
          <cell r="E289" t="str">
            <v>SQYD</v>
          </cell>
        </row>
        <row r="290">
          <cell r="A290" t="str">
            <v>20701-0300</v>
          </cell>
          <cell r="D290" t="str">
            <v>SEPARATION-STABILIZATION GEOTEXTILE, CLASS 1, TYPE C</v>
          </cell>
          <cell r="E290" t="str">
            <v>SQYD</v>
          </cell>
        </row>
        <row r="291">
          <cell r="A291" t="str">
            <v>20701-0400</v>
          </cell>
          <cell r="D291" t="str">
            <v>SEPARATION-STABILIZATION GEOTEXTILE, CLASS 1, TYPE D</v>
          </cell>
          <cell r="E291" t="str">
            <v>SQYD</v>
          </cell>
        </row>
        <row r="292">
          <cell r="A292" t="str">
            <v>20701-0500</v>
          </cell>
          <cell r="D292" t="str">
            <v>SEPARATION-STABILIZATION GEOTEXTILE, CLASS 1, TYPE E</v>
          </cell>
          <cell r="E292" t="str">
            <v>SQYD</v>
          </cell>
        </row>
        <row r="293">
          <cell r="A293" t="str">
            <v>20701-0600</v>
          </cell>
          <cell r="D293" t="str">
            <v>SEPARATION-STABILIZATION GEOTEXTILE, CLASS 2, TYPE A</v>
          </cell>
          <cell r="E293" t="str">
            <v>SQYD</v>
          </cell>
        </row>
        <row r="294">
          <cell r="A294" t="str">
            <v>20701-0700</v>
          </cell>
          <cell r="D294" t="str">
            <v>SEPARATION-STABILIZATION GEOTEXTILE, CLASS 2, TYPE B</v>
          </cell>
          <cell r="E294" t="str">
            <v>SQYD</v>
          </cell>
        </row>
        <row r="295">
          <cell r="A295" t="str">
            <v>20701-0800</v>
          </cell>
          <cell r="D295" t="str">
            <v>SEPARATION-STABILIZATION GEOTEXTILE, CLASS 2, TYPE C</v>
          </cell>
          <cell r="E295" t="str">
            <v>SQYD</v>
          </cell>
        </row>
        <row r="296">
          <cell r="A296" t="str">
            <v>20701-0900</v>
          </cell>
          <cell r="D296" t="str">
            <v>SEPARATION-STABILIZATION GEOTEXTILE, CLASS 2, TYPE D</v>
          </cell>
          <cell r="E296" t="str">
            <v>SQYD</v>
          </cell>
        </row>
        <row r="297">
          <cell r="A297" t="str">
            <v>20701-1000</v>
          </cell>
          <cell r="D297" t="str">
            <v>SEPARATION-STABILIZATION GEOTEXTILE, CLASS 2, TYPE E</v>
          </cell>
          <cell r="E297" t="str">
            <v>SQYD</v>
          </cell>
        </row>
        <row r="298">
          <cell r="A298" t="str">
            <v>20702-0100</v>
          </cell>
          <cell r="D298" t="str">
            <v>GEOTEXTILE FILTER, CLASS 1, TYPE A</v>
          </cell>
          <cell r="E298" t="str">
            <v>SQYD</v>
          </cell>
        </row>
        <row r="299">
          <cell r="A299" t="str">
            <v>20702-0200</v>
          </cell>
          <cell r="D299" t="str">
            <v>GEOTEXTILE FILTER, CLASS 1, TYPE B</v>
          </cell>
          <cell r="E299" t="str">
            <v>SQYD</v>
          </cell>
        </row>
        <row r="300">
          <cell r="A300" t="str">
            <v>20702-0300</v>
          </cell>
          <cell r="D300" t="str">
            <v>GEOTEXTILE FILTER, CLASS 1, TYPE C</v>
          </cell>
          <cell r="E300" t="str">
            <v>SQYD</v>
          </cell>
        </row>
        <row r="301">
          <cell r="A301" t="str">
            <v>20702-0400</v>
          </cell>
          <cell r="D301" t="str">
            <v>GEOTEXTILE FILTER, CLASS 1, TYPE D</v>
          </cell>
          <cell r="E301" t="str">
            <v>SQYD</v>
          </cell>
        </row>
        <row r="302">
          <cell r="A302" t="str">
            <v>20702-0500</v>
          </cell>
          <cell r="D302" t="str">
            <v>GEOTEXTILE FILTER, CLASS 1, TYPE E</v>
          </cell>
          <cell r="E302" t="str">
            <v>SQYD</v>
          </cell>
        </row>
        <row r="303">
          <cell r="A303" t="str">
            <v>20702-0600</v>
          </cell>
          <cell r="D303" t="str">
            <v>GEOTEXTILE FILTER, CLASS 2, TYPE A</v>
          </cell>
          <cell r="E303" t="str">
            <v>SQYD</v>
          </cell>
        </row>
        <row r="304">
          <cell r="A304" t="str">
            <v>20702-0700</v>
          </cell>
          <cell r="D304" t="str">
            <v>GEOTEXTILE FILTER, CLASS 2, TYPE B</v>
          </cell>
          <cell r="E304" t="str">
            <v>SQYD</v>
          </cell>
        </row>
        <row r="305">
          <cell r="A305" t="str">
            <v>20702-0800</v>
          </cell>
          <cell r="D305" t="str">
            <v>GEOTEXTILE FILTER, CLASS 2, TYPE C</v>
          </cell>
          <cell r="E305" t="str">
            <v>SQYD</v>
          </cell>
        </row>
        <row r="306">
          <cell r="A306" t="str">
            <v>20702-0900</v>
          </cell>
          <cell r="D306" t="str">
            <v>GEOTEXTILE FILTER, CLASS 2, TYPE D</v>
          </cell>
          <cell r="E306" t="str">
            <v>SQYD</v>
          </cell>
        </row>
        <row r="307">
          <cell r="A307" t="str">
            <v>20702-1000</v>
          </cell>
          <cell r="D307" t="str">
            <v>GEOTEXTILE FILTER, CLASS 2, TYPE E</v>
          </cell>
          <cell r="E307" t="str">
            <v>SQYD</v>
          </cell>
        </row>
        <row r="308">
          <cell r="A308" t="str">
            <v>20703-0000</v>
          </cell>
          <cell r="D308" t="str">
            <v>GEOGRID</v>
          </cell>
          <cell r="E308" t="str">
            <v>SQYD</v>
          </cell>
        </row>
        <row r="309">
          <cell r="A309" t="str">
            <v>20703-1000</v>
          </cell>
          <cell r="D309" t="str">
            <v>GEOGRID, UNIAXIAL</v>
          </cell>
          <cell r="E309" t="str">
            <v>SQYD</v>
          </cell>
        </row>
        <row r="310">
          <cell r="A310" t="str">
            <v>20703-2000</v>
          </cell>
          <cell r="D310" t="str">
            <v>GEOGRID, STABILIZATION</v>
          </cell>
          <cell r="E310" t="str">
            <v>SQYD</v>
          </cell>
        </row>
        <row r="311">
          <cell r="A311" t="str">
            <v>20704-0000</v>
          </cell>
          <cell r="D311" t="str">
            <v>GEOMEMBRANE</v>
          </cell>
          <cell r="E311" t="str">
            <v>SQYD</v>
          </cell>
        </row>
        <row r="312">
          <cell r="A312" t="str">
            <v>20705-1000</v>
          </cell>
          <cell r="D312" t="str">
            <v>INSULATION BOARD, POLYSTYRENE FOAM</v>
          </cell>
          <cell r="E312" t="str">
            <v>SQYD</v>
          </cell>
        </row>
        <row r="313">
          <cell r="A313" t="str">
            <v>20706-0000</v>
          </cell>
          <cell r="D313" t="str">
            <v>GEOSYNTHETIC CLAY LINER</v>
          </cell>
          <cell r="E313" t="str">
            <v>SQYD</v>
          </cell>
        </row>
        <row r="314">
          <cell r="A314" t="str">
            <v>20707-0000</v>
          </cell>
          <cell r="D314" t="str">
            <v>GEOCELL</v>
          </cell>
          <cell r="E314" t="str">
            <v>SQYD</v>
          </cell>
        </row>
        <row r="315">
          <cell r="A315" t="str">
            <v>20720-0100</v>
          </cell>
          <cell r="D315" t="str">
            <v>REINFORCEMENT GEOSYNTHETIC, TYPE 1</v>
          </cell>
          <cell r="E315" t="str">
            <v>SQYD</v>
          </cell>
        </row>
        <row r="316">
          <cell r="A316" t="str">
            <v>20720-0200</v>
          </cell>
          <cell r="D316" t="str">
            <v>REINFORCEMENT GEOSYNTHETIC, TYPE 2</v>
          </cell>
          <cell r="E316" t="str">
            <v>SQYD</v>
          </cell>
        </row>
        <row r="317">
          <cell r="A317" t="str">
            <v>20720-0300</v>
          </cell>
          <cell r="D317" t="str">
            <v>REINFORCEMENT GEOSYNTHETIC, TYPE 3</v>
          </cell>
          <cell r="E317" t="str">
            <v>SQYD</v>
          </cell>
        </row>
        <row r="318">
          <cell r="A318" t="str">
            <v>20720-0400</v>
          </cell>
          <cell r="D318" t="str">
            <v>REINFORCEMENT GEOSYNTHETIC, TYPE 4</v>
          </cell>
          <cell r="E318" t="str">
            <v>SQYD</v>
          </cell>
        </row>
        <row r="319">
          <cell r="A319" t="str">
            <v>20720-0500</v>
          </cell>
          <cell r="D319" t="str">
            <v>REINFORCEMENT GEOSYNTHETIC, TYPE 5</v>
          </cell>
          <cell r="E319" t="str">
            <v>SQYD</v>
          </cell>
        </row>
        <row r="320">
          <cell r="A320" t="str">
            <v>20720-0600</v>
          </cell>
          <cell r="D320" t="str">
            <v>REINFORCEMENT GEOSYNTHETIC, TYPE 6</v>
          </cell>
          <cell r="E320" t="str">
            <v>SQYD</v>
          </cell>
        </row>
        <row r="321">
          <cell r="A321" t="str">
            <v>20801-0000</v>
          </cell>
          <cell r="D321" t="str">
            <v>STRUCTURE EXCAVATION</v>
          </cell>
          <cell r="E321" t="str">
            <v>CUYD</v>
          </cell>
        </row>
        <row r="322">
          <cell r="A322" t="str">
            <v>20802-0000</v>
          </cell>
          <cell r="D322" t="str">
            <v>FOUNDATION FILL</v>
          </cell>
          <cell r="E322" t="str">
            <v>CUYD</v>
          </cell>
        </row>
        <row r="323">
          <cell r="A323" t="str">
            <v>20803-0000</v>
          </cell>
          <cell r="D323" t="str">
            <v>STRUCTURAL BACKFILL</v>
          </cell>
          <cell r="E323" t="str">
            <v>CUYD</v>
          </cell>
        </row>
        <row r="324">
          <cell r="A324" t="str">
            <v>20804-0000</v>
          </cell>
          <cell r="D324" t="str">
            <v>STRUCTURAL BACKFILL</v>
          </cell>
          <cell r="E324" t="str">
            <v>TON</v>
          </cell>
        </row>
        <row r="325">
          <cell r="A325" t="str">
            <v>20810-0000</v>
          </cell>
          <cell r="D325" t="str">
            <v>SHORING AND BRACING</v>
          </cell>
          <cell r="E325" t="str">
            <v>LPSM</v>
          </cell>
        </row>
        <row r="326">
          <cell r="A326" t="str">
            <v>20811-0000</v>
          </cell>
          <cell r="D326" t="str">
            <v>SHORING AND BRACING</v>
          </cell>
          <cell r="E326" t="str">
            <v>SQFT</v>
          </cell>
        </row>
        <row r="327">
          <cell r="A327" t="str">
            <v>20815-0000</v>
          </cell>
          <cell r="D327" t="str">
            <v>COFFERDAMS</v>
          </cell>
          <cell r="E327" t="str">
            <v>LPSM</v>
          </cell>
        </row>
        <row r="328">
          <cell r="A328" t="str">
            <v>20816-0000</v>
          </cell>
          <cell r="D328" t="str">
            <v>COFFERDAMS</v>
          </cell>
          <cell r="E328" t="str">
            <v>SQYD</v>
          </cell>
        </row>
        <row r="329">
          <cell r="A329" t="str">
            <v>20820-0000</v>
          </cell>
          <cell r="D329" t="str">
            <v>DEWATERING</v>
          </cell>
          <cell r="E329" t="str">
            <v>LPSM</v>
          </cell>
        </row>
        <row r="330">
          <cell r="A330" t="str">
            <v>21101-1000</v>
          </cell>
          <cell r="D330" t="str">
            <v>ROADWAY OBLITERATION, METHOD 1</v>
          </cell>
          <cell r="E330" t="str">
            <v>SQYD</v>
          </cell>
        </row>
        <row r="331">
          <cell r="A331" t="str">
            <v>21101-2000</v>
          </cell>
          <cell r="D331" t="str">
            <v>ROADWAY OBLITERATION, METHOD 2</v>
          </cell>
          <cell r="E331" t="str">
            <v>SQYD</v>
          </cell>
        </row>
        <row r="332">
          <cell r="A332" t="str">
            <v>21102-1000</v>
          </cell>
          <cell r="D332" t="str">
            <v>ROADWAY OBLITERATION, METHOD 1</v>
          </cell>
          <cell r="E332" t="str">
            <v>LPSM</v>
          </cell>
        </row>
        <row r="333">
          <cell r="A333" t="str">
            <v>21102-2000</v>
          </cell>
          <cell r="D333" t="str">
            <v>ROADWAY OBLITERATION, METHOD 2</v>
          </cell>
          <cell r="E333" t="str">
            <v>LPSM</v>
          </cell>
        </row>
        <row r="334">
          <cell r="A334" t="str">
            <v>21102-3000</v>
          </cell>
          <cell r="D334" t="str">
            <v>ROADWAY OBLITERATION, METHOD 3</v>
          </cell>
          <cell r="E334" t="str">
            <v>LPSM</v>
          </cell>
        </row>
        <row r="335">
          <cell r="A335" t="str">
            <v>21201-0000</v>
          </cell>
          <cell r="D335" t="str">
            <v>LINEAR GRADING</v>
          </cell>
          <cell r="E335" t="str">
            <v>MILE</v>
          </cell>
        </row>
        <row r="336">
          <cell r="A336" t="str">
            <v>21202-0000</v>
          </cell>
          <cell r="D336" t="str">
            <v>SITE GRADING</v>
          </cell>
          <cell r="E336" t="str">
            <v>SQYD</v>
          </cell>
        </row>
        <row r="337">
          <cell r="A337" t="str">
            <v>21301-0000</v>
          </cell>
          <cell r="D337" t="str">
            <v>SUBGRADE STABILIZATION</v>
          </cell>
          <cell r="E337" t="str">
            <v>SQYD</v>
          </cell>
        </row>
        <row r="338">
          <cell r="A338" t="str">
            <v>21302-0000</v>
          </cell>
          <cell r="D338" t="str">
            <v>LIME</v>
          </cell>
          <cell r="E338" t="str">
            <v>TON</v>
          </cell>
        </row>
        <row r="339">
          <cell r="A339" t="str">
            <v>21303-0000</v>
          </cell>
          <cell r="D339" t="str">
            <v>HYDRAULIC CEMENT</v>
          </cell>
          <cell r="E339" t="str">
            <v>TON</v>
          </cell>
        </row>
        <row r="340">
          <cell r="A340" t="str">
            <v>21304-0000</v>
          </cell>
          <cell r="D340" t="str">
            <v>FLY ASH</v>
          </cell>
          <cell r="E340" t="str">
            <v>TON</v>
          </cell>
        </row>
        <row r="341">
          <cell r="A341" t="str">
            <v>25101-0000</v>
          </cell>
          <cell r="D341" t="str">
            <v>PLACED RIPRAP, METHOD A</v>
          </cell>
          <cell r="E341" t="str">
            <v>CUYD</v>
          </cell>
        </row>
        <row r="342">
          <cell r="A342" t="str">
            <v>25101-0100</v>
          </cell>
          <cell r="D342" t="str">
            <v>PLACED RIPRAP, METHOD A, CLASS 1</v>
          </cell>
          <cell r="E342" t="str">
            <v>CUYD</v>
          </cell>
        </row>
        <row r="343">
          <cell r="A343" t="str">
            <v>25101-0200</v>
          </cell>
          <cell r="D343" t="str">
            <v>PLACED RIPRAP, METHOD A, CLASS 2</v>
          </cell>
          <cell r="E343" t="str">
            <v>CUYD</v>
          </cell>
        </row>
        <row r="344">
          <cell r="A344" t="str">
            <v>25101-0300</v>
          </cell>
          <cell r="D344" t="str">
            <v>PLACED RIPRAP, METHOD A, CLASS 3</v>
          </cell>
          <cell r="E344" t="str">
            <v>CUYD</v>
          </cell>
        </row>
        <row r="345">
          <cell r="A345" t="str">
            <v>25101-0400</v>
          </cell>
          <cell r="D345" t="str">
            <v>PLACED RIPRAP, METHOD A, CLASS 4</v>
          </cell>
          <cell r="E345" t="str">
            <v>CUYD</v>
          </cell>
        </row>
        <row r="346">
          <cell r="A346" t="str">
            <v>25101-0500</v>
          </cell>
          <cell r="D346" t="str">
            <v>PLACED RIPRAP, METHOD A, CLASS 5</v>
          </cell>
          <cell r="E346" t="str">
            <v>CUYD</v>
          </cell>
        </row>
        <row r="347">
          <cell r="A347" t="str">
            <v>25101-0600</v>
          </cell>
          <cell r="D347" t="str">
            <v>PLACED RIPRAP, METHOD A, CLASS 6</v>
          </cell>
          <cell r="E347" t="str">
            <v>CUYD</v>
          </cell>
        </row>
        <row r="348">
          <cell r="A348" t="str">
            <v>25101-0700</v>
          </cell>
          <cell r="D348" t="str">
            <v>PLACED RIPRAP, METHOD A, CLASS 7</v>
          </cell>
          <cell r="E348" t="str">
            <v>CUYD</v>
          </cell>
        </row>
        <row r="349">
          <cell r="A349" t="str">
            <v>25101-0800</v>
          </cell>
          <cell r="D349" t="str">
            <v>PLACED RIPRAP, METHOD A, CLASS 8</v>
          </cell>
          <cell r="E349" t="str">
            <v>CUYD</v>
          </cell>
        </row>
        <row r="350">
          <cell r="A350" t="str">
            <v>25101-0900</v>
          </cell>
          <cell r="D350" t="str">
            <v>PLACED RIPRAP, METHOD A, CLASS 9</v>
          </cell>
          <cell r="E350" t="str">
            <v>CUYD</v>
          </cell>
        </row>
        <row r="351">
          <cell r="A351" t="str">
            <v>25101-1000</v>
          </cell>
          <cell r="D351" t="str">
            <v>PLACED RIPRAP, METHOD A, CLASS 10</v>
          </cell>
          <cell r="E351" t="str">
            <v>CUYD</v>
          </cell>
        </row>
        <row r="352">
          <cell r="A352" t="str">
            <v>25101-2000</v>
          </cell>
          <cell r="D352" t="str">
            <v>PLACED RIPRAP, METHOD B</v>
          </cell>
          <cell r="E352" t="str">
            <v>CUYD</v>
          </cell>
        </row>
        <row r="353">
          <cell r="A353" t="str">
            <v>25101-2100</v>
          </cell>
          <cell r="D353" t="str">
            <v>PLACED RIPRAP, METHOD B, CLASS 1</v>
          </cell>
          <cell r="E353" t="str">
            <v>CUYD</v>
          </cell>
        </row>
        <row r="354">
          <cell r="A354" t="str">
            <v>25101-2200</v>
          </cell>
          <cell r="D354" t="str">
            <v>PLACED RIPRAP, METHOD B, CLASS 2</v>
          </cell>
          <cell r="E354" t="str">
            <v>CUYD</v>
          </cell>
        </row>
        <row r="355">
          <cell r="A355" t="str">
            <v>25101-2300</v>
          </cell>
          <cell r="D355" t="str">
            <v>PLACED RIPRAP, METHOD B, CLASS 3</v>
          </cell>
          <cell r="E355" t="str">
            <v>CUYD</v>
          </cell>
        </row>
        <row r="356">
          <cell r="A356" t="str">
            <v>25101-2400</v>
          </cell>
          <cell r="D356" t="str">
            <v>PLACED RIPRAP, METHOD B, CLASS 4</v>
          </cell>
          <cell r="E356" t="str">
            <v>CUYD</v>
          </cell>
        </row>
        <row r="357">
          <cell r="A357" t="str">
            <v>25101-2500</v>
          </cell>
          <cell r="D357" t="str">
            <v>PLACED RIPRAP, METHOD B, CLASS 5</v>
          </cell>
          <cell r="E357" t="str">
            <v>CUYD</v>
          </cell>
        </row>
        <row r="358">
          <cell r="A358" t="str">
            <v>25101-2600</v>
          </cell>
          <cell r="D358" t="str">
            <v>PLACED RIPRAP, METHOD B, CLASS 6</v>
          </cell>
          <cell r="E358" t="str">
            <v>CUYD</v>
          </cell>
        </row>
        <row r="359">
          <cell r="A359" t="str">
            <v>25101-2700</v>
          </cell>
          <cell r="D359" t="str">
            <v>PLACED RIPRAP, METHOD B, CLASS 7</v>
          </cell>
          <cell r="E359" t="str">
            <v>CUYD</v>
          </cell>
        </row>
        <row r="360">
          <cell r="A360" t="str">
            <v>25101-2800</v>
          </cell>
          <cell r="D360" t="str">
            <v>PLACED RIPRAP, METHOD B, CLASS 8</v>
          </cell>
          <cell r="E360" t="str">
            <v>CUYD</v>
          </cell>
        </row>
        <row r="361">
          <cell r="A361" t="str">
            <v>25101-2900</v>
          </cell>
          <cell r="D361" t="str">
            <v>PLACED RIPRAP, METHOD B, CLASS 9</v>
          </cell>
          <cell r="E361" t="str">
            <v>CUYD</v>
          </cell>
        </row>
        <row r="362">
          <cell r="A362" t="str">
            <v>25101-3000</v>
          </cell>
          <cell r="D362" t="str">
            <v>PLACED RIPRAP, METHOD B, CLASS 10</v>
          </cell>
          <cell r="E362" t="str">
            <v>CUYD</v>
          </cell>
        </row>
        <row r="363">
          <cell r="A363" t="str">
            <v>25102-0000</v>
          </cell>
          <cell r="D363" t="str">
            <v>PLACED RIPRAP, METHOD A</v>
          </cell>
          <cell r="E363" t="str">
            <v>TON</v>
          </cell>
        </row>
        <row r="364">
          <cell r="A364" t="str">
            <v>25102-0100</v>
          </cell>
          <cell r="D364" t="str">
            <v>PLACED RIPRAP, METHOD A, CLASS 1</v>
          </cell>
          <cell r="E364" t="str">
            <v>TON</v>
          </cell>
        </row>
        <row r="365">
          <cell r="A365" t="str">
            <v>25102-0200</v>
          </cell>
          <cell r="D365" t="str">
            <v>PLACED RIPRAP, METHOD A, CLASS 2</v>
          </cell>
          <cell r="E365" t="str">
            <v>TON</v>
          </cell>
        </row>
        <row r="366">
          <cell r="A366" t="str">
            <v>25102-0300</v>
          </cell>
          <cell r="D366" t="str">
            <v>PLACED RIPRAP, METHOD A, CLASS 3</v>
          </cell>
          <cell r="E366" t="str">
            <v>TON</v>
          </cell>
        </row>
        <row r="367">
          <cell r="A367" t="str">
            <v>25102-0400</v>
          </cell>
          <cell r="D367" t="str">
            <v>PLACED RIPRAP, METHOD A, CLASS 4</v>
          </cell>
          <cell r="E367" t="str">
            <v>TON</v>
          </cell>
        </row>
        <row r="368">
          <cell r="A368" t="str">
            <v>25102-0500</v>
          </cell>
          <cell r="D368" t="str">
            <v>PLACED RIPRAP, METHOD A, CLASS 5</v>
          </cell>
          <cell r="E368" t="str">
            <v>TON</v>
          </cell>
        </row>
        <row r="369">
          <cell r="A369" t="str">
            <v>25102-0600</v>
          </cell>
          <cell r="D369" t="str">
            <v>PLACED RIPRAP, METHOD A, CLASS 6</v>
          </cell>
          <cell r="E369" t="str">
            <v>TON</v>
          </cell>
        </row>
        <row r="370">
          <cell r="A370" t="str">
            <v>25102-0700</v>
          </cell>
          <cell r="D370" t="str">
            <v>PLACED RIPRAP, METHOD A, CLASS 7</v>
          </cell>
          <cell r="E370" t="str">
            <v>TON</v>
          </cell>
        </row>
        <row r="371">
          <cell r="A371" t="str">
            <v>25102-0800</v>
          </cell>
          <cell r="D371" t="str">
            <v>PLACED RIPRAP, METHOD A, CLASS 8</v>
          </cell>
          <cell r="E371" t="str">
            <v>TON</v>
          </cell>
        </row>
        <row r="372">
          <cell r="A372" t="str">
            <v>25102-0900</v>
          </cell>
          <cell r="D372" t="str">
            <v>PLACED RIPRAP, METHOD A, CLASS 9</v>
          </cell>
          <cell r="E372" t="str">
            <v>TON</v>
          </cell>
        </row>
        <row r="373">
          <cell r="A373" t="str">
            <v>25102-1000</v>
          </cell>
          <cell r="D373" t="str">
            <v>PLACED RIPRAP, METHOD A, CLASS 10</v>
          </cell>
          <cell r="E373" t="str">
            <v>TON</v>
          </cell>
        </row>
        <row r="374">
          <cell r="A374" t="str">
            <v>25102-2000</v>
          </cell>
          <cell r="D374" t="str">
            <v>PLACED RIPRAP, METHOD B</v>
          </cell>
          <cell r="E374" t="str">
            <v>TON</v>
          </cell>
        </row>
        <row r="375">
          <cell r="A375" t="str">
            <v>25102-2100</v>
          </cell>
          <cell r="D375" t="str">
            <v>PLACED RIPRAP, METHOD B, CLASS 1</v>
          </cell>
          <cell r="E375" t="str">
            <v>TON</v>
          </cell>
        </row>
        <row r="376">
          <cell r="A376" t="str">
            <v>25102-2200</v>
          </cell>
          <cell r="D376" t="str">
            <v>PLACED RIPRAP, METHOD B, CLASS 2</v>
          </cell>
          <cell r="E376" t="str">
            <v>TON</v>
          </cell>
        </row>
        <row r="377">
          <cell r="A377" t="str">
            <v>25102-2300</v>
          </cell>
          <cell r="D377" t="str">
            <v>PLACED RIPRAP, METHOD B, CLASS 3</v>
          </cell>
          <cell r="E377" t="str">
            <v>TON</v>
          </cell>
        </row>
        <row r="378">
          <cell r="A378" t="str">
            <v>25102-2400</v>
          </cell>
          <cell r="D378" t="str">
            <v>PLACED RIPRAP, METHOD B, CLASS 4</v>
          </cell>
          <cell r="E378" t="str">
            <v>TON</v>
          </cell>
        </row>
        <row r="379">
          <cell r="A379" t="str">
            <v>25102-2500</v>
          </cell>
          <cell r="D379" t="str">
            <v>PLACED RIPRAP, METHOD B, CLASS 5</v>
          </cell>
          <cell r="E379" t="str">
            <v>TON</v>
          </cell>
        </row>
        <row r="380">
          <cell r="A380" t="str">
            <v>25102-2600</v>
          </cell>
          <cell r="D380" t="str">
            <v>PLACED RIPRAP, METHOD B, CLASS 6</v>
          </cell>
          <cell r="E380" t="str">
            <v>TON</v>
          </cell>
        </row>
        <row r="381">
          <cell r="A381" t="str">
            <v>25102-2700</v>
          </cell>
          <cell r="D381" t="str">
            <v>PLACED RIPRAP, METHOD B, CLASS 7</v>
          </cell>
          <cell r="E381" t="str">
            <v>TON</v>
          </cell>
        </row>
        <row r="382">
          <cell r="A382" t="str">
            <v>25102-2800</v>
          </cell>
          <cell r="D382" t="str">
            <v>PLACED RIPRAP, METHOD B, CLASS 8</v>
          </cell>
          <cell r="E382" t="str">
            <v>TON</v>
          </cell>
        </row>
        <row r="383">
          <cell r="A383" t="str">
            <v>25102-2900</v>
          </cell>
          <cell r="D383" t="str">
            <v>PLACED RIPRAP, METHOD B, CLASS 9</v>
          </cell>
          <cell r="E383" t="str">
            <v>TON</v>
          </cell>
        </row>
        <row r="384">
          <cell r="A384" t="str">
            <v>25102-3000</v>
          </cell>
          <cell r="D384" t="str">
            <v>PLACED RIPRAP, METHOD B, CLASS 10</v>
          </cell>
          <cell r="E384" t="str">
            <v>TON</v>
          </cell>
        </row>
        <row r="385">
          <cell r="A385" t="str">
            <v>25105-0000</v>
          </cell>
          <cell r="D385" t="str">
            <v>KEYED RIPRAP, METHOD A</v>
          </cell>
          <cell r="E385" t="str">
            <v>CUYD</v>
          </cell>
        </row>
        <row r="386">
          <cell r="A386" t="str">
            <v>25105-0100</v>
          </cell>
          <cell r="D386" t="str">
            <v>KEYED RIPRAP, METHOD A, CLASS 1</v>
          </cell>
          <cell r="E386" t="str">
            <v>CUYD</v>
          </cell>
        </row>
        <row r="387">
          <cell r="A387" t="str">
            <v>25105-0200</v>
          </cell>
          <cell r="D387" t="str">
            <v>KEYED RIPRAP, METHOD A, CLASS 2</v>
          </cell>
          <cell r="E387" t="str">
            <v>CUYD</v>
          </cell>
        </row>
        <row r="388">
          <cell r="A388" t="str">
            <v>25105-0300</v>
          </cell>
          <cell r="D388" t="str">
            <v>KEYED RIPRAP, METHOD A, CLASS 3</v>
          </cell>
          <cell r="E388" t="str">
            <v>CUYD</v>
          </cell>
        </row>
        <row r="389">
          <cell r="A389" t="str">
            <v>25105-0400</v>
          </cell>
          <cell r="D389" t="str">
            <v>KEYED RIPRAP, METHOD A, CLASS 4</v>
          </cell>
          <cell r="E389" t="str">
            <v>CUYD</v>
          </cell>
        </row>
        <row r="390">
          <cell r="A390" t="str">
            <v>25105-0500</v>
          </cell>
          <cell r="D390" t="str">
            <v>KEYED RIPRAP, METHOD A, CLASS 5</v>
          </cell>
          <cell r="E390" t="str">
            <v>CUYD</v>
          </cell>
        </row>
        <row r="391">
          <cell r="A391" t="str">
            <v>25105-0600</v>
          </cell>
          <cell r="D391" t="str">
            <v>KEYED RIPRAP, METHOD A, CLASS 6</v>
          </cell>
          <cell r="E391" t="str">
            <v>CUYD</v>
          </cell>
        </row>
        <row r="392">
          <cell r="A392" t="str">
            <v>25105-0700</v>
          </cell>
          <cell r="D392" t="str">
            <v>KEYED RIPRAP, METHOD A, CLASS 7</v>
          </cell>
          <cell r="E392" t="str">
            <v>CUYD</v>
          </cell>
        </row>
        <row r="393">
          <cell r="A393" t="str">
            <v>25105-0800</v>
          </cell>
          <cell r="D393" t="str">
            <v>KEYED RIPRAP, METHOD A, CLASS 8</v>
          </cell>
          <cell r="E393" t="str">
            <v>CUYD</v>
          </cell>
        </row>
        <row r="394">
          <cell r="A394" t="str">
            <v>25105-0900</v>
          </cell>
          <cell r="D394" t="str">
            <v>KEYED RIPRAP, METHOD A, CLASS 9</v>
          </cell>
          <cell r="E394" t="str">
            <v>CUYD</v>
          </cell>
        </row>
        <row r="395">
          <cell r="A395" t="str">
            <v>25105-1000</v>
          </cell>
          <cell r="D395" t="str">
            <v>KEYED RIPRAP, METHOD A, CLASS 10</v>
          </cell>
          <cell r="E395" t="str">
            <v>CUYD</v>
          </cell>
        </row>
        <row r="396">
          <cell r="A396" t="str">
            <v>25105-2000</v>
          </cell>
          <cell r="D396" t="str">
            <v>KEYED RIPRAP, METHOD B</v>
          </cell>
          <cell r="E396" t="str">
            <v>CUYD</v>
          </cell>
        </row>
        <row r="397">
          <cell r="A397" t="str">
            <v>25105-2100</v>
          </cell>
          <cell r="D397" t="str">
            <v>KEYED RIPRAP, METHOD B, CLASS 1</v>
          </cell>
          <cell r="E397" t="str">
            <v>CUYD</v>
          </cell>
        </row>
        <row r="398">
          <cell r="A398" t="str">
            <v>25105-2200</v>
          </cell>
          <cell r="D398" t="str">
            <v>KEYED RIPRAP, METHOD B, CLASS 2</v>
          </cell>
          <cell r="E398" t="str">
            <v>CUYD</v>
          </cell>
        </row>
        <row r="399">
          <cell r="A399" t="str">
            <v>25105-2300</v>
          </cell>
          <cell r="D399" t="str">
            <v>KEYED RIPRAP, METHOD B, CLASS 3</v>
          </cell>
          <cell r="E399" t="str">
            <v>CUYD</v>
          </cell>
        </row>
        <row r="400">
          <cell r="A400" t="str">
            <v>25105-2400</v>
          </cell>
          <cell r="D400" t="str">
            <v>KEYED RIPRAP, METHOD B, CLASS 4</v>
          </cell>
          <cell r="E400" t="str">
            <v>CUYD</v>
          </cell>
        </row>
        <row r="401">
          <cell r="A401" t="str">
            <v>25105-2500</v>
          </cell>
          <cell r="D401" t="str">
            <v>KEYED RIPRAP, METHOD B, CLASS 5</v>
          </cell>
          <cell r="E401" t="str">
            <v>CUYD</v>
          </cell>
        </row>
        <row r="402">
          <cell r="A402" t="str">
            <v>25105-2600</v>
          </cell>
          <cell r="D402" t="str">
            <v>KEYED RIPRAP, METHOD B, CLASS 6</v>
          </cell>
          <cell r="E402" t="str">
            <v>CUYD</v>
          </cell>
        </row>
        <row r="403">
          <cell r="A403" t="str">
            <v>25105-2700</v>
          </cell>
          <cell r="D403" t="str">
            <v>KEYED RIPRAP, METHOD B, CLASS 7</v>
          </cell>
          <cell r="E403" t="str">
            <v>CUYD</v>
          </cell>
        </row>
        <row r="404">
          <cell r="A404" t="str">
            <v>25105-2800</v>
          </cell>
          <cell r="D404" t="str">
            <v>KEYED RIPRAP, METHOD B, CLASS 8</v>
          </cell>
          <cell r="E404" t="str">
            <v>CUYD</v>
          </cell>
        </row>
        <row r="405">
          <cell r="A405" t="str">
            <v>25105-2900</v>
          </cell>
          <cell r="D405" t="str">
            <v>KEYED RIPRAP, METHOD B, CLASS 9</v>
          </cell>
          <cell r="E405" t="str">
            <v>CUYD</v>
          </cell>
        </row>
        <row r="406">
          <cell r="A406" t="str">
            <v>25105-3000</v>
          </cell>
          <cell r="D406" t="str">
            <v>KEYED RIPRAP, METHOD B, CLASS 10</v>
          </cell>
          <cell r="E406" t="str">
            <v>CUYD</v>
          </cell>
        </row>
        <row r="407">
          <cell r="A407" t="str">
            <v>25106-0000</v>
          </cell>
          <cell r="D407" t="str">
            <v>KEYED RIPRAP, METHOD A</v>
          </cell>
          <cell r="E407" t="str">
            <v>TON</v>
          </cell>
        </row>
        <row r="408">
          <cell r="A408" t="str">
            <v>25106-0100</v>
          </cell>
          <cell r="D408" t="str">
            <v>KEYED RIPRAP, METHOD A, CLASS 1</v>
          </cell>
          <cell r="E408" t="str">
            <v>TON</v>
          </cell>
        </row>
        <row r="409">
          <cell r="A409" t="str">
            <v>25106-0200</v>
          </cell>
          <cell r="D409" t="str">
            <v>KEYED RIPRAP, METHOD A, CLASS 2</v>
          </cell>
          <cell r="E409" t="str">
            <v>TON</v>
          </cell>
        </row>
        <row r="410">
          <cell r="A410" t="str">
            <v>25106-0300</v>
          </cell>
          <cell r="D410" t="str">
            <v>KEYED RIPRAP, METHOD A, CLASS 3</v>
          </cell>
          <cell r="E410" t="str">
            <v>TON</v>
          </cell>
        </row>
        <row r="411">
          <cell r="A411" t="str">
            <v>25106-0400</v>
          </cell>
          <cell r="D411" t="str">
            <v>KEYED RIPRAP, METHOD A, CLASS 4</v>
          </cell>
          <cell r="E411" t="str">
            <v>TON</v>
          </cell>
        </row>
        <row r="412">
          <cell r="A412" t="str">
            <v>25106-0500</v>
          </cell>
          <cell r="D412" t="str">
            <v>KEYED RIPRAP, METHOD A, CLASS 5</v>
          </cell>
          <cell r="E412" t="str">
            <v>TON</v>
          </cell>
        </row>
        <row r="413">
          <cell r="A413" t="str">
            <v>25106-0600</v>
          </cell>
          <cell r="D413" t="str">
            <v>KEYED RIPRAP, METHOD A, CLASS 6</v>
          </cell>
          <cell r="E413" t="str">
            <v>TON</v>
          </cell>
        </row>
        <row r="414">
          <cell r="A414" t="str">
            <v>25106-0700</v>
          </cell>
          <cell r="D414" t="str">
            <v>KEYED RIPRAP, METHOD A, CLASS 7</v>
          </cell>
          <cell r="E414" t="str">
            <v>TON</v>
          </cell>
        </row>
        <row r="415">
          <cell r="A415" t="str">
            <v>25106-0800</v>
          </cell>
          <cell r="D415" t="str">
            <v>KEYED RIPRAP, METHOD A, CLASS 8</v>
          </cell>
          <cell r="E415" t="str">
            <v>TON</v>
          </cell>
        </row>
        <row r="416">
          <cell r="A416" t="str">
            <v>25106-0900</v>
          </cell>
          <cell r="D416" t="str">
            <v>KEYED RIPRAP, METHOD A, CLASS 9</v>
          </cell>
          <cell r="E416" t="str">
            <v>TON</v>
          </cell>
        </row>
        <row r="417">
          <cell r="A417" t="str">
            <v>25106-1000</v>
          </cell>
          <cell r="D417" t="str">
            <v>KEYED RIPRAP, METHOD A, CLASS 10</v>
          </cell>
          <cell r="E417" t="str">
            <v>TON</v>
          </cell>
        </row>
        <row r="418">
          <cell r="A418" t="str">
            <v>25106-2000</v>
          </cell>
          <cell r="D418" t="str">
            <v>KEYED RIPRAP, METHOD B</v>
          </cell>
          <cell r="E418" t="str">
            <v>TON</v>
          </cell>
        </row>
        <row r="419">
          <cell r="A419" t="str">
            <v>25106-2100</v>
          </cell>
          <cell r="D419" t="str">
            <v>KEYED RIPRAP, METHOD B, CLASS 1</v>
          </cell>
          <cell r="E419" t="str">
            <v>TON</v>
          </cell>
        </row>
        <row r="420">
          <cell r="A420" t="str">
            <v>25106-2200</v>
          </cell>
          <cell r="D420" t="str">
            <v>KEYED RIPRAP, METHOD B, CLASS 2</v>
          </cell>
          <cell r="E420" t="str">
            <v>TON</v>
          </cell>
        </row>
        <row r="421">
          <cell r="A421" t="str">
            <v>25106-2300</v>
          </cell>
          <cell r="D421" t="str">
            <v>KEYED RIPRAP, METHOD B, CLASS 3</v>
          </cell>
          <cell r="E421" t="str">
            <v>TON</v>
          </cell>
        </row>
        <row r="422">
          <cell r="A422" t="str">
            <v>25106-2400</v>
          </cell>
          <cell r="D422" t="str">
            <v>KEYED RIPRAP, METHOD B, CLASS 4</v>
          </cell>
          <cell r="E422" t="str">
            <v>TON</v>
          </cell>
        </row>
        <row r="423">
          <cell r="A423" t="str">
            <v>25106-2500</v>
          </cell>
          <cell r="D423" t="str">
            <v>KEYED RIPRAP, METHOD B, CLASS 5</v>
          </cell>
          <cell r="E423" t="str">
            <v>TON</v>
          </cell>
        </row>
        <row r="424">
          <cell r="A424" t="str">
            <v>25106-2600</v>
          </cell>
          <cell r="D424" t="str">
            <v>KEYED RIPRAP, METHOD B, CLASS 6</v>
          </cell>
          <cell r="E424" t="str">
            <v>TON</v>
          </cell>
        </row>
        <row r="425">
          <cell r="A425" t="str">
            <v>25106-2700</v>
          </cell>
          <cell r="D425" t="str">
            <v>KEYED RIPRAP, METHOD B, CLASS 7</v>
          </cell>
          <cell r="E425" t="str">
            <v>TON</v>
          </cell>
        </row>
        <row r="426">
          <cell r="A426" t="str">
            <v>25106-2800</v>
          </cell>
          <cell r="D426" t="str">
            <v>KEYED RIPRAP, METHOD B, CLASS 8</v>
          </cell>
          <cell r="E426" t="str">
            <v>TON</v>
          </cell>
        </row>
        <row r="427">
          <cell r="A427" t="str">
            <v>25106-2900</v>
          </cell>
          <cell r="D427" t="str">
            <v>KEYED RIPRAP, METHOD B, CLASS 9</v>
          </cell>
          <cell r="E427" t="str">
            <v>TON</v>
          </cell>
        </row>
        <row r="428">
          <cell r="A428" t="str">
            <v>25106-3000</v>
          </cell>
          <cell r="D428" t="str">
            <v>KEYED RIPRAP, METHOD B, CLASS 10</v>
          </cell>
          <cell r="E428" t="str">
            <v>TON</v>
          </cell>
        </row>
        <row r="429">
          <cell r="A429" t="str">
            <v>25110-0000</v>
          </cell>
          <cell r="D429" t="str">
            <v>GROUTED RIPRAP, METHOD A</v>
          </cell>
          <cell r="E429" t="str">
            <v>CUYD</v>
          </cell>
        </row>
        <row r="430">
          <cell r="A430" t="str">
            <v>25110-0100</v>
          </cell>
          <cell r="D430" t="str">
            <v>GROUTED RIPRAP, METHOD A, CLASS 1</v>
          </cell>
          <cell r="E430" t="str">
            <v>CUYD</v>
          </cell>
        </row>
        <row r="431">
          <cell r="A431" t="str">
            <v>25110-0200</v>
          </cell>
          <cell r="D431" t="str">
            <v>GROUTED RIPRAP, METHOD A, CLASS 2</v>
          </cell>
          <cell r="E431" t="str">
            <v>CUYD</v>
          </cell>
        </row>
        <row r="432">
          <cell r="A432" t="str">
            <v>25110-0300</v>
          </cell>
          <cell r="D432" t="str">
            <v>GROUTED RIPRAP, METHOD A, CLASS 3</v>
          </cell>
          <cell r="E432" t="str">
            <v>CUYD</v>
          </cell>
        </row>
        <row r="433">
          <cell r="A433" t="str">
            <v>25110-0400</v>
          </cell>
          <cell r="D433" t="str">
            <v>GROUTED RIPRAP, METHOD A, CLASS 4</v>
          </cell>
          <cell r="E433" t="str">
            <v>CUYD</v>
          </cell>
        </row>
        <row r="434">
          <cell r="A434" t="str">
            <v>25110-0500</v>
          </cell>
          <cell r="D434" t="str">
            <v>GROUTED RIPRAP, METHOD A, CLASS 5</v>
          </cell>
          <cell r="E434" t="str">
            <v>CUYD</v>
          </cell>
        </row>
        <row r="435">
          <cell r="A435" t="str">
            <v>25110-0600</v>
          </cell>
          <cell r="D435" t="str">
            <v>GROUTED RIPRAP, METHOD A, CLASS 6</v>
          </cell>
          <cell r="E435" t="str">
            <v>CUYD</v>
          </cell>
        </row>
        <row r="436">
          <cell r="A436" t="str">
            <v>25110-0700</v>
          </cell>
          <cell r="D436" t="str">
            <v>GROUTED RIPRAP, METHOD A, CLASS 7</v>
          </cell>
          <cell r="E436" t="str">
            <v>CUYD</v>
          </cell>
        </row>
        <row r="437">
          <cell r="A437" t="str">
            <v>25110-0800</v>
          </cell>
          <cell r="D437" t="str">
            <v>GROUTED RIPRAP, METHOD A, CLASS 8</v>
          </cell>
          <cell r="E437" t="str">
            <v>CUYD</v>
          </cell>
        </row>
        <row r="438">
          <cell r="A438" t="str">
            <v>25110-0900</v>
          </cell>
          <cell r="D438" t="str">
            <v>GROUTED RIPRAP, METHOD A, CLASS 9</v>
          </cell>
          <cell r="E438" t="str">
            <v>CUYD</v>
          </cell>
        </row>
        <row r="439">
          <cell r="A439" t="str">
            <v>25110-1000</v>
          </cell>
          <cell r="D439" t="str">
            <v>GROUTED RIPRAP, METHOD A, CLASS 10</v>
          </cell>
          <cell r="E439" t="str">
            <v>CUYD</v>
          </cell>
        </row>
        <row r="440">
          <cell r="A440" t="str">
            <v>25110-2000</v>
          </cell>
          <cell r="D440" t="str">
            <v>GROUTED RIPRAP, METHOD B</v>
          </cell>
          <cell r="E440" t="str">
            <v>CUYD</v>
          </cell>
        </row>
        <row r="441">
          <cell r="A441" t="str">
            <v>25110-2100</v>
          </cell>
          <cell r="D441" t="str">
            <v>GROUTED RIPRAP, METHOD B, CLASS 1</v>
          </cell>
          <cell r="E441" t="str">
            <v>CUYD</v>
          </cell>
        </row>
        <row r="442">
          <cell r="A442" t="str">
            <v>25110-2200</v>
          </cell>
          <cell r="D442" t="str">
            <v>GROUTED RIPRAP, METHOD B, CLASS 2</v>
          </cell>
          <cell r="E442" t="str">
            <v>CUYD</v>
          </cell>
        </row>
        <row r="443">
          <cell r="A443" t="str">
            <v>25110-2300</v>
          </cell>
          <cell r="D443" t="str">
            <v>GROUTED RIPRAP, METHOD B, CLASS 3</v>
          </cell>
          <cell r="E443" t="str">
            <v>CUYD</v>
          </cell>
        </row>
        <row r="444">
          <cell r="A444" t="str">
            <v>25110-2400</v>
          </cell>
          <cell r="D444" t="str">
            <v>GROUTED RIPRAP, METHOD B, CLASS 4</v>
          </cell>
          <cell r="E444" t="str">
            <v>CUYD</v>
          </cell>
        </row>
        <row r="445">
          <cell r="A445" t="str">
            <v>25110-2500</v>
          </cell>
          <cell r="D445" t="str">
            <v>GROUTED RIPRAP, METHOD B, CLASS 5</v>
          </cell>
          <cell r="E445" t="str">
            <v>CUYD</v>
          </cell>
        </row>
        <row r="446">
          <cell r="A446" t="str">
            <v>25110-2600</v>
          </cell>
          <cell r="D446" t="str">
            <v>GROUTED RIPRAP, METHOD B, CLASS 6</v>
          </cell>
          <cell r="E446" t="str">
            <v>CUYD</v>
          </cell>
        </row>
        <row r="447">
          <cell r="A447" t="str">
            <v>25110-2700</v>
          </cell>
          <cell r="D447" t="str">
            <v>GROUTED RIPRAP, METHOD B, CLASS 7</v>
          </cell>
          <cell r="E447" t="str">
            <v>CUYD</v>
          </cell>
        </row>
        <row r="448">
          <cell r="A448" t="str">
            <v>25110-2800</v>
          </cell>
          <cell r="D448" t="str">
            <v>GROUTED RIPRAP, METHOD B, CLASS 8</v>
          </cell>
          <cell r="E448" t="str">
            <v>CUYD</v>
          </cell>
        </row>
        <row r="449">
          <cell r="A449" t="str">
            <v>25110-2900</v>
          </cell>
          <cell r="D449" t="str">
            <v>GROUTED RIPRAP, METHOD B, CLASS 9</v>
          </cell>
          <cell r="E449" t="str">
            <v>CUYD</v>
          </cell>
        </row>
        <row r="450">
          <cell r="A450" t="str">
            <v>25110-3000</v>
          </cell>
          <cell r="D450" t="str">
            <v>GROUTED RIPRAP, METHOD B, CLASS 10</v>
          </cell>
          <cell r="E450" t="str">
            <v>CUYD</v>
          </cell>
        </row>
        <row r="451">
          <cell r="A451" t="str">
            <v>25111-0000</v>
          </cell>
          <cell r="D451" t="str">
            <v>GROUTED RIPRAP, METHOD A</v>
          </cell>
          <cell r="E451" t="str">
            <v>TON</v>
          </cell>
        </row>
        <row r="452">
          <cell r="A452" t="str">
            <v>25111-0100</v>
          </cell>
          <cell r="D452" t="str">
            <v>GROUTED RIPRAP, METHOD A, CLASS 1</v>
          </cell>
          <cell r="E452" t="str">
            <v>TON</v>
          </cell>
        </row>
        <row r="453">
          <cell r="A453" t="str">
            <v>25111-0200</v>
          </cell>
          <cell r="D453" t="str">
            <v>GROUTED RIPRAP, METHOD A, CLASS 2</v>
          </cell>
          <cell r="E453" t="str">
            <v>TON</v>
          </cell>
        </row>
        <row r="454">
          <cell r="A454" t="str">
            <v>25111-0300</v>
          </cell>
          <cell r="D454" t="str">
            <v>GROUTED RIPRAP, METHOD A, CLASS 3</v>
          </cell>
          <cell r="E454" t="str">
            <v>TON</v>
          </cell>
        </row>
        <row r="455">
          <cell r="A455" t="str">
            <v>25111-0400</v>
          </cell>
          <cell r="D455" t="str">
            <v>GROUTED RIPRAP, METHOD A, CLASS 4</v>
          </cell>
          <cell r="E455" t="str">
            <v>TON</v>
          </cell>
        </row>
        <row r="456">
          <cell r="A456" t="str">
            <v>25111-0500</v>
          </cell>
          <cell r="D456" t="str">
            <v>GROUTED RIPRAP, METHOD A, CLASS 5</v>
          </cell>
          <cell r="E456" t="str">
            <v>TON</v>
          </cell>
        </row>
        <row r="457">
          <cell r="A457" t="str">
            <v>25111-0600</v>
          </cell>
          <cell r="D457" t="str">
            <v>GROUTED RIPRAP, METHOD A, CLASS 6</v>
          </cell>
          <cell r="E457" t="str">
            <v>TON</v>
          </cell>
        </row>
        <row r="458">
          <cell r="A458" t="str">
            <v>25111-0700</v>
          </cell>
          <cell r="D458" t="str">
            <v>GROUTED RIPRAP, METHOD A, CLASS 7</v>
          </cell>
          <cell r="E458" t="str">
            <v>TON</v>
          </cell>
        </row>
        <row r="459">
          <cell r="A459" t="str">
            <v>25111-0800</v>
          </cell>
          <cell r="D459" t="str">
            <v>GROUTED RIPRAP, METHOD A, CLASS 8</v>
          </cell>
          <cell r="E459" t="str">
            <v>TON</v>
          </cell>
        </row>
        <row r="460">
          <cell r="A460" t="str">
            <v>25111-0900</v>
          </cell>
          <cell r="D460" t="str">
            <v>GROUTED RIPRAP, METHOD A, CLASS 9</v>
          </cell>
          <cell r="E460" t="str">
            <v>TON</v>
          </cell>
        </row>
        <row r="461">
          <cell r="A461" t="str">
            <v>25111-1000</v>
          </cell>
          <cell r="D461" t="str">
            <v>GROUTED RIPRAP, METHOD A, CLASS 10</v>
          </cell>
          <cell r="E461" t="str">
            <v>TON</v>
          </cell>
        </row>
        <row r="462">
          <cell r="A462" t="str">
            <v>25111-2000</v>
          </cell>
          <cell r="D462" t="str">
            <v>GROUTED RIPRAP, METHOD B</v>
          </cell>
          <cell r="E462" t="str">
            <v>TON</v>
          </cell>
        </row>
        <row r="463">
          <cell r="A463" t="str">
            <v>25111-2100</v>
          </cell>
          <cell r="D463" t="str">
            <v>GROUTED RIPRAP, METHOD B, CLASS 1</v>
          </cell>
          <cell r="E463" t="str">
            <v>TON</v>
          </cell>
        </row>
        <row r="464">
          <cell r="A464" t="str">
            <v>25111-2200</v>
          </cell>
          <cell r="D464" t="str">
            <v>GROUTED RIPRAP, METHOD B, CLASS 2</v>
          </cell>
          <cell r="E464" t="str">
            <v>TON</v>
          </cell>
        </row>
        <row r="465">
          <cell r="A465" t="str">
            <v>25111-2300</v>
          </cell>
          <cell r="D465" t="str">
            <v>GROUTED RIPRAP, METHOD B, CLASS 3</v>
          </cell>
          <cell r="E465" t="str">
            <v>TON</v>
          </cell>
        </row>
        <row r="466">
          <cell r="A466" t="str">
            <v>25111-2400</v>
          </cell>
          <cell r="D466" t="str">
            <v>GROUTED RIPRAP, METHOD B, CLASS 4</v>
          </cell>
          <cell r="E466" t="str">
            <v>TON</v>
          </cell>
        </row>
        <row r="467">
          <cell r="A467" t="str">
            <v>25111-2500</v>
          </cell>
          <cell r="D467" t="str">
            <v>GROUTED RIPRAP, METHOD B, CLASS 5</v>
          </cell>
          <cell r="E467" t="str">
            <v>TON</v>
          </cell>
        </row>
        <row r="468">
          <cell r="A468" t="str">
            <v>25111-2600</v>
          </cell>
          <cell r="D468" t="str">
            <v>GROUTED RIPRAP, METHOD B, CLASS 6</v>
          </cell>
          <cell r="E468" t="str">
            <v>TON</v>
          </cell>
        </row>
        <row r="469">
          <cell r="A469" t="str">
            <v>25111-2700</v>
          </cell>
          <cell r="D469" t="str">
            <v>GROUTED RIPRAP, METHOD B, CLASS 7</v>
          </cell>
          <cell r="E469" t="str">
            <v>TON</v>
          </cell>
        </row>
        <row r="470">
          <cell r="A470" t="str">
            <v>25111-2800</v>
          </cell>
          <cell r="D470" t="str">
            <v>GROUTED RIPRAP, METHOD B, CLASS 8</v>
          </cell>
          <cell r="E470" t="str">
            <v>TON</v>
          </cell>
        </row>
        <row r="471">
          <cell r="A471" t="str">
            <v>25111-2900</v>
          </cell>
          <cell r="D471" t="str">
            <v>GROUTED RIPRAP, METHOD B, CLASS 9</v>
          </cell>
          <cell r="E471" t="str">
            <v>TON</v>
          </cell>
        </row>
        <row r="472">
          <cell r="A472" t="str">
            <v>25111-3000</v>
          </cell>
          <cell r="D472" t="str">
            <v>GROUTED RIPRAP, METHOD B, CLASS 10</v>
          </cell>
          <cell r="E472" t="str">
            <v>TON</v>
          </cell>
        </row>
        <row r="473">
          <cell r="A473" t="str">
            <v>25112-0200</v>
          </cell>
          <cell r="D473" t="str">
            <v>PARTIALLY GROUTED RIPRAP, METHOD A, CLASS 2</v>
          </cell>
          <cell r="E473" t="str">
            <v>CUYD</v>
          </cell>
        </row>
        <row r="474">
          <cell r="A474" t="str">
            <v>25112-0300</v>
          </cell>
          <cell r="D474" t="str">
            <v>PARTIALLY GROUTED RIPRAP, METHOD A, CLASS 3</v>
          </cell>
          <cell r="E474" t="str">
            <v>CUYD</v>
          </cell>
        </row>
        <row r="475">
          <cell r="A475" t="str">
            <v>25112-0400</v>
          </cell>
          <cell r="D475" t="str">
            <v>PARTIALLY GROUTED RIPRAP, METHOD A, CLASS 4</v>
          </cell>
          <cell r="E475" t="str">
            <v>CUYD</v>
          </cell>
        </row>
        <row r="476">
          <cell r="A476" t="str">
            <v>25112-2200</v>
          </cell>
          <cell r="D476" t="str">
            <v>PARTIALLY GROUTED RIPRAP, METHOD B, CLASS 2</v>
          </cell>
          <cell r="E476" t="str">
            <v>CUYD</v>
          </cell>
        </row>
        <row r="477">
          <cell r="A477" t="str">
            <v>25112-2300</v>
          </cell>
          <cell r="D477" t="str">
            <v>PARTIALLY GROUTED RIPRAP, METHOD B, CLASS 3</v>
          </cell>
          <cell r="E477" t="str">
            <v>CUYD</v>
          </cell>
        </row>
        <row r="478">
          <cell r="A478" t="str">
            <v>25112-2400</v>
          </cell>
          <cell r="D478" t="str">
            <v>PARTIALLY GROUTED RIPRAP, METHOD B, CLASS 4</v>
          </cell>
          <cell r="E478" t="str">
            <v>CUYD</v>
          </cell>
        </row>
        <row r="479">
          <cell r="A479" t="str">
            <v>25115-0000</v>
          </cell>
          <cell r="D479" t="str">
            <v>IMBRICATED RIPRAP</v>
          </cell>
          <cell r="E479" t="str">
            <v>CUYD</v>
          </cell>
        </row>
        <row r="480">
          <cell r="A480" t="str">
            <v>25120-0000</v>
          </cell>
          <cell r="D480" t="str">
            <v>RIPRAP DITCH, METHOD A</v>
          </cell>
          <cell r="E480" t="str">
            <v>LNFT</v>
          </cell>
        </row>
        <row r="481">
          <cell r="A481" t="str">
            <v>25120-0100</v>
          </cell>
          <cell r="D481" t="str">
            <v>RIPRAP DITCH, METHOD A, CLASS 1</v>
          </cell>
          <cell r="E481" t="str">
            <v>LNFT</v>
          </cell>
        </row>
        <row r="482">
          <cell r="A482" t="str">
            <v>25120-0200</v>
          </cell>
          <cell r="D482" t="str">
            <v>RIPRAP DITCH, METHOD A, CLASS 2</v>
          </cell>
          <cell r="E482" t="str">
            <v>LNFT</v>
          </cell>
        </row>
        <row r="483">
          <cell r="A483" t="str">
            <v>25120-0300</v>
          </cell>
          <cell r="D483" t="str">
            <v>RIPRAP DITCH, METHOD A, CLASS 3</v>
          </cell>
          <cell r="E483" t="str">
            <v>LNFT</v>
          </cell>
        </row>
        <row r="484">
          <cell r="A484" t="str">
            <v>25120-0400</v>
          </cell>
          <cell r="D484" t="str">
            <v>RIPRAP DITCH, METHOD A, CLASS 4</v>
          </cell>
          <cell r="E484" t="str">
            <v>LNFT</v>
          </cell>
        </row>
        <row r="485">
          <cell r="A485" t="str">
            <v>25120-0500</v>
          </cell>
          <cell r="D485" t="str">
            <v>RIPRAP DITCH, METHOD A, CLASS 5</v>
          </cell>
          <cell r="E485" t="str">
            <v>LNFT</v>
          </cell>
        </row>
        <row r="486">
          <cell r="A486" t="str">
            <v>25120-0600</v>
          </cell>
          <cell r="D486" t="str">
            <v>RIPRAP DITCH, METHOD A, CLASS 6</v>
          </cell>
          <cell r="E486" t="str">
            <v>LNFT</v>
          </cell>
        </row>
        <row r="487">
          <cell r="A487" t="str">
            <v>25120-0700</v>
          </cell>
          <cell r="D487" t="str">
            <v>RIPRAP DITCH, METHOD A, CLASS 7</v>
          </cell>
          <cell r="E487" t="str">
            <v>LNFT</v>
          </cell>
        </row>
        <row r="488">
          <cell r="A488" t="str">
            <v>25120-0800</v>
          </cell>
          <cell r="D488" t="str">
            <v>RIPRAP DITCH, METHOD A, CLASS 8</v>
          </cell>
          <cell r="E488" t="str">
            <v>LNFT</v>
          </cell>
        </row>
        <row r="489">
          <cell r="A489" t="str">
            <v>25120-0900</v>
          </cell>
          <cell r="D489" t="str">
            <v>RIPRAP DITCH, METHOD A, CLASS 9</v>
          </cell>
          <cell r="E489" t="str">
            <v>LNFT</v>
          </cell>
        </row>
        <row r="490">
          <cell r="A490" t="str">
            <v>25120-1000</v>
          </cell>
          <cell r="D490" t="str">
            <v>RIPRAP DITCH, METHOD A, CLASS 10</v>
          </cell>
          <cell r="E490" t="str">
            <v>LNFT</v>
          </cell>
        </row>
        <row r="491">
          <cell r="A491" t="str">
            <v>25120-2000</v>
          </cell>
          <cell r="D491" t="str">
            <v>RIPRAP DITCH, METHOD B</v>
          </cell>
          <cell r="E491" t="str">
            <v>LNFT</v>
          </cell>
        </row>
        <row r="492">
          <cell r="A492" t="str">
            <v>25120-2100</v>
          </cell>
          <cell r="D492" t="str">
            <v>RIPRAP DITCH, METHOD B, CLASS 1</v>
          </cell>
          <cell r="E492" t="str">
            <v>LNFT</v>
          </cell>
        </row>
        <row r="493">
          <cell r="A493" t="str">
            <v>25120-2200</v>
          </cell>
          <cell r="D493" t="str">
            <v>RIPRAP DITCH, METHOD B, CLASS 2</v>
          </cell>
          <cell r="E493" t="str">
            <v>LNFT</v>
          </cell>
        </row>
        <row r="494">
          <cell r="A494" t="str">
            <v>25120-2300</v>
          </cell>
          <cell r="D494" t="str">
            <v>RIPRAP DITCH, METHOD B, CLASS 3</v>
          </cell>
          <cell r="E494" t="str">
            <v>LNFT</v>
          </cell>
        </row>
        <row r="495">
          <cell r="A495" t="str">
            <v>25120-2400</v>
          </cell>
          <cell r="D495" t="str">
            <v>RIPRAP DITCH, METHOD B, CLASS 4</v>
          </cell>
          <cell r="E495" t="str">
            <v>LNFT</v>
          </cell>
        </row>
        <row r="496">
          <cell r="A496" t="str">
            <v>25120-2500</v>
          </cell>
          <cell r="D496" t="str">
            <v>RIPRAP DITCH, METHOD B, CLASS 5</v>
          </cell>
          <cell r="E496" t="str">
            <v>LNFT</v>
          </cell>
        </row>
        <row r="497">
          <cell r="A497" t="str">
            <v>25120-2600</v>
          </cell>
          <cell r="D497" t="str">
            <v>RIPRAP DITCH, METHOD B, CLASS 6</v>
          </cell>
          <cell r="E497" t="str">
            <v>LNFT</v>
          </cell>
        </row>
        <row r="498">
          <cell r="A498" t="str">
            <v>25120-2700</v>
          </cell>
          <cell r="D498" t="str">
            <v>RIPRAP DITCH, METHOD B, CLASS 7</v>
          </cell>
          <cell r="E498" t="str">
            <v>LNFT</v>
          </cell>
        </row>
        <row r="499">
          <cell r="A499" t="str">
            <v>25120-2800</v>
          </cell>
          <cell r="D499" t="str">
            <v>RIPRAP DITCH, METHOD B, CLASS 8</v>
          </cell>
          <cell r="E499" t="str">
            <v>LNFT</v>
          </cell>
        </row>
        <row r="500">
          <cell r="A500" t="str">
            <v>25120-2900</v>
          </cell>
          <cell r="D500" t="str">
            <v>RIPRAP DITCH, METHOD B, CLASS 9</v>
          </cell>
          <cell r="E500" t="str">
            <v>LNFT</v>
          </cell>
        </row>
        <row r="501">
          <cell r="A501" t="str">
            <v>25120-3000</v>
          </cell>
          <cell r="D501" t="str">
            <v>RIPRAP DITCH, METHOD B, CLASS 10</v>
          </cell>
          <cell r="E501" t="str">
            <v>LNFT</v>
          </cell>
        </row>
        <row r="502">
          <cell r="A502" t="str">
            <v>25124-0000</v>
          </cell>
          <cell r="D502" t="str">
            <v>RIVER COBBLES</v>
          </cell>
          <cell r="E502" t="str">
            <v>CUYD</v>
          </cell>
        </row>
        <row r="503">
          <cell r="A503" t="str">
            <v>25125-0000</v>
          </cell>
          <cell r="D503" t="str">
            <v>BOULDER</v>
          </cell>
          <cell r="E503" t="str">
            <v>EACH</v>
          </cell>
        </row>
        <row r="504">
          <cell r="A504" t="str">
            <v>25126-0000</v>
          </cell>
          <cell r="D504" t="str">
            <v>REMOVE AND RESET BOULDER</v>
          </cell>
          <cell r="E504" t="str">
            <v>EACH</v>
          </cell>
        </row>
        <row r="505">
          <cell r="A505" t="str">
            <v>25201-0000</v>
          </cell>
          <cell r="D505" t="str">
            <v>SPECIAL ROCK EMBANKMENT</v>
          </cell>
          <cell r="E505" t="str">
            <v>CUYD</v>
          </cell>
        </row>
        <row r="506">
          <cell r="A506" t="str">
            <v>25201-1000</v>
          </cell>
          <cell r="D506" t="str">
            <v>SPECIAL ROCK EMBANKMENT, MECHANICALLY-PLACED</v>
          </cell>
          <cell r="E506" t="str">
            <v>CUYD</v>
          </cell>
        </row>
        <row r="507">
          <cell r="A507" t="str">
            <v>25201-2000</v>
          </cell>
          <cell r="D507" t="str">
            <v>SPECIAL ROCK EMBANKMENT, HAND-PLACED</v>
          </cell>
          <cell r="E507" t="str">
            <v>CUYD</v>
          </cell>
        </row>
        <row r="508">
          <cell r="A508" t="str">
            <v>25202-0000</v>
          </cell>
          <cell r="D508" t="str">
            <v>SPECIAL ROCK EMBANKMENT</v>
          </cell>
          <cell r="E508" t="str">
            <v>TON</v>
          </cell>
        </row>
        <row r="509">
          <cell r="A509" t="str">
            <v>25202-1000</v>
          </cell>
          <cell r="D509" t="str">
            <v>SPECIAL ROCK EMBANKMENT, MECHANICALLY-PLACED</v>
          </cell>
          <cell r="E509" t="str">
            <v>TON</v>
          </cell>
        </row>
        <row r="510">
          <cell r="A510" t="str">
            <v>25202-2000</v>
          </cell>
          <cell r="D510" t="str">
            <v>SPECIAL ROCK EMBANKMENT, HAND-PLACED</v>
          </cell>
          <cell r="E510" t="str">
            <v>TON</v>
          </cell>
        </row>
        <row r="511">
          <cell r="A511" t="str">
            <v>25205-0000</v>
          </cell>
          <cell r="D511" t="str">
            <v>ROCK BUTTRESS</v>
          </cell>
          <cell r="E511" t="str">
            <v>CUYD</v>
          </cell>
        </row>
        <row r="512">
          <cell r="A512" t="str">
            <v>25205-1000</v>
          </cell>
          <cell r="D512" t="str">
            <v>ROCK BUTTRESS, MECHANICALLY-PLACED</v>
          </cell>
          <cell r="E512" t="str">
            <v>CUYD</v>
          </cell>
        </row>
        <row r="513">
          <cell r="A513" t="str">
            <v>25205-2000</v>
          </cell>
          <cell r="D513" t="str">
            <v>ROCK BUTTRESS, HAND-PLACED</v>
          </cell>
          <cell r="E513" t="str">
            <v>CUYD</v>
          </cell>
        </row>
        <row r="514">
          <cell r="A514" t="str">
            <v>25206-0000</v>
          </cell>
          <cell r="D514" t="str">
            <v>ROCK BUTTRESS</v>
          </cell>
          <cell r="E514" t="str">
            <v>TON</v>
          </cell>
        </row>
        <row r="515">
          <cell r="A515" t="str">
            <v>25206-1000</v>
          </cell>
          <cell r="D515" t="str">
            <v>ROCK BUTTRESS, MECHANICALLY-PLACED</v>
          </cell>
          <cell r="E515" t="str">
            <v>TON</v>
          </cell>
        </row>
        <row r="516">
          <cell r="A516" t="str">
            <v>25206-2000</v>
          </cell>
          <cell r="D516" t="str">
            <v>ROCK BUTTRESS, HAND-PLACED</v>
          </cell>
          <cell r="E516" t="str">
            <v>TON</v>
          </cell>
        </row>
        <row r="517">
          <cell r="A517" t="str">
            <v>25210-0000</v>
          </cell>
          <cell r="D517" t="str">
            <v>ROCKERY</v>
          </cell>
          <cell r="E517" t="str">
            <v>SQFT</v>
          </cell>
        </row>
        <row r="518">
          <cell r="A518" t="str">
            <v>25210-1000</v>
          </cell>
          <cell r="D518" t="str">
            <v>ROCKERY, IN-STREAM</v>
          </cell>
          <cell r="E518" t="str">
            <v>SQFT</v>
          </cell>
        </row>
        <row r="519">
          <cell r="A519" t="str">
            <v>25210-1100</v>
          </cell>
          <cell r="D519" t="str">
            <v>ROCKERY, IN-STREAM,  CUT SIDE</v>
          </cell>
          <cell r="E519" t="str">
            <v>SQFT</v>
          </cell>
        </row>
        <row r="520">
          <cell r="A520" t="str">
            <v>25210-1200</v>
          </cell>
          <cell r="D520" t="str">
            <v>ROCKERY, IN-STREAM, FILL SIDE</v>
          </cell>
          <cell r="E520" t="str">
            <v>SQFT</v>
          </cell>
        </row>
        <row r="521">
          <cell r="A521" t="str">
            <v>25210-1300</v>
          </cell>
          <cell r="D521" t="str">
            <v>ROCKERY, IN-STREAM, REINFORCED FILL</v>
          </cell>
          <cell r="E521" t="str">
            <v>SQFT</v>
          </cell>
        </row>
        <row r="522">
          <cell r="A522" t="str">
            <v>25301-0000</v>
          </cell>
          <cell r="D522" t="str">
            <v>GABIONS</v>
          </cell>
          <cell r="E522" t="str">
            <v>SQFT</v>
          </cell>
        </row>
        <row r="523">
          <cell r="A523" t="str">
            <v>25301-1000</v>
          </cell>
          <cell r="D523" t="str">
            <v>GABIONS, GALVANIZED OR ALUMINIZED COATED</v>
          </cell>
          <cell r="E523" t="str">
            <v>SQFT</v>
          </cell>
        </row>
        <row r="524">
          <cell r="A524" t="str">
            <v>25301-2000</v>
          </cell>
          <cell r="D524" t="str">
            <v>GABIONS, POLYVINYL CHLORIDE COATED</v>
          </cell>
          <cell r="E524" t="str">
            <v>SQFT</v>
          </cell>
        </row>
        <row r="525">
          <cell r="A525" t="str">
            <v>25302-1000</v>
          </cell>
          <cell r="D525" t="str">
            <v>GABIONS, GALVANIZED OR ALUMINIZED COATED</v>
          </cell>
          <cell r="E525" t="str">
            <v>CUYD</v>
          </cell>
        </row>
        <row r="526">
          <cell r="A526" t="str">
            <v>25302-2000</v>
          </cell>
          <cell r="D526" t="str">
            <v>GABIONS, POLYVINYL CHLORIDE COATED</v>
          </cell>
          <cell r="E526" t="str">
            <v>CUYD</v>
          </cell>
        </row>
        <row r="527">
          <cell r="A527" t="str">
            <v>25305-1000</v>
          </cell>
          <cell r="D527" t="str">
            <v>REVET MATTRESS, GALVANIZED OR ALUMINIZED COATED</v>
          </cell>
          <cell r="E527" t="str">
            <v>SQYD</v>
          </cell>
        </row>
        <row r="528">
          <cell r="A528" t="str">
            <v>25305-2000</v>
          </cell>
          <cell r="D528" t="str">
            <v>REVET MATTRESS, POLYVINYL CHLORIDE COATED</v>
          </cell>
          <cell r="E528" t="str">
            <v>SQYD</v>
          </cell>
        </row>
        <row r="529">
          <cell r="A529" t="str">
            <v>25306-1000</v>
          </cell>
          <cell r="D529" t="str">
            <v>REVETMENT MAT, ARTICULATED CONCRETE BLOCK</v>
          </cell>
          <cell r="E529" t="str">
            <v>SQYD</v>
          </cell>
        </row>
        <row r="530">
          <cell r="A530" t="str">
            <v>25401-0000</v>
          </cell>
          <cell r="D530" t="str">
            <v>BIN WALL</v>
          </cell>
          <cell r="E530" t="str">
            <v>SQFT</v>
          </cell>
        </row>
        <row r="531">
          <cell r="A531" t="str">
            <v>25403-0000</v>
          </cell>
          <cell r="D531" t="str">
            <v>PRECAST CONCRETE BLOCK RETAINING WALL</v>
          </cell>
          <cell r="E531" t="str">
            <v>SQFT</v>
          </cell>
        </row>
        <row r="532">
          <cell r="A532" t="str">
            <v>25501-0000</v>
          </cell>
          <cell r="D532" t="str">
            <v>MECHANICALLY STABILIZED EARTH WALL</v>
          </cell>
          <cell r="E532" t="str">
            <v>SQFT</v>
          </cell>
        </row>
        <row r="533">
          <cell r="A533" t="str">
            <v>25501-1000</v>
          </cell>
          <cell r="D533" t="str">
            <v>MECHANICALLY STABILIZED EARTH WALL, WELDED WIRE FACE</v>
          </cell>
          <cell r="E533" t="str">
            <v>SQFT</v>
          </cell>
        </row>
        <row r="534">
          <cell r="A534" t="str">
            <v>25501-2000</v>
          </cell>
          <cell r="D534" t="str">
            <v>MECHANICALLY STABILIZED EARTH WALL, GABION FACE</v>
          </cell>
          <cell r="E534" t="str">
            <v>SQFT</v>
          </cell>
        </row>
        <row r="535">
          <cell r="A535" t="str">
            <v>25501-3000</v>
          </cell>
          <cell r="D535" t="str">
            <v>MECHANICALLY STABILIZED EARTH WALL, MODULAR BLOCK FACE</v>
          </cell>
          <cell r="E535" t="str">
            <v>SQFT</v>
          </cell>
        </row>
        <row r="536">
          <cell r="A536" t="str">
            <v>25501-3500</v>
          </cell>
          <cell r="D536" t="str">
            <v>MECHANICALLY STABILIZED EARTH WALL, BRICK FACE</v>
          </cell>
          <cell r="E536" t="str">
            <v>SQFT</v>
          </cell>
        </row>
        <row r="537">
          <cell r="A537" t="str">
            <v>25501-4000</v>
          </cell>
          <cell r="D537" t="str">
            <v>MECHANICALLY STABILIZED EARTH WALL, PRECAST CONCRETE PANEL FACED</v>
          </cell>
          <cell r="E537" t="str">
            <v>SQFT</v>
          </cell>
        </row>
        <row r="538">
          <cell r="A538" t="str">
            <v>25505-1000</v>
          </cell>
          <cell r="D538" t="str">
            <v>SHORED MECHANICALLY STABILIZED EARTH WALL</v>
          </cell>
          <cell r="E538" t="str">
            <v>SQFT</v>
          </cell>
        </row>
        <row r="539">
          <cell r="A539" t="str">
            <v>25510-0000</v>
          </cell>
          <cell r="D539" t="str">
            <v>SELECT GRANULAR BACKFILL</v>
          </cell>
          <cell r="E539" t="str">
            <v>CUYD</v>
          </cell>
        </row>
        <row r="540">
          <cell r="A540" t="str">
            <v>25601-0000</v>
          </cell>
          <cell r="D540" t="str">
            <v>GROUND ANCHOR</v>
          </cell>
          <cell r="E540" t="str">
            <v>EACH</v>
          </cell>
        </row>
        <row r="541">
          <cell r="A541" t="str">
            <v>25602-0000</v>
          </cell>
          <cell r="D541" t="str">
            <v>GROUND ANCHOR</v>
          </cell>
          <cell r="E541" t="str">
            <v>LNFT</v>
          </cell>
        </row>
        <row r="542">
          <cell r="A542" t="str">
            <v>25605-0000</v>
          </cell>
          <cell r="D542" t="str">
            <v>PERFORMANCE TEST</v>
          </cell>
          <cell r="E542" t="str">
            <v>EACH</v>
          </cell>
        </row>
        <row r="543">
          <cell r="A543" t="str">
            <v>25610-0000</v>
          </cell>
          <cell r="D543" t="str">
            <v>ANCHOR PAD</v>
          </cell>
          <cell r="E543" t="str">
            <v>EACH</v>
          </cell>
        </row>
        <row r="544">
          <cell r="A544" t="str">
            <v>25701-0000</v>
          </cell>
          <cell r="D544" t="str">
            <v>CONTRACTOR FURNISHED WALL DESIGN</v>
          </cell>
          <cell r="E544" t="str">
            <v>LPSM</v>
          </cell>
        </row>
        <row r="545">
          <cell r="A545" t="str">
            <v>25701-0100</v>
          </cell>
          <cell r="D545" t="str">
            <v>CONTRACTOR FURNISHED GABION WALL DESIGN</v>
          </cell>
          <cell r="E545" t="str">
            <v>LPSM</v>
          </cell>
        </row>
        <row r="546">
          <cell r="A546" t="str">
            <v>25701-0200</v>
          </cell>
          <cell r="D546" t="str">
            <v>CONTRACTOR FURNISHED MECHANICALLY STABILIZED EARTH WALL DESIGN</v>
          </cell>
          <cell r="E546" t="str">
            <v>LPSM</v>
          </cell>
        </row>
        <row r="547">
          <cell r="A547" t="str">
            <v>25701-0300</v>
          </cell>
          <cell r="D547" t="str">
            <v>CONTRACTOR FURNISHED GROUND ANCHOR WALL DESIGN</v>
          </cell>
          <cell r="E547" t="str">
            <v>LPSM</v>
          </cell>
        </row>
        <row r="548">
          <cell r="A548" t="str">
            <v>25701-0400</v>
          </cell>
          <cell r="D548" t="str">
            <v>CONTRACTOR FURNISHED REINFORCED CONCRETE RETAINING WALL DESIGN</v>
          </cell>
          <cell r="E548" t="str">
            <v>LPSM</v>
          </cell>
        </row>
        <row r="549">
          <cell r="A549" t="str">
            <v>25701-0500</v>
          </cell>
          <cell r="D549" t="str">
            <v>CONTRACTOR FURNISHED SOIL NAIL RETAINING WALL DESIGN</v>
          </cell>
          <cell r="E549" t="str">
            <v>LPSM</v>
          </cell>
        </row>
        <row r="550">
          <cell r="A550" t="str">
            <v>25701-0600</v>
          </cell>
          <cell r="D550" t="str">
            <v>CONTRACTOR FURNISHED REINFORCED SOIL SLOPE DESIGN</v>
          </cell>
          <cell r="E550" t="str">
            <v>LPSM</v>
          </cell>
        </row>
        <row r="551">
          <cell r="A551" t="str">
            <v>25701-0700</v>
          </cell>
          <cell r="D551" t="str">
            <v>CONTRACTOR FURNISHED MICROPILE DESIGN</v>
          </cell>
          <cell r="E551" t="str">
            <v>LPSM</v>
          </cell>
        </row>
        <row r="552">
          <cell r="A552" t="str">
            <v>25701-0800</v>
          </cell>
          <cell r="D552" t="str">
            <v>CONTRACTOR FURNISHED ROCKERY DESIGN</v>
          </cell>
          <cell r="E552" t="str">
            <v>LPSM</v>
          </cell>
        </row>
        <row r="553">
          <cell r="A553" t="str">
            <v>25701-0900</v>
          </cell>
          <cell r="D553" t="str">
            <v>CONTRACTOR FURNISHED BIN WALL DESIGN</v>
          </cell>
          <cell r="E553" t="str">
            <v>LPSM</v>
          </cell>
        </row>
        <row r="554">
          <cell r="A554" t="str">
            <v>25701-1000</v>
          </cell>
          <cell r="D554" t="str">
            <v>CONTRACTOR FURNISHED GEOSYNTHETIC REINFORCED SOIL (GRS) RETAINING WALL DESIGN</v>
          </cell>
          <cell r="E554" t="str">
            <v>LPSM</v>
          </cell>
        </row>
        <row r="555">
          <cell r="A555" t="str">
            <v>25801-0000</v>
          </cell>
          <cell r="D555" t="str">
            <v>REINFORCED CONCRETE RETAINING WALL</v>
          </cell>
          <cell r="E555" t="str">
            <v>SQFT</v>
          </cell>
        </row>
        <row r="556">
          <cell r="A556" t="str">
            <v>25801-0100</v>
          </cell>
          <cell r="D556" t="str">
            <v>REINFORCED CONCRETE RETAINING WALL, 4 FEET</v>
          </cell>
          <cell r="E556" t="str">
            <v>SQFT</v>
          </cell>
        </row>
        <row r="557">
          <cell r="A557" t="str">
            <v>25801-0200</v>
          </cell>
          <cell r="D557" t="str">
            <v>REINFORCED CONCRETE RETAINING WALL, 6 FEET</v>
          </cell>
          <cell r="E557" t="str">
            <v>SQFT</v>
          </cell>
        </row>
        <row r="558">
          <cell r="A558" t="str">
            <v>25801-0300</v>
          </cell>
          <cell r="D558" t="str">
            <v>REINFORCED CONCRETE RETAINING WALL, 8 FEET</v>
          </cell>
          <cell r="E558" t="str">
            <v>SQFT</v>
          </cell>
        </row>
        <row r="559">
          <cell r="A559" t="str">
            <v>25801-0400</v>
          </cell>
          <cell r="D559" t="str">
            <v>REINFORCED CONCRETE RETAINING WALL, 10 FEET</v>
          </cell>
          <cell r="E559" t="str">
            <v>SQFT</v>
          </cell>
        </row>
        <row r="560">
          <cell r="A560" t="str">
            <v>25801-0500</v>
          </cell>
          <cell r="D560" t="str">
            <v>REINFORCED CONCRETE RETAINING WALL, 12 FEET</v>
          </cell>
          <cell r="E560" t="str">
            <v>SQFT</v>
          </cell>
        </row>
        <row r="561">
          <cell r="A561" t="str">
            <v>25801-0600</v>
          </cell>
          <cell r="D561" t="str">
            <v>REINFORCED CONCRETE RETAINING WALL, 14 FEET</v>
          </cell>
          <cell r="E561" t="str">
            <v>SQFT</v>
          </cell>
        </row>
        <row r="562">
          <cell r="A562" t="str">
            <v>25801-0700</v>
          </cell>
          <cell r="D562" t="str">
            <v>REINFORCED CONCRETE RETAINING WALL, 15 FEET</v>
          </cell>
          <cell r="E562" t="str">
            <v>SQFT</v>
          </cell>
        </row>
        <row r="563">
          <cell r="A563" t="str">
            <v>25801-0800</v>
          </cell>
          <cell r="D563" t="str">
            <v>REINFORCED CONCRETE RETAINING WALL, 16 FEET</v>
          </cell>
          <cell r="E563" t="str">
            <v>SQFT</v>
          </cell>
        </row>
        <row r="564">
          <cell r="A564" t="str">
            <v>25801-1000</v>
          </cell>
          <cell r="D564" t="str">
            <v>REINFORCED CONCRETE RETAINING WALL, 18 FEET</v>
          </cell>
          <cell r="E564" t="str">
            <v>SQFT</v>
          </cell>
        </row>
        <row r="565">
          <cell r="A565" t="str">
            <v>25801-1100</v>
          </cell>
          <cell r="D565" t="str">
            <v>REINFORCED CONCRETE RETAINING WALL, 20 FEET</v>
          </cell>
          <cell r="E565" t="str">
            <v>SQFT</v>
          </cell>
        </row>
        <row r="566">
          <cell r="A566" t="str">
            <v>25801-1400</v>
          </cell>
          <cell r="D566" t="str">
            <v>REINFORCED CONCRETE RETAINING WALL, 25 FEET</v>
          </cell>
          <cell r="E566" t="str">
            <v>SQFT</v>
          </cell>
        </row>
        <row r="567">
          <cell r="A567" t="str">
            <v>25802-0000</v>
          </cell>
          <cell r="D567" t="str">
            <v>REINFORCED CONCRETE RETAINING WALL</v>
          </cell>
          <cell r="E567" t="str">
            <v>LPSM</v>
          </cell>
        </row>
        <row r="568">
          <cell r="A568" t="str">
            <v>25901-0000</v>
          </cell>
          <cell r="D568" t="str">
            <v>SOIL NAIL</v>
          </cell>
          <cell r="E568" t="str">
            <v>LNFT</v>
          </cell>
        </row>
        <row r="569">
          <cell r="A569" t="str">
            <v>25902-0000</v>
          </cell>
          <cell r="D569" t="str">
            <v>SOIL NAIL RETAINING WALL</v>
          </cell>
          <cell r="E569" t="str">
            <v>SQFT</v>
          </cell>
        </row>
        <row r="570">
          <cell r="A570" t="str">
            <v>25903-0000</v>
          </cell>
          <cell r="D570" t="str">
            <v>VERIFICATION TEST NAIL</v>
          </cell>
          <cell r="E570" t="str">
            <v>EACH</v>
          </cell>
        </row>
        <row r="571">
          <cell r="A571" t="str">
            <v>26001-0000</v>
          </cell>
          <cell r="D571" t="str">
            <v>ROCK BOLT</v>
          </cell>
          <cell r="E571" t="str">
            <v>LNFT</v>
          </cell>
        </row>
        <row r="572">
          <cell r="A572" t="str">
            <v>26002-0000</v>
          </cell>
          <cell r="D572" t="str">
            <v>ROCK DOWEL</v>
          </cell>
          <cell r="E572" t="str">
            <v>LNFT</v>
          </cell>
        </row>
        <row r="573">
          <cell r="A573" t="str">
            <v>26005-0000</v>
          </cell>
          <cell r="D573" t="str">
            <v>SHEAR PIN</v>
          </cell>
          <cell r="E573" t="str">
            <v>EACH</v>
          </cell>
        </row>
        <row r="574">
          <cell r="A574" t="str">
            <v>26101-0000</v>
          </cell>
          <cell r="D574" t="str">
            <v>REINFORCED SOIL SLOPE</v>
          </cell>
          <cell r="E574" t="str">
            <v>SQFT</v>
          </cell>
        </row>
        <row r="575">
          <cell r="A575" t="str">
            <v>26101-1000</v>
          </cell>
          <cell r="D575" t="str">
            <v>REINFORCED SOIL SLOPE, WELDED WIRE FACE</v>
          </cell>
          <cell r="E575" t="str">
            <v>SQFT</v>
          </cell>
        </row>
        <row r="576">
          <cell r="A576" t="str">
            <v>26102-0000</v>
          </cell>
          <cell r="D576" t="str">
            <v>REINFORCED SOIL SLOPE</v>
          </cell>
          <cell r="E576" t="str">
            <v>LPSM</v>
          </cell>
        </row>
        <row r="577">
          <cell r="A577" t="str">
            <v>26105-0000</v>
          </cell>
          <cell r="D577" t="str">
            <v>REINFORCED SHOULDER STABILIZATION</v>
          </cell>
          <cell r="E577" t="str">
            <v>SQFT</v>
          </cell>
        </row>
        <row r="578">
          <cell r="A578" t="str">
            <v>26110-0000</v>
          </cell>
          <cell r="D578" t="str">
            <v>SELECT GRANULAR BACKFILL</v>
          </cell>
          <cell r="E578" t="str">
            <v>CUYD</v>
          </cell>
        </row>
        <row r="579">
          <cell r="A579" t="str">
            <v>26201-0000</v>
          </cell>
          <cell r="D579" t="str">
            <v>GEOSYNTHETIC REINFORCED SOIL (GRS) RETAINING WALL</v>
          </cell>
          <cell r="E579" t="str">
            <v>SQFT</v>
          </cell>
        </row>
        <row r="580">
          <cell r="A580" t="str">
            <v>26301-0000</v>
          </cell>
          <cell r="D580" t="str">
            <v>SOLDIER PILE RETAINING WALL</v>
          </cell>
          <cell r="E580" t="str">
            <v>SQFT</v>
          </cell>
        </row>
        <row r="581">
          <cell r="A581" t="str">
            <v>26302-0000</v>
          </cell>
          <cell r="D581" t="str">
            <v>TIMBER LAGGING</v>
          </cell>
          <cell r="E581" t="str">
            <v>SQFT</v>
          </cell>
        </row>
        <row r="582">
          <cell r="A582" t="str">
            <v>26303-0000</v>
          </cell>
          <cell r="D582" t="str">
            <v>CONCRETE LAGGING</v>
          </cell>
          <cell r="E582" t="str">
            <v>SQFT</v>
          </cell>
        </row>
        <row r="583">
          <cell r="A583" t="str">
            <v>27001-0000</v>
          </cell>
          <cell r="D583" t="str">
            <v>GROUT</v>
          </cell>
          <cell r="E583" t="str">
            <v>CUYD</v>
          </cell>
        </row>
        <row r="584">
          <cell r="A584" t="str">
            <v>27001-1000</v>
          </cell>
          <cell r="D584" t="str">
            <v>GROUT, CEMENT</v>
          </cell>
          <cell r="E584" t="str">
            <v>CUYD</v>
          </cell>
        </row>
        <row r="585">
          <cell r="A585" t="str">
            <v>27002-0000</v>
          </cell>
          <cell r="D585" t="str">
            <v>GROUT PIPE</v>
          </cell>
          <cell r="E585" t="str">
            <v>LNFT</v>
          </cell>
        </row>
        <row r="586">
          <cell r="A586" t="str">
            <v>27003-0000</v>
          </cell>
          <cell r="D586" t="str">
            <v>DRILLED HOLE</v>
          </cell>
          <cell r="E586" t="str">
            <v>LNFT</v>
          </cell>
        </row>
        <row r="587">
          <cell r="A587" t="str">
            <v>27004-2000</v>
          </cell>
          <cell r="D587" t="str">
            <v>GROUT, POLYURETHANE</v>
          </cell>
          <cell r="E587" t="str">
            <v>GAL</v>
          </cell>
        </row>
        <row r="588">
          <cell r="A588" t="str">
            <v>27101-0000</v>
          </cell>
          <cell r="D588" t="str">
            <v>INCLINOMETER CASING</v>
          </cell>
          <cell r="E588" t="str">
            <v>LNFT</v>
          </cell>
        </row>
        <row r="589">
          <cell r="A589" t="str">
            <v>27102-0100</v>
          </cell>
          <cell r="D589" t="str">
            <v>GEOTECHNICAL INSTRUMENTATION, PIEZOMETER</v>
          </cell>
          <cell r="E589" t="str">
            <v>EACH</v>
          </cell>
        </row>
        <row r="590">
          <cell r="A590" t="str">
            <v>27102-0200</v>
          </cell>
          <cell r="D590" t="str">
            <v>GEOTECHNICAL INSTRUMENTATION, CRACK MONITOR</v>
          </cell>
          <cell r="E590" t="str">
            <v>EACH</v>
          </cell>
        </row>
        <row r="591">
          <cell r="A591" t="str">
            <v>27301-0000</v>
          </cell>
          <cell r="D591" t="str">
            <v>POLYURETHANE RESIN INJECTION</v>
          </cell>
          <cell r="E591" t="str">
            <v>LB</v>
          </cell>
        </row>
        <row r="592">
          <cell r="A592" t="str">
            <v>27302-0000</v>
          </cell>
          <cell r="D592" t="str">
            <v>POLYURETHANE RESIN MONITORING AND CLEAN-UP</v>
          </cell>
          <cell r="E592" t="str">
            <v>LPSM</v>
          </cell>
        </row>
        <row r="593">
          <cell r="A593" t="str">
            <v>27303-0000</v>
          </cell>
          <cell r="D593" t="str">
            <v>POLYURETHANE INJECTION</v>
          </cell>
          <cell r="E593" t="str">
            <v>LB</v>
          </cell>
        </row>
        <row r="594">
          <cell r="A594" t="str">
            <v>27401-1000</v>
          </cell>
          <cell r="D594" t="str">
            <v>VIBRO COLUMNS, CONCRETE</v>
          </cell>
          <cell r="E594" t="str">
            <v>LNFT</v>
          </cell>
        </row>
        <row r="595">
          <cell r="A595" t="str">
            <v>27402-0000</v>
          </cell>
          <cell r="D595" t="str">
            <v>VIBRO COLUMN LOAD TEST</v>
          </cell>
          <cell r="E595" t="str">
            <v>EACH</v>
          </cell>
        </row>
        <row r="596">
          <cell r="A596" t="str">
            <v>27403-0000</v>
          </cell>
          <cell r="D596" t="str">
            <v>VIBRO COLUMN PREDRILLING</v>
          </cell>
          <cell r="E596" t="str">
            <v>LNFT</v>
          </cell>
        </row>
        <row r="597">
          <cell r="A597" t="str">
            <v>27501-1000</v>
          </cell>
          <cell r="D597" t="str">
            <v>GEOFOAM, LIGHTWEIGHT FILL MATERIAL</v>
          </cell>
          <cell r="E597" t="str">
            <v>CUYD</v>
          </cell>
        </row>
        <row r="598">
          <cell r="A598" t="str">
            <v>27601-0000</v>
          </cell>
          <cell r="D598" t="str">
            <v>GEOTECHNICAL GROUND IMPROVEMENT</v>
          </cell>
          <cell r="E598" t="str">
            <v>SQYD</v>
          </cell>
        </row>
        <row r="599">
          <cell r="A599" t="str">
            <v>30101-0000</v>
          </cell>
          <cell r="D599" t="str">
            <v>AGGREGATE BASE</v>
          </cell>
          <cell r="E599" t="str">
            <v>TON</v>
          </cell>
        </row>
        <row r="600">
          <cell r="A600" t="str">
            <v>30101-1000</v>
          </cell>
          <cell r="D600" t="str">
            <v>AGGREGATE BASE GRADING C</v>
          </cell>
          <cell r="E600" t="str">
            <v>TON</v>
          </cell>
        </row>
        <row r="601">
          <cell r="A601" t="str">
            <v>30101-2000</v>
          </cell>
          <cell r="D601" t="str">
            <v>AGGREGATE BASE GRADING D</v>
          </cell>
          <cell r="E601" t="str">
            <v>TON</v>
          </cell>
        </row>
        <row r="602">
          <cell r="A602" t="str">
            <v>30101-3000</v>
          </cell>
          <cell r="D602" t="str">
            <v>AGGREGATE BASE GRADING E</v>
          </cell>
          <cell r="E602" t="str">
            <v>TON</v>
          </cell>
        </row>
        <row r="603">
          <cell r="A603" t="str">
            <v>30101-4000</v>
          </cell>
          <cell r="D603" t="str">
            <v>AGGREGATE BASE GRADING C OR D</v>
          </cell>
          <cell r="E603" t="str">
            <v>TON</v>
          </cell>
        </row>
        <row r="604">
          <cell r="A604" t="str">
            <v>30102-0000</v>
          </cell>
          <cell r="D604" t="str">
            <v>AGGREGATE BASE</v>
          </cell>
          <cell r="E604" t="str">
            <v>SQYD</v>
          </cell>
        </row>
        <row r="605">
          <cell r="A605" t="str">
            <v>30102-0100</v>
          </cell>
          <cell r="D605" t="str">
            <v>AGGREGATE BASE GRADING C, 4-INCH DEPTH</v>
          </cell>
          <cell r="E605" t="str">
            <v>SQYD</v>
          </cell>
        </row>
        <row r="606">
          <cell r="A606" t="str">
            <v>30102-0200</v>
          </cell>
          <cell r="D606" t="str">
            <v>AGGREGATE BASE GRADING C, 6-INCH DEPTH</v>
          </cell>
          <cell r="E606" t="str">
            <v>SQYD</v>
          </cell>
        </row>
        <row r="607">
          <cell r="A607" t="str">
            <v>30102-0300</v>
          </cell>
          <cell r="D607" t="str">
            <v>AGGREGATE BASE GRADING C, 8-INCH DEPTH</v>
          </cell>
          <cell r="E607" t="str">
            <v>SQYD</v>
          </cell>
        </row>
        <row r="608">
          <cell r="A608" t="str">
            <v>30102-0400</v>
          </cell>
          <cell r="D608" t="str">
            <v>AGGREGATE BASE GRADING C, 10-INCH DEPTH</v>
          </cell>
          <cell r="E608" t="str">
            <v>SQYD</v>
          </cell>
        </row>
        <row r="609">
          <cell r="A609" t="str">
            <v>30102-0500</v>
          </cell>
          <cell r="D609" t="str">
            <v>AGGREGATE BASE GRADING C, 12-INCH DEPTH</v>
          </cell>
          <cell r="E609" t="str">
            <v>SQYD</v>
          </cell>
        </row>
        <row r="610">
          <cell r="A610" t="str">
            <v>30102-0600</v>
          </cell>
          <cell r="D610" t="str">
            <v>AGGREGATE BASE GRADING D, 4-INCH DEPTH</v>
          </cell>
          <cell r="E610" t="str">
            <v>SQYD</v>
          </cell>
        </row>
        <row r="611">
          <cell r="A611" t="str">
            <v>30102-0700</v>
          </cell>
          <cell r="D611" t="str">
            <v>AGGREGATE BASE GRADING D, 6-INCH DEPTH</v>
          </cell>
          <cell r="E611" t="str">
            <v>SQYD</v>
          </cell>
        </row>
        <row r="612">
          <cell r="A612" t="str">
            <v>30102-0800</v>
          </cell>
          <cell r="D612" t="str">
            <v>AGGREGATE BASE GRADING D, 8-INCH DEPTH</v>
          </cell>
          <cell r="E612" t="str">
            <v>SQYD</v>
          </cell>
        </row>
        <row r="613">
          <cell r="A613" t="str">
            <v>30102-0900</v>
          </cell>
          <cell r="D613" t="str">
            <v>AGGREGATE BASE GRADING D, 10-INCH DEPTH</v>
          </cell>
          <cell r="E613" t="str">
            <v>SQYD</v>
          </cell>
        </row>
        <row r="614">
          <cell r="A614" t="str">
            <v>30102-1000</v>
          </cell>
          <cell r="D614" t="str">
            <v>AGGREGATE BASE GRADING D, 12-INCH DEPTH</v>
          </cell>
          <cell r="E614" t="str">
            <v>SQYD</v>
          </cell>
        </row>
        <row r="615">
          <cell r="A615" t="str">
            <v>30102-1100</v>
          </cell>
          <cell r="D615" t="str">
            <v>AGGREGATE BASE GRADING E, 4-INCH DEPTH</v>
          </cell>
          <cell r="E615" t="str">
            <v>SQYD</v>
          </cell>
        </row>
        <row r="616">
          <cell r="A616" t="str">
            <v>30102-1200</v>
          </cell>
          <cell r="D616" t="str">
            <v>AGGREGATE BASE GRADING E, 6-INCH DEPTH</v>
          </cell>
          <cell r="E616" t="str">
            <v>SQYD</v>
          </cell>
        </row>
        <row r="617">
          <cell r="A617" t="str">
            <v>30102-1300</v>
          </cell>
          <cell r="D617" t="str">
            <v>AGGREGATE BASE GRADING E, 8-INCH DEPTH</v>
          </cell>
          <cell r="E617" t="str">
            <v>SQYD</v>
          </cell>
        </row>
        <row r="618">
          <cell r="A618" t="str">
            <v>30102-1400</v>
          </cell>
          <cell r="D618" t="str">
            <v>AGGREGATE BASE GRADING E, 10-INCH DEPTH</v>
          </cell>
          <cell r="E618" t="str">
            <v>SQYD</v>
          </cell>
        </row>
        <row r="619">
          <cell r="A619" t="str">
            <v>30102-1500</v>
          </cell>
          <cell r="D619" t="str">
            <v>AGGREGATE BASE GRADING E, 12-INCH DEPTH</v>
          </cell>
          <cell r="E619" t="str">
            <v>SQYD</v>
          </cell>
        </row>
        <row r="620">
          <cell r="A620" t="str">
            <v>30102-1600</v>
          </cell>
          <cell r="D620" t="str">
            <v>AGGREGATE BASE GRADING C OR D, 2-INCH DEPTH</v>
          </cell>
          <cell r="E620" t="str">
            <v>SQYD</v>
          </cell>
        </row>
        <row r="621">
          <cell r="A621" t="str">
            <v>30102-1700</v>
          </cell>
          <cell r="D621" t="str">
            <v>AGGREGATE BASE GRADING C OR D, 3-INCH DEPTH</v>
          </cell>
          <cell r="E621" t="str">
            <v>SQYD</v>
          </cell>
        </row>
        <row r="622">
          <cell r="A622" t="str">
            <v>30102-1800</v>
          </cell>
          <cell r="D622" t="str">
            <v>AGGREGATE BASE GRADING C OR D, 4-INCH DEPTH</v>
          </cell>
          <cell r="E622" t="str">
            <v>SQYD</v>
          </cell>
        </row>
        <row r="623">
          <cell r="A623" t="str">
            <v>30102-1900</v>
          </cell>
          <cell r="D623" t="str">
            <v>AGGREGATE BASE GRADING C OR D, 5-INCH DEPTH</v>
          </cell>
          <cell r="E623" t="str">
            <v>SQYD</v>
          </cell>
        </row>
        <row r="624">
          <cell r="A624" t="str">
            <v>30102-2000</v>
          </cell>
          <cell r="D624" t="str">
            <v>AGGREGATE BASE GRADING C OR D, 6-INCH DEPTH</v>
          </cell>
          <cell r="E624" t="str">
            <v>SQYD</v>
          </cell>
        </row>
        <row r="625">
          <cell r="A625" t="str">
            <v>30102-2100</v>
          </cell>
          <cell r="D625" t="str">
            <v>AGGREGATE BASE GRADING C OR D, 8-INCH DEPTH</v>
          </cell>
          <cell r="E625" t="str">
            <v>SQYD</v>
          </cell>
        </row>
        <row r="626">
          <cell r="A626" t="str">
            <v>30102-2150</v>
          </cell>
          <cell r="D626" t="str">
            <v>AGGREGATE BASE GRADING C OR D, 9-INCH DEPTH</v>
          </cell>
          <cell r="E626" t="str">
            <v>SQYD</v>
          </cell>
        </row>
        <row r="627">
          <cell r="A627" t="str">
            <v>30102-2200</v>
          </cell>
          <cell r="D627" t="str">
            <v>AGGREGATE BASE GRADING C OR D, 10-INCH DEPTH</v>
          </cell>
          <cell r="E627" t="str">
            <v>SQYD</v>
          </cell>
        </row>
        <row r="628">
          <cell r="A628" t="str">
            <v>30102-2300</v>
          </cell>
          <cell r="D628" t="str">
            <v>AGGREGATE BASE GRADING C OR D, 12-INCH DEPTH</v>
          </cell>
          <cell r="E628" t="str">
            <v>SQYD</v>
          </cell>
        </row>
        <row r="629">
          <cell r="A629" t="str">
            <v>30102-2400</v>
          </cell>
          <cell r="D629" t="str">
            <v>AGGREGATE BASE GRADING C OR D, 16-INCH DEPTH</v>
          </cell>
          <cell r="E629" t="str">
            <v>SQYD</v>
          </cell>
        </row>
        <row r="630">
          <cell r="A630" t="str">
            <v>30103-0000</v>
          </cell>
          <cell r="D630" t="str">
            <v>AGGREGATE BASE</v>
          </cell>
          <cell r="E630" t="str">
            <v>CUYD</v>
          </cell>
        </row>
        <row r="631">
          <cell r="A631" t="str">
            <v>30103-1000</v>
          </cell>
          <cell r="D631" t="str">
            <v>AGGREGATE BASE GRADING C</v>
          </cell>
          <cell r="E631" t="str">
            <v>CUYD</v>
          </cell>
        </row>
        <row r="632">
          <cell r="A632" t="str">
            <v>30103-2000</v>
          </cell>
          <cell r="D632" t="str">
            <v>AGGREGATE BASE GRADING D</v>
          </cell>
          <cell r="E632" t="str">
            <v>CUYD</v>
          </cell>
        </row>
        <row r="633">
          <cell r="A633" t="str">
            <v>30103-3000</v>
          </cell>
          <cell r="D633" t="str">
            <v>AGGREGATE BASE GRADING E</v>
          </cell>
          <cell r="E633" t="str">
            <v>CUYD</v>
          </cell>
        </row>
        <row r="634">
          <cell r="A634" t="str">
            <v>30103-4000</v>
          </cell>
          <cell r="D634" t="str">
            <v>AGGREGATE BASE GRADING C OR D</v>
          </cell>
          <cell r="E634" t="str">
            <v>CUYD</v>
          </cell>
        </row>
        <row r="635">
          <cell r="A635" t="str">
            <v>30105-0000</v>
          </cell>
          <cell r="D635" t="str">
            <v>SUBBASE</v>
          </cell>
          <cell r="E635" t="str">
            <v>TON</v>
          </cell>
        </row>
        <row r="636">
          <cell r="A636" t="str">
            <v>30105-1000</v>
          </cell>
          <cell r="D636" t="str">
            <v>SUBBASE GRADING A</v>
          </cell>
          <cell r="E636" t="str">
            <v>TON</v>
          </cell>
        </row>
        <row r="637">
          <cell r="A637" t="str">
            <v>30105-2000</v>
          </cell>
          <cell r="D637" t="str">
            <v>SUBBASE GRADING B</v>
          </cell>
          <cell r="E637" t="str">
            <v>TON</v>
          </cell>
        </row>
        <row r="638">
          <cell r="A638" t="str">
            <v>30106-0100</v>
          </cell>
          <cell r="D638" t="str">
            <v>SUBBASE GRADING A, 4-INCH DEPTH</v>
          </cell>
          <cell r="E638" t="str">
            <v>SQYD</v>
          </cell>
        </row>
        <row r="639">
          <cell r="A639" t="str">
            <v>30106-0200</v>
          </cell>
          <cell r="D639" t="str">
            <v>SUBBASE GRADING A, 6-INCH DEPTH</v>
          </cell>
          <cell r="E639" t="str">
            <v>SQYD</v>
          </cell>
        </row>
        <row r="640">
          <cell r="A640" t="str">
            <v>30106-0300</v>
          </cell>
          <cell r="D640" t="str">
            <v>SUBBASE GRADING A, 8-INCH DEPTH</v>
          </cell>
          <cell r="E640" t="str">
            <v>SQYD</v>
          </cell>
        </row>
        <row r="641">
          <cell r="A641" t="str">
            <v>30106-0400</v>
          </cell>
          <cell r="D641" t="str">
            <v>SUBBASE GRADING A, 10-INCH DEPTH</v>
          </cell>
          <cell r="E641" t="str">
            <v>SQYD</v>
          </cell>
        </row>
        <row r="642">
          <cell r="A642" t="str">
            <v>30106-0500</v>
          </cell>
          <cell r="D642" t="str">
            <v>SUBBASE GRADING A, 12-INCH DEPTH</v>
          </cell>
          <cell r="E642" t="str">
            <v>SQYD</v>
          </cell>
        </row>
        <row r="643">
          <cell r="A643" t="str">
            <v>30106-0600</v>
          </cell>
          <cell r="D643" t="str">
            <v>SUBBASE GRADING B, 4-INCH DEPTH</v>
          </cell>
          <cell r="E643" t="str">
            <v>SQYD</v>
          </cell>
        </row>
        <row r="644">
          <cell r="A644" t="str">
            <v>30106-0700</v>
          </cell>
          <cell r="D644" t="str">
            <v>SUBBASE GRADING B, 6-INCH DEPTH</v>
          </cell>
          <cell r="E644" t="str">
            <v>SQYD</v>
          </cell>
        </row>
        <row r="645">
          <cell r="A645" t="str">
            <v>30106-0800</v>
          </cell>
          <cell r="D645" t="str">
            <v>SUBBASE GRADING B, 8-INCH DEPTH</v>
          </cell>
          <cell r="E645" t="str">
            <v>SQYD</v>
          </cell>
        </row>
        <row r="646">
          <cell r="A646" t="str">
            <v>30106-0900</v>
          </cell>
          <cell r="D646" t="str">
            <v>SUBBASE GRADING B, 10-INCH DEPTH</v>
          </cell>
          <cell r="E646" t="str">
            <v>SQYD</v>
          </cell>
        </row>
        <row r="647">
          <cell r="A647" t="str">
            <v>30106-1000</v>
          </cell>
          <cell r="D647" t="str">
            <v>SUBBASE GRADING B, 12-INCH DEPTH</v>
          </cell>
          <cell r="E647" t="str">
            <v>SQYD</v>
          </cell>
        </row>
        <row r="648">
          <cell r="A648" t="str">
            <v>30107-0000</v>
          </cell>
          <cell r="D648" t="str">
            <v>SUBBASE</v>
          </cell>
          <cell r="E648" t="str">
            <v>CUYD</v>
          </cell>
        </row>
        <row r="649">
          <cell r="A649" t="str">
            <v>30107-1000</v>
          </cell>
          <cell r="D649" t="str">
            <v>SUBBASE GRADING A</v>
          </cell>
          <cell r="E649" t="str">
            <v>CUYD</v>
          </cell>
        </row>
        <row r="650">
          <cell r="A650" t="str">
            <v>30107-2000</v>
          </cell>
          <cell r="D650" t="str">
            <v>SUBBASE GRADING B</v>
          </cell>
          <cell r="E650" t="str">
            <v>CUYD</v>
          </cell>
        </row>
        <row r="651">
          <cell r="A651" t="str">
            <v>30110-0000</v>
          </cell>
          <cell r="D651" t="str">
            <v>AGGREGATE SURFACE COURSE</v>
          </cell>
          <cell r="E651" t="str">
            <v>TON</v>
          </cell>
        </row>
        <row r="652">
          <cell r="A652" t="str">
            <v>30111-1000</v>
          </cell>
          <cell r="D652" t="str">
            <v>AGGREGATE SURFACE COURSE, 4-INCH DEPTH</v>
          </cell>
          <cell r="E652" t="str">
            <v>SQYD</v>
          </cell>
        </row>
        <row r="653">
          <cell r="A653" t="str">
            <v>30111-2000</v>
          </cell>
          <cell r="D653" t="str">
            <v>AGGREGATE SURFACE COURSE, 6-INCH DEPTH</v>
          </cell>
          <cell r="E653" t="str">
            <v>SQYD</v>
          </cell>
        </row>
        <row r="654">
          <cell r="A654" t="str">
            <v>30111-3000</v>
          </cell>
          <cell r="D654" t="str">
            <v>AGGREGATE SURFACE COURSE, 8-INCH DEPTH</v>
          </cell>
          <cell r="E654" t="str">
            <v>SQYD</v>
          </cell>
        </row>
        <row r="655">
          <cell r="A655" t="str">
            <v>30111-4000</v>
          </cell>
          <cell r="D655" t="str">
            <v>AGGREGATE SURFACE COURSE, 10-INCH DEPTH</v>
          </cell>
          <cell r="E655" t="str">
            <v>SQYD</v>
          </cell>
        </row>
        <row r="656">
          <cell r="A656" t="str">
            <v>30111-5000</v>
          </cell>
          <cell r="D656" t="str">
            <v>AGGREGATE SURFACE COURSE, 12-INCH DEPTH</v>
          </cell>
          <cell r="E656" t="str">
            <v>SQYD</v>
          </cell>
        </row>
        <row r="657">
          <cell r="A657" t="str">
            <v>30112-0000</v>
          </cell>
          <cell r="D657" t="str">
            <v>AGGREGATE SURFACE COURSE</v>
          </cell>
          <cell r="E657" t="str">
            <v>CUYD</v>
          </cell>
        </row>
        <row r="658">
          <cell r="A658" t="str">
            <v>30201-1000</v>
          </cell>
          <cell r="D658" t="str">
            <v>ROADWAY AGGREGATE, METHOD 1</v>
          </cell>
          <cell r="E658" t="str">
            <v>CUYD</v>
          </cell>
        </row>
        <row r="659">
          <cell r="A659" t="str">
            <v>30201-2000</v>
          </cell>
          <cell r="D659" t="str">
            <v>ROADWAY AGGREGATE, METHOD 2</v>
          </cell>
          <cell r="E659" t="str">
            <v>CUYD</v>
          </cell>
        </row>
        <row r="660">
          <cell r="A660" t="str">
            <v>30202-1000</v>
          </cell>
          <cell r="D660" t="str">
            <v>ROADWAY AGGREGATE, METHOD 1</v>
          </cell>
          <cell r="E660" t="str">
            <v>TON</v>
          </cell>
        </row>
        <row r="661">
          <cell r="A661" t="str">
            <v>30202-2000</v>
          </cell>
          <cell r="D661" t="str">
            <v>ROADWAY AGGREGATE, METHOD 2</v>
          </cell>
          <cell r="E661" t="str">
            <v>TON</v>
          </cell>
        </row>
        <row r="662">
          <cell r="A662" t="str">
            <v>30202-2100</v>
          </cell>
          <cell r="D662" t="str">
            <v>ROADWAY AGGREGATE, METHOD 2, SURFACE COURSE</v>
          </cell>
          <cell r="E662" t="str">
            <v>TON</v>
          </cell>
        </row>
        <row r="663">
          <cell r="A663" t="str">
            <v>30203-1000</v>
          </cell>
          <cell r="D663" t="str">
            <v>ROADWAY AGGREGATE, METHOD 1</v>
          </cell>
          <cell r="E663" t="str">
            <v>SQYD</v>
          </cell>
        </row>
        <row r="664">
          <cell r="A664" t="str">
            <v>30203-2000</v>
          </cell>
          <cell r="D664" t="str">
            <v>ROADWAY AGGREGATE, METHOD 2</v>
          </cell>
          <cell r="E664" t="str">
            <v>SQYD</v>
          </cell>
        </row>
        <row r="665">
          <cell r="A665" t="str">
            <v>30203-2100</v>
          </cell>
          <cell r="D665" t="str">
            <v>ROADWAY AGGREGATE, METHOD 2, SURFACE COURSE</v>
          </cell>
          <cell r="E665" t="str">
            <v>SQYD</v>
          </cell>
        </row>
        <row r="666">
          <cell r="A666" t="str">
            <v>30203-2120</v>
          </cell>
          <cell r="D666" t="str">
            <v>ROADWAY AGGREGATE, METHOD 2, SURFACE COURSE, 4-INCH DEPTH</v>
          </cell>
          <cell r="E666" t="str">
            <v>SQYD</v>
          </cell>
        </row>
        <row r="667">
          <cell r="A667" t="str">
            <v>30203-2140</v>
          </cell>
          <cell r="D667" t="str">
            <v>ROADWAY AGGREGATE, METHOD 2, SURFACE COURSE, 6-INCH DEPTH</v>
          </cell>
          <cell r="E667" t="str">
            <v>SQYD</v>
          </cell>
        </row>
        <row r="668">
          <cell r="A668" t="str">
            <v>30204-0000</v>
          </cell>
          <cell r="D668" t="str">
            <v>ROADWAY AGGREGATE, CRUSHED SHELLS</v>
          </cell>
          <cell r="E668" t="str">
            <v>CUYD</v>
          </cell>
        </row>
        <row r="669">
          <cell r="A669" t="str">
            <v>30205-0500</v>
          </cell>
          <cell r="D669" t="str">
            <v>ROADWAY AGGREGATE, SHOULDER FINISHING</v>
          </cell>
          <cell r="E669" t="str">
            <v>MILE</v>
          </cell>
        </row>
        <row r="670">
          <cell r="A670" t="str">
            <v>30206-0500</v>
          </cell>
          <cell r="D670" t="str">
            <v>ROADWAY AGGREGATE, SHOULDER FINISHING</v>
          </cell>
          <cell r="E670" t="str">
            <v>LNFT</v>
          </cell>
        </row>
        <row r="671">
          <cell r="A671" t="str">
            <v>30210-0000</v>
          </cell>
          <cell r="D671" t="str">
            <v>BEDDING AND BACKFILL AGGREGATE</v>
          </cell>
          <cell r="E671" t="str">
            <v>CUYD</v>
          </cell>
        </row>
        <row r="672">
          <cell r="A672" t="str">
            <v>30211-0000</v>
          </cell>
          <cell r="D672" t="str">
            <v>MECHANICALLY COMPACTED AGGREGATE COLUMN</v>
          </cell>
          <cell r="E672" t="str">
            <v>LNFT</v>
          </cell>
        </row>
        <row r="673">
          <cell r="A673" t="str">
            <v>30301-1000</v>
          </cell>
          <cell r="D673" t="str">
            <v>DITCH RECONDITIONING</v>
          </cell>
          <cell r="E673" t="str">
            <v>MILE</v>
          </cell>
        </row>
        <row r="674">
          <cell r="A674" t="str">
            <v>30301-2000</v>
          </cell>
          <cell r="D674" t="str">
            <v>SHOULDER RECONDITIONING</v>
          </cell>
          <cell r="E674" t="str">
            <v>MILE</v>
          </cell>
        </row>
        <row r="675">
          <cell r="A675" t="str">
            <v>30301-3000</v>
          </cell>
          <cell r="D675" t="str">
            <v>SHOULDER AND DITCH RECONDITIONING</v>
          </cell>
          <cell r="E675" t="str">
            <v>MILE</v>
          </cell>
        </row>
        <row r="676">
          <cell r="A676" t="str">
            <v>30301-4000</v>
          </cell>
          <cell r="D676" t="str">
            <v>ROADBED RECONDITIONING</v>
          </cell>
          <cell r="E676" t="str">
            <v>MILE</v>
          </cell>
        </row>
        <row r="677">
          <cell r="A677" t="str">
            <v>30301-5000</v>
          </cell>
          <cell r="D677" t="str">
            <v>AGGREGATE SURFACE RECONDITIONING</v>
          </cell>
          <cell r="E677" t="str">
            <v>MILE</v>
          </cell>
        </row>
        <row r="678">
          <cell r="A678" t="str">
            <v>30301-6000</v>
          </cell>
          <cell r="D678" t="str">
            <v>ROADWAY RECONDITIONING</v>
          </cell>
          <cell r="E678" t="str">
            <v>MILE</v>
          </cell>
        </row>
        <row r="679">
          <cell r="A679" t="str">
            <v>30302-1000</v>
          </cell>
          <cell r="D679" t="str">
            <v>DITCH RECONDITIONING</v>
          </cell>
          <cell r="E679" t="str">
            <v>LNFT</v>
          </cell>
        </row>
        <row r="680">
          <cell r="A680" t="str">
            <v>30302-2000</v>
          </cell>
          <cell r="D680" t="str">
            <v>SHOULDER RECONDITIONING</v>
          </cell>
          <cell r="E680" t="str">
            <v>LNFT</v>
          </cell>
        </row>
        <row r="681">
          <cell r="A681" t="str">
            <v>30302-3000</v>
          </cell>
          <cell r="D681" t="str">
            <v>SHOULDER AND DITCH RECONDITIONING</v>
          </cell>
          <cell r="E681" t="str">
            <v>LNFT</v>
          </cell>
        </row>
        <row r="682">
          <cell r="A682" t="str">
            <v>30302-4000</v>
          </cell>
          <cell r="D682" t="str">
            <v>ROADBED RECONDITIONING</v>
          </cell>
          <cell r="E682" t="str">
            <v>LNFT</v>
          </cell>
        </row>
        <row r="683">
          <cell r="A683" t="str">
            <v>30302-5000</v>
          </cell>
          <cell r="D683" t="str">
            <v>AGGREGATE SURFACE RECONDITIONING</v>
          </cell>
          <cell r="E683" t="str">
            <v>LNFT</v>
          </cell>
        </row>
        <row r="684">
          <cell r="A684" t="str">
            <v>30302-6000</v>
          </cell>
          <cell r="D684" t="str">
            <v>ROADWAY RECONDITIONING</v>
          </cell>
          <cell r="E684" t="str">
            <v>LNFT</v>
          </cell>
        </row>
        <row r="685">
          <cell r="A685" t="str">
            <v>30303-1000</v>
          </cell>
          <cell r="D685" t="str">
            <v>ROADBED RECONDITIONING</v>
          </cell>
          <cell r="E685" t="str">
            <v>SQYD</v>
          </cell>
        </row>
        <row r="686">
          <cell r="A686" t="str">
            <v>30303-2000</v>
          </cell>
          <cell r="D686" t="str">
            <v>AGGREGATE SURFACE RECONDITIONING</v>
          </cell>
          <cell r="E686" t="str">
            <v>SQYD</v>
          </cell>
        </row>
        <row r="687">
          <cell r="A687" t="str">
            <v>30303-3000</v>
          </cell>
          <cell r="D687" t="str">
            <v>ROADWAY RECONDITIONING</v>
          </cell>
          <cell r="E687" t="str">
            <v>SQYD</v>
          </cell>
        </row>
        <row r="688">
          <cell r="A688" t="str">
            <v>30303-4000</v>
          </cell>
          <cell r="D688" t="str">
            <v>SHOULDER RECONDITIONING</v>
          </cell>
          <cell r="E688" t="str">
            <v>SQYD</v>
          </cell>
        </row>
        <row r="689">
          <cell r="A689" t="str">
            <v>30401-1000</v>
          </cell>
          <cell r="D689" t="str">
            <v>FULL DEPTH RECLAMATION, METHOD 1</v>
          </cell>
          <cell r="E689" t="str">
            <v>MILE</v>
          </cell>
        </row>
        <row r="690">
          <cell r="A690" t="str">
            <v>30401-1300</v>
          </cell>
          <cell r="D690" t="str">
            <v>FULL DEPTH RECLAMATION, METHOD 1, 6-INCH DEPTH</v>
          </cell>
          <cell r="E690" t="str">
            <v>MILE</v>
          </cell>
        </row>
        <row r="691">
          <cell r="A691" t="str">
            <v>30401-1500</v>
          </cell>
          <cell r="D691" t="str">
            <v>FULL DEPTH RECLAMATION, METHOD 1, 8-INCH DEPTH</v>
          </cell>
          <cell r="E691" t="str">
            <v>MILE</v>
          </cell>
        </row>
        <row r="692">
          <cell r="A692" t="str">
            <v>30401-1700</v>
          </cell>
          <cell r="D692" t="str">
            <v>FULL DEPTH RECLAMATION, METHOD 1, 10-INCH DEPTH</v>
          </cell>
          <cell r="E692" t="str">
            <v>MILE</v>
          </cell>
        </row>
        <row r="693">
          <cell r="A693" t="str">
            <v>30401-1900</v>
          </cell>
          <cell r="D693" t="str">
            <v>FULL DEPTH RECLAMATION, METHOD 1, 12-INCH DEPTH</v>
          </cell>
          <cell r="E693" t="str">
            <v>MILE</v>
          </cell>
        </row>
        <row r="694">
          <cell r="A694" t="str">
            <v>30401-5000</v>
          </cell>
          <cell r="D694" t="str">
            <v>FULL DEPTH RECLAMATION, METHOD 2</v>
          </cell>
          <cell r="E694" t="str">
            <v>MILE</v>
          </cell>
        </row>
        <row r="695">
          <cell r="A695" t="str">
            <v>30401-5300</v>
          </cell>
          <cell r="D695" t="str">
            <v>FULL DEPTH RECLAMATION, METHOD 2, 6-INCH DEPTH</v>
          </cell>
          <cell r="E695" t="str">
            <v>MILE</v>
          </cell>
        </row>
        <row r="696">
          <cell r="A696" t="str">
            <v>30401-5500</v>
          </cell>
          <cell r="D696" t="str">
            <v>FULL DEPTH RECLAMATION, METHOD 2, 8-INCH DEPTH</v>
          </cell>
          <cell r="E696" t="str">
            <v>MILE</v>
          </cell>
        </row>
        <row r="697">
          <cell r="A697" t="str">
            <v>30401-5600</v>
          </cell>
          <cell r="D697" t="str">
            <v>FULL DEPTH RECLAMATION, METHOD 2, 9-INCH DEPTH</v>
          </cell>
          <cell r="E697" t="str">
            <v>MILE</v>
          </cell>
        </row>
        <row r="698">
          <cell r="A698" t="str">
            <v>30401-5700</v>
          </cell>
          <cell r="D698" t="str">
            <v>FULL DEPTH RECLAMATION, METHOD 2, 10-INCH DEPTH</v>
          </cell>
          <cell r="E698" t="str">
            <v>MILE</v>
          </cell>
        </row>
        <row r="699">
          <cell r="A699" t="str">
            <v>30401-5900</v>
          </cell>
          <cell r="D699" t="str">
            <v>FULL DEPTH RECLAMATION, METHOD 2, 12-INCH DEPTH</v>
          </cell>
          <cell r="E699" t="str">
            <v>MILE</v>
          </cell>
        </row>
        <row r="700">
          <cell r="A700" t="str">
            <v>30402-1000</v>
          </cell>
          <cell r="D700" t="str">
            <v>FULL DEPTH RECLAMATION, METHOD 1</v>
          </cell>
          <cell r="E700" t="str">
            <v>SQYD</v>
          </cell>
        </row>
        <row r="701">
          <cell r="A701" t="str">
            <v>30402-1300</v>
          </cell>
          <cell r="D701" t="str">
            <v>FULL DEPTH RECLAMATION, METHOD 1, 6-INCH DEPTH</v>
          </cell>
          <cell r="E701" t="str">
            <v>SQYD</v>
          </cell>
        </row>
        <row r="702">
          <cell r="A702" t="str">
            <v>30402-1500</v>
          </cell>
          <cell r="D702" t="str">
            <v>FULL DEPTH RECLAMATION, METHOD 1, 8-INCH DEPTH</v>
          </cell>
          <cell r="E702" t="str">
            <v>SQYD</v>
          </cell>
        </row>
        <row r="703">
          <cell r="A703" t="str">
            <v>30402-1700</v>
          </cell>
          <cell r="D703" t="str">
            <v>FULL DEPTH RECLAMATION, METHOD 1, 10-INCH DEPTH</v>
          </cell>
          <cell r="E703" t="str">
            <v>SQYD</v>
          </cell>
        </row>
        <row r="704">
          <cell r="A704" t="str">
            <v>30402-1900</v>
          </cell>
          <cell r="D704" t="str">
            <v>FULL DEPTH RECLAMATION, METHOD 1, 12-INCH DEPTH</v>
          </cell>
          <cell r="E704" t="str">
            <v>SQYD</v>
          </cell>
        </row>
        <row r="705">
          <cell r="A705" t="str">
            <v>30402-5000</v>
          </cell>
          <cell r="D705" t="str">
            <v>FULL DEPTH RECLAMATION, METHOD 2</v>
          </cell>
          <cell r="E705" t="str">
            <v>SQYD</v>
          </cell>
        </row>
        <row r="706">
          <cell r="A706" t="str">
            <v>30402-5100</v>
          </cell>
          <cell r="D706" t="str">
            <v>FULL DEPTH RECLAMATION, METHOD 2, 3-INCH DEPTH</v>
          </cell>
          <cell r="E706" t="str">
            <v>SQYD</v>
          </cell>
        </row>
        <row r="707">
          <cell r="A707" t="str">
            <v>30402-5200</v>
          </cell>
          <cell r="D707" t="str">
            <v>FULL DEPTH RECLAMATION, METHOD 2, 4-INCH DEPTH</v>
          </cell>
          <cell r="E707" t="str">
            <v>SQYD</v>
          </cell>
        </row>
        <row r="708">
          <cell r="A708" t="str">
            <v>30402-5300</v>
          </cell>
          <cell r="D708" t="str">
            <v>FULL DEPTH RECLAMATION, METHOD 2, 6-INCH DEPTH</v>
          </cell>
          <cell r="E708" t="str">
            <v>SQYD</v>
          </cell>
        </row>
        <row r="709">
          <cell r="A709" t="str">
            <v>30402-5500</v>
          </cell>
          <cell r="D709" t="str">
            <v>FULL DEPTH RECLAMATION, METHOD 2, 8-INCH DEPTH</v>
          </cell>
          <cell r="E709" t="str">
            <v>SQYD</v>
          </cell>
        </row>
        <row r="710">
          <cell r="A710" t="str">
            <v>30402-5600</v>
          </cell>
          <cell r="D710" t="str">
            <v>FULL DEPTH RECLAMATION, METHOD 2, 9-INCH DEPTH</v>
          </cell>
          <cell r="E710" t="str">
            <v>SQYD</v>
          </cell>
        </row>
        <row r="711">
          <cell r="A711" t="str">
            <v>30402-5700</v>
          </cell>
          <cell r="D711" t="str">
            <v>FULL DEPTH RECLAMATION, METHOD 2, 10-INCH DEPTH</v>
          </cell>
          <cell r="E711" t="str">
            <v>SQYD</v>
          </cell>
        </row>
        <row r="712">
          <cell r="A712" t="str">
            <v>30402-5900</v>
          </cell>
          <cell r="D712" t="str">
            <v>FULL DEPTH RECLAMATION, METHOD 2, 12-INCH DEPTH</v>
          </cell>
          <cell r="E712" t="str">
            <v>SQYD</v>
          </cell>
        </row>
        <row r="713">
          <cell r="A713" t="str">
            <v>30501-0000</v>
          </cell>
          <cell r="D713" t="str">
            <v>FULL DEPTH RECLAMATION WITH CEMENT</v>
          </cell>
          <cell r="E713" t="str">
            <v>MILE</v>
          </cell>
        </row>
        <row r="714">
          <cell r="A714" t="str">
            <v>30501-0400</v>
          </cell>
          <cell r="D714" t="str">
            <v>FULL DEPTH RECLAMATION WITH CEMENT, 4-INCH DEPTH</v>
          </cell>
          <cell r="E714" t="str">
            <v>MILE</v>
          </cell>
        </row>
        <row r="715">
          <cell r="A715" t="str">
            <v>30501-0600</v>
          </cell>
          <cell r="D715" t="str">
            <v>FULL DEPTH RECLAMATION WITH CEMENT, 6-INCH DEPTH</v>
          </cell>
          <cell r="E715" t="str">
            <v>MILE</v>
          </cell>
        </row>
        <row r="716">
          <cell r="A716" t="str">
            <v>30501-0800</v>
          </cell>
          <cell r="D716" t="str">
            <v>FULL DEPTH RECLAMATION WITH CEMENT, 8-INCH DEPTH</v>
          </cell>
          <cell r="E716" t="str">
            <v>MILE</v>
          </cell>
        </row>
        <row r="717">
          <cell r="A717" t="str">
            <v>30501-1000</v>
          </cell>
          <cell r="D717" t="str">
            <v>FULL DEPTH RECLAMATION WITH CEMENT, 10-INCH DEPTH</v>
          </cell>
          <cell r="E717" t="str">
            <v>MILE</v>
          </cell>
        </row>
        <row r="718">
          <cell r="A718" t="str">
            <v>30502-0000</v>
          </cell>
          <cell r="D718" t="str">
            <v>FULL DEPTH RECLAMATION WITH CEMENT</v>
          </cell>
          <cell r="E718" t="str">
            <v>SQYD</v>
          </cell>
        </row>
        <row r="719">
          <cell r="A719" t="str">
            <v>30502-0400</v>
          </cell>
          <cell r="D719" t="str">
            <v>FULL DEPTH RECLAMATION WITH CEMENT, 4-INCH DEPTH</v>
          </cell>
          <cell r="E719" t="str">
            <v>SQYD</v>
          </cell>
        </row>
        <row r="720">
          <cell r="A720" t="str">
            <v>30502-0600</v>
          </cell>
          <cell r="D720" t="str">
            <v>FULL DEPTH RECLAMATION WITH CEMENT, 6-INCH DEPTH</v>
          </cell>
          <cell r="E720" t="str">
            <v>SQYD</v>
          </cell>
        </row>
        <row r="721">
          <cell r="A721" t="str">
            <v>30502-0800</v>
          </cell>
          <cell r="D721" t="str">
            <v>FULL DEPTH RECLAMATION WITH CEMENT, 8-INCH DEPTH</v>
          </cell>
          <cell r="E721" t="str">
            <v>SQYD</v>
          </cell>
        </row>
        <row r="722">
          <cell r="A722" t="str">
            <v>30502-0900</v>
          </cell>
          <cell r="D722" t="str">
            <v>FULL DEPTH RECLAMATION WITH CEMENT, 9-INCH DEPTH</v>
          </cell>
          <cell r="E722" t="str">
            <v>SQYD</v>
          </cell>
        </row>
        <row r="723">
          <cell r="A723" t="str">
            <v>30502-1000</v>
          </cell>
          <cell r="D723" t="str">
            <v>FULL DEPTH RECLAMATION WITH CEMENT, 10-INCH DEPTH</v>
          </cell>
          <cell r="E723" t="str">
            <v>SQYD</v>
          </cell>
        </row>
        <row r="724">
          <cell r="A724" t="str">
            <v>30510-0000</v>
          </cell>
          <cell r="D724" t="str">
            <v>CEMENTITIOUS MATERIAL</v>
          </cell>
          <cell r="E724" t="str">
            <v>TON</v>
          </cell>
        </row>
        <row r="725">
          <cell r="A725" t="str">
            <v>30601-0000</v>
          </cell>
          <cell r="D725" t="str">
            <v>FULL DEPTH RECLAMATION WITH EMULSIFIED ASPHALT</v>
          </cell>
          <cell r="E725" t="str">
            <v>MILE</v>
          </cell>
        </row>
        <row r="726">
          <cell r="A726" t="str">
            <v>30601-0400</v>
          </cell>
          <cell r="D726" t="str">
            <v>FULL DEPTH RECLAMATION WITH EMULSIFIED ASPHALT, 4-INCH DEPTH</v>
          </cell>
          <cell r="E726" t="str">
            <v>MILE</v>
          </cell>
        </row>
        <row r="727">
          <cell r="A727" t="str">
            <v>30601-0600</v>
          </cell>
          <cell r="D727" t="str">
            <v>FULL DEPTH RECLAMATION WITH EMULSIFIED ASPHALT, 6-INCH DEPTH</v>
          </cell>
          <cell r="E727" t="str">
            <v>MILE</v>
          </cell>
        </row>
        <row r="728">
          <cell r="A728" t="str">
            <v>30601-0800</v>
          </cell>
          <cell r="D728" t="str">
            <v>FULL DEPTH RECLAMATION WITH EMULSIFIED ASPHALT, 8-INCH DEPTH</v>
          </cell>
          <cell r="E728" t="str">
            <v>MILE</v>
          </cell>
        </row>
        <row r="729">
          <cell r="A729" t="str">
            <v>30601-1000</v>
          </cell>
          <cell r="D729" t="str">
            <v>FULL DEPTH RECLAMATION WITH EMULSIFIED ASPHALT, 10-INCH DEPTH</v>
          </cell>
          <cell r="E729" t="str">
            <v>MILE</v>
          </cell>
        </row>
        <row r="730">
          <cell r="A730" t="str">
            <v>30602-0000</v>
          </cell>
          <cell r="D730" t="str">
            <v>FULL DEPTH RECLAMATION WITH EMULSIFIED ASPHALT</v>
          </cell>
          <cell r="E730" t="str">
            <v>SQYD</v>
          </cell>
        </row>
        <row r="731">
          <cell r="A731" t="str">
            <v>30602-0400</v>
          </cell>
          <cell r="D731" t="str">
            <v>FULL DEPTH RECLAMATION WITH EMULSIFIED ASPHALT, 4-INCH DEPTH</v>
          </cell>
          <cell r="E731" t="str">
            <v>SQYD</v>
          </cell>
        </row>
        <row r="732">
          <cell r="A732" t="str">
            <v>30602-0600</v>
          </cell>
          <cell r="D732" t="str">
            <v>FULL DEPTH RECLAMATION WITH EMULSIFIED ASPHALT, 6-INCH DEPTH</v>
          </cell>
          <cell r="E732" t="str">
            <v>SQYD</v>
          </cell>
        </row>
        <row r="733">
          <cell r="A733" t="str">
            <v>30602-0800</v>
          </cell>
          <cell r="D733" t="str">
            <v>FULL DEPTH RECLAMATION WITH EMULSIFIED ASPHALT, 8-INCH DEPTH</v>
          </cell>
          <cell r="E733" t="str">
            <v>SQYD</v>
          </cell>
        </row>
        <row r="734">
          <cell r="A734" t="str">
            <v>30602-1000</v>
          </cell>
          <cell r="D734" t="str">
            <v>FULL DEPTH RECLAMATION WITH EMULSIFIED ASPHALT, 10-INCH DEPTH</v>
          </cell>
          <cell r="E734" t="str">
            <v>SQYD</v>
          </cell>
        </row>
        <row r="735">
          <cell r="A735" t="str">
            <v>30603-0000</v>
          </cell>
          <cell r="D735" t="str">
            <v>FULL DEPTH RECLAMATION WITH FOAMED ASPHALT</v>
          </cell>
          <cell r="E735" t="str">
            <v>MILE</v>
          </cell>
        </row>
        <row r="736">
          <cell r="A736" t="str">
            <v>30603-0400</v>
          </cell>
          <cell r="D736" t="str">
            <v>FULL DEPTH RECLAMATION WITH FOAMED ASPHALT, 4-INCH DEPTH</v>
          </cell>
          <cell r="E736" t="str">
            <v>MILE</v>
          </cell>
        </row>
        <row r="737">
          <cell r="A737" t="str">
            <v>30603-0600</v>
          </cell>
          <cell r="D737" t="str">
            <v>FULL DEPTH RECLAMATION WITH FOAMED ASPHALT, 6-INCH DEPTH</v>
          </cell>
          <cell r="E737" t="str">
            <v>MILE</v>
          </cell>
        </row>
        <row r="738">
          <cell r="A738" t="str">
            <v>30603-0800</v>
          </cell>
          <cell r="D738" t="str">
            <v>FULL DEPTH RECLAMATION WITH FOAMED ASPHALT, 8-INCH DEPTH</v>
          </cell>
          <cell r="E738" t="str">
            <v>MILE</v>
          </cell>
        </row>
        <row r="739">
          <cell r="A739" t="str">
            <v>30603-1000</v>
          </cell>
          <cell r="D739" t="str">
            <v>FULL DEPTH RECLAMATION WITH FOAMED ASPHALT, 10-INCH DEPTH</v>
          </cell>
          <cell r="E739" t="str">
            <v>MILE</v>
          </cell>
        </row>
        <row r="740">
          <cell r="A740" t="str">
            <v>30604-0000</v>
          </cell>
          <cell r="D740" t="str">
            <v>FULL DEPTH RECLAMATION WITH FOAMED ASPHALT</v>
          </cell>
          <cell r="E740" t="str">
            <v>SQYD</v>
          </cell>
        </row>
        <row r="741">
          <cell r="A741" t="str">
            <v>30604-0400</v>
          </cell>
          <cell r="D741" t="str">
            <v>FULL DEPTH RECLAMATION WITH FOAMED ASPHALT, 4-INCH DEPTH</v>
          </cell>
          <cell r="E741" t="str">
            <v>SQYD</v>
          </cell>
        </row>
        <row r="742">
          <cell r="A742" t="str">
            <v>30604-0600</v>
          </cell>
          <cell r="D742" t="str">
            <v>FULL DEPTH RECLAMATION WITH FOAMED ASPHALT, 6-INCH DEPTH</v>
          </cell>
          <cell r="E742" t="str">
            <v>SQYD</v>
          </cell>
        </row>
        <row r="743">
          <cell r="A743" t="str">
            <v>30604-0800</v>
          </cell>
          <cell r="D743" t="str">
            <v>FULL DEPTH RECLAMATION WITH FOAMED ASPHALT, 8-INCH DEPTH</v>
          </cell>
          <cell r="E743" t="str">
            <v>SQYD</v>
          </cell>
        </row>
        <row r="744">
          <cell r="A744" t="str">
            <v>30604-1000</v>
          </cell>
          <cell r="D744" t="str">
            <v>FULL DEPTH RECLAMATION WITH FOAMED ASPHALT, 10-INCH DEPTH</v>
          </cell>
          <cell r="E744" t="str">
            <v>SQYD</v>
          </cell>
        </row>
        <row r="745">
          <cell r="A745" t="str">
            <v>30610-0000</v>
          </cell>
          <cell r="D745" t="str">
            <v>LIME</v>
          </cell>
          <cell r="E745" t="str">
            <v>TON</v>
          </cell>
        </row>
        <row r="746">
          <cell r="A746" t="str">
            <v>30611-0000</v>
          </cell>
          <cell r="D746" t="str">
            <v>CEMENT</v>
          </cell>
          <cell r="E746" t="str">
            <v>TON</v>
          </cell>
        </row>
        <row r="747">
          <cell r="A747" t="str">
            <v>30612-0000</v>
          </cell>
          <cell r="D747" t="str">
            <v>FLY ASH</v>
          </cell>
          <cell r="E747" t="str">
            <v>TON</v>
          </cell>
        </row>
        <row r="748">
          <cell r="A748" t="str">
            <v>30613-0000</v>
          </cell>
          <cell r="D748" t="str">
            <v>ASPHALT BINDER</v>
          </cell>
          <cell r="E748" t="str">
            <v>TON</v>
          </cell>
        </row>
        <row r="749">
          <cell r="A749" t="str">
            <v>30614-0000</v>
          </cell>
          <cell r="D749" t="str">
            <v>EMULSIFIED ASPHALT</v>
          </cell>
          <cell r="E749" t="str">
            <v>TON</v>
          </cell>
        </row>
        <row r="750">
          <cell r="A750" t="str">
            <v>30701-0000</v>
          </cell>
          <cell r="D750" t="str">
            <v>CEMENT TREATED AGGREGATE COURSE</v>
          </cell>
          <cell r="E750" t="str">
            <v>SQYD</v>
          </cell>
        </row>
        <row r="751">
          <cell r="A751" t="str">
            <v>30702-0000</v>
          </cell>
          <cell r="D751" t="str">
            <v>CEMENT TREATED AGGREGATE COURSE</v>
          </cell>
          <cell r="E751" t="str">
            <v>TON</v>
          </cell>
        </row>
        <row r="752">
          <cell r="A752" t="str">
            <v>30703-0000</v>
          </cell>
          <cell r="D752" t="str">
            <v>CEMENT TREATED AGGREGATE COURSE</v>
          </cell>
          <cell r="E752" t="str">
            <v>CUYD</v>
          </cell>
        </row>
        <row r="753">
          <cell r="A753" t="str">
            <v>30705-0000</v>
          </cell>
          <cell r="D753" t="str">
            <v>CEMENTITIOUS TREATED AGGREGATE COURSE</v>
          </cell>
          <cell r="E753" t="str">
            <v>SQYD</v>
          </cell>
        </row>
        <row r="754">
          <cell r="A754" t="str">
            <v>30706-0000</v>
          </cell>
          <cell r="D754" t="str">
            <v>CEMENTITIOUS TREATED AGGREGATE COURSE</v>
          </cell>
          <cell r="E754" t="str">
            <v>TON</v>
          </cell>
        </row>
        <row r="755">
          <cell r="A755" t="str">
            <v>30715-0000</v>
          </cell>
          <cell r="D755" t="str">
            <v>CEMENT</v>
          </cell>
          <cell r="E755" t="str">
            <v>TON</v>
          </cell>
        </row>
        <row r="756">
          <cell r="A756" t="str">
            <v>30716-0000</v>
          </cell>
          <cell r="D756" t="str">
            <v>FLY ASH</v>
          </cell>
          <cell r="E756" t="str">
            <v>TON</v>
          </cell>
        </row>
        <row r="757">
          <cell r="A757" t="str">
            <v>30801-0000</v>
          </cell>
          <cell r="D757" t="str">
            <v>RECYCLED AGGREGATE BASE</v>
          </cell>
          <cell r="E757" t="str">
            <v>SQYD</v>
          </cell>
        </row>
        <row r="758">
          <cell r="A758" t="str">
            <v>30801-1000</v>
          </cell>
          <cell r="D758" t="str">
            <v>RECYCLED AGGREGATE BASE, 6-INCH DEPTH</v>
          </cell>
          <cell r="E758" t="str">
            <v>SQYD</v>
          </cell>
        </row>
        <row r="759">
          <cell r="A759" t="str">
            <v>30801-2000</v>
          </cell>
          <cell r="D759" t="str">
            <v>RECYCLED AGGREGATE BASE, 8-INCH DEPTH</v>
          </cell>
          <cell r="E759" t="str">
            <v>SQYD</v>
          </cell>
        </row>
        <row r="760">
          <cell r="A760" t="str">
            <v>30801-3000</v>
          </cell>
          <cell r="D760" t="str">
            <v>RECYCLED AGGREGATE BASE, 10-INCH DEPTH</v>
          </cell>
          <cell r="E760" t="str">
            <v>SQYD</v>
          </cell>
        </row>
        <row r="761">
          <cell r="A761" t="str">
            <v>30801-4000</v>
          </cell>
          <cell r="D761" t="str">
            <v>RECYCLED AGGREGATE BASE, 12-INCH DEPTH</v>
          </cell>
          <cell r="E761" t="str">
            <v>SQYD</v>
          </cell>
        </row>
        <row r="762">
          <cell r="A762" t="str">
            <v>30802-0000</v>
          </cell>
          <cell r="D762" t="str">
            <v>RECYCLED AGGREGATE BASE</v>
          </cell>
          <cell r="E762" t="str">
            <v>CUYD</v>
          </cell>
        </row>
        <row r="763">
          <cell r="A763" t="str">
            <v>30803-0000</v>
          </cell>
          <cell r="D763" t="str">
            <v>RECYCLED AGGREGATE BASE</v>
          </cell>
          <cell r="E763" t="str">
            <v>TON</v>
          </cell>
        </row>
        <row r="764">
          <cell r="A764" t="str">
            <v>30810-0000</v>
          </cell>
          <cell r="D764" t="str">
            <v>CEMENT</v>
          </cell>
          <cell r="E764" t="str">
            <v>TON</v>
          </cell>
        </row>
        <row r="765">
          <cell r="A765" t="str">
            <v>30901-0000</v>
          </cell>
          <cell r="D765" t="str">
            <v>EMULSIFIED ASPHALT TREATED AGGREGATE BASE</v>
          </cell>
          <cell r="E765" t="str">
            <v>TON</v>
          </cell>
        </row>
        <row r="766">
          <cell r="A766" t="str">
            <v>30901-1000</v>
          </cell>
          <cell r="D766" t="str">
            <v>EMULSIFIED ASPHALT TREATED AGGREGATE BASE, GRADING C</v>
          </cell>
          <cell r="E766" t="str">
            <v>TON</v>
          </cell>
        </row>
        <row r="767">
          <cell r="A767" t="str">
            <v>30901-2000</v>
          </cell>
          <cell r="D767" t="str">
            <v>EMULSIFIED ASPHALT TREATED AGGREGATE BASE, GRADING D</v>
          </cell>
          <cell r="E767" t="str">
            <v>TON</v>
          </cell>
        </row>
        <row r="768">
          <cell r="A768" t="str">
            <v>30901-3000</v>
          </cell>
          <cell r="D768" t="str">
            <v>EMULSIFIED ASPHALT TREATED AGGREGATE BASE, GRADING E</v>
          </cell>
          <cell r="E768" t="str">
            <v>TON</v>
          </cell>
        </row>
        <row r="769">
          <cell r="A769" t="str">
            <v>30901-4000</v>
          </cell>
          <cell r="D769" t="str">
            <v>EMULSIFIED ASPHALT TREATED AGGREGATE BASE, GRADING C OR D</v>
          </cell>
          <cell r="E769" t="str">
            <v>TON</v>
          </cell>
        </row>
        <row r="770">
          <cell r="A770" t="str">
            <v>30902-0000</v>
          </cell>
          <cell r="D770" t="str">
            <v>EMULSIFIED ASPHALT TREATED AGGREGATE BASE</v>
          </cell>
          <cell r="E770" t="str">
            <v>SQYD</v>
          </cell>
        </row>
        <row r="771">
          <cell r="A771" t="str">
            <v>30902-1000</v>
          </cell>
          <cell r="D771" t="str">
            <v>EMULSIFIED ASPHALT TREATED AGGREGATE BASE, GRADING C</v>
          </cell>
          <cell r="E771" t="str">
            <v>SQYD</v>
          </cell>
        </row>
        <row r="772">
          <cell r="A772" t="str">
            <v>30902-2000</v>
          </cell>
          <cell r="D772" t="str">
            <v>EMULSIFIED ASPHALT TREATED AGGREGATE BASE, GRADING D</v>
          </cell>
          <cell r="E772" t="str">
            <v>SQYD</v>
          </cell>
        </row>
        <row r="773">
          <cell r="A773" t="str">
            <v>30902-3000</v>
          </cell>
          <cell r="D773" t="str">
            <v>EMULSIFIED ASPHALT TREATED AGGREGATE BASE, GRADING E</v>
          </cell>
          <cell r="E773" t="str">
            <v>SQYD</v>
          </cell>
        </row>
        <row r="774">
          <cell r="A774" t="str">
            <v>30902-4000</v>
          </cell>
          <cell r="D774" t="str">
            <v>EMULSIFIED ASPHALT TREATED AGGREGATE BASE, GRADING C OR D</v>
          </cell>
          <cell r="E774" t="str">
            <v>SQYD</v>
          </cell>
        </row>
        <row r="775">
          <cell r="A775" t="str">
            <v>30903-0000</v>
          </cell>
          <cell r="D775" t="str">
            <v>EMULSIFIED ASPHALT TREATED AGGREGATE BASE</v>
          </cell>
          <cell r="E775" t="str">
            <v>CUYD</v>
          </cell>
        </row>
        <row r="776">
          <cell r="A776" t="str">
            <v>30903-1000</v>
          </cell>
          <cell r="D776" t="str">
            <v>EMULSIFIED ASPHALT TREATED AGGREGATE BASE, GRADING C</v>
          </cell>
          <cell r="E776" t="str">
            <v>CUYD</v>
          </cell>
        </row>
        <row r="777">
          <cell r="A777" t="str">
            <v>30903-2000</v>
          </cell>
          <cell r="D777" t="str">
            <v>EMULSIFIED ASPHALT TREATED AGGREGATE BASE, GRADING D</v>
          </cell>
          <cell r="E777" t="str">
            <v>CUYD</v>
          </cell>
        </row>
        <row r="778">
          <cell r="A778" t="str">
            <v>30903-3000</v>
          </cell>
          <cell r="D778" t="str">
            <v>EMULSIFIED ASPHALT TREATED AGGREGATE BASE, GRADING E</v>
          </cell>
          <cell r="E778" t="str">
            <v>CUYD</v>
          </cell>
        </row>
        <row r="779">
          <cell r="A779" t="str">
            <v>30903-4000</v>
          </cell>
          <cell r="D779" t="str">
            <v>EMULSIFIED ASPHALT TREATED AGGREGATE BASE, GRADING C OR D</v>
          </cell>
          <cell r="E779" t="str">
            <v>CUYD</v>
          </cell>
        </row>
        <row r="780">
          <cell r="A780" t="str">
            <v>30910-0000</v>
          </cell>
          <cell r="D780" t="str">
            <v>EMULSIFIED ASPHALT</v>
          </cell>
          <cell r="E780" t="str">
            <v>TON</v>
          </cell>
        </row>
        <row r="781">
          <cell r="A781" t="str">
            <v>31001-1000</v>
          </cell>
          <cell r="D781" t="str">
            <v>COLD IN-PLACE RECYCLED ASPHALT BASE COURSE, TYPE A</v>
          </cell>
          <cell r="E781" t="str">
            <v>MILE</v>
          </cell>
        </row>
        <row r="782">
          <cell r="A782" t="str">
            <v>31001-2000</v>
          </cell>
          <cell r="D782" t="str">
            <v>COLD IN-PLACE RECYCLED ASPHALT BASE COURSE, TYPE B</v>
          </cell>
          <cell r="E782" t="str">
            <v>MILE</v>
          </cell>
        </row>
        <row r="783">
          <cell r="A783" t="str">
            <v>31002-1000</v>
          </cell>
          <cell r="D783" t="str">
            <v>COLD IN-PLACE RECYCLED ASPHALT BASE COURSE, TYPE A</v>
          </cell>
          <cell r="E783" t="str">
            <v>SQYD</v>
          </cell>
        </row>
        <row r="784">
          <cell r="A784" t="str">
            <v>31002-2000</v>
          </cell>
          <cell r="D784" t="str">
            <v>COLD IN-PLACE RECYCLED ASPHALT BASE COURSE, TYPE B</v>
          </cell>
          <cell r="E784" t="str">
            <v>SQYD</v>
          </cell>
        </row>
        <row r="785">
          <cell r="A785" t="str">
            <v>31010-0000</v>
          </cell>
          <cell r="D785" t="str">
            <v>EMULSIFIED ASPHALT</v>
          </cell>
          <cell r="E785" t="str">
            <v>TON</v>
          </cell>
        </row>
        <row r="786">
          <cell r="A786" t="str">
            <v>31011-0000</v>
          </cell>
          <cell r="D786" t="str">
            <v>LIME</v>
          </cell>
          <cell r="E786" t="str">
            <v>TON</v>
          </cell>
        </row>
        <row r="787">
          <cell r="A787" t="str">
            <v>31012-0000</v>
          </cell>
          <cell r="D787" t="str">
            <v>CEMENT</v>
          </cell>
          <cell r="E787" t="str">
            <v>TON</v>
          </cell>
        </row>
        <row r="788">
          <cell r="A788" t="str">
            <v>31013-0000</v>
          </cell>
          <cell r="D788" t="str">
            <v>BLOTTER</v>
          </cell>
          <cell r="E788" t="str">
            <v>TON</v>
          </cell>
        </row>
        <row r="789">
          <cell r="A789" t="str">
            <v>31101-1000</v>
          </cell>
          <cell r="D789" t="str">
            <v>STABILIZED AGGREGATE SURFACE COURSE, IMPORTED AGGREGATE</v>
          </cell>
          <cell r="E789" t="str">
            <v>MILE</v>
          </cell>
        </row>
        <row r="790">
          <cell r="A790" t="str">
            <v>31101-2000</v>
          </cell>
          <cell r="D790" t="str">
            <v>STABILIZED AGGREGATE SURFACE COURSE, IN-PLACE AGGREGATE</v>
          </cell>
          <cell r="E790" t="str">
            <v>MILE</v>
          </cell>
        </row>
        <row r="791">
          <cell r="A791" t="str">
            <v>31101-3000</v>
          </cell>
          <cell r="D791" t="str">
            <v>STABILIZED AGGREGATE SURFACE COURSE, CALCIUM CHLORIDE, IMPORTED AGGREGATE</v>
          </cell>
          <cell r="E791" t="str">
            <v>MILE</v>
          </cell>
        </row>
        <row r="792">
          <cell r="A792" t="str">
            <v>31101-4000</v>
          </cell>
          <cell r="D792" t="str">
            <v>STABILIZED AGGREGATE SURFACE COURSE, CALCIUM CHLORIDE, IN-PLACE AGGREGATE</v>
          </cell>
          <cell r="E792" t="str">
            <v>MILE</v>
          </cell>
        </row>
        <row r="793">
          <cell r="A793" t="str">
            <v>31102-1000</v>
          </cell>
          <cell r="D793" t="str">
            <v>STABILIZED AGGREGATE SURFACE COURSE, IMPORTED AGGREGATE</v>
          </cell>
          <cell r="E793" t="str">
            <v>SQYD</v>
          </cell>
        </row>
        <row r="794">
          <cell r="A794" t="str">
            <v>31102-2000</v>
          </cell>
          <cell r="D794" t="str">
            <v>STABILIZED AGGREGATE SURFACE COURSE, IN-PLACE AGGREGATE</v>
          </cell>
          <cell r="E794" t="str">
            <v>SQYD</v>
          </cell>
        </row>
        <row r="795">
          <cell r="A795" t="str">
            <v>31102-3000</v>
          </cell>
          <cell r="D795" t="str">
            <v>STABILIZED AGGREGATE SURFACE COURSE, CALCIUM CHLORIDE, IMPORTED AGGREGATE</v>
          </cell>
          <cell r="E795" t="str">
            <v>SQYD</v>
          </cell>
        </row>
        <row r="796">
          <cell r="A796" t="str">
            <v>31102-4000</v>
          </cell>
          <cell r="D796" t="str">
            <v>STABILIZED AGGREGATE SURFACE COURSE, CALCIUM CHLORIDE, IN-PLACE AGGREGATE</v>
          </cell>
          <cell r="E796" t="str">
            <v>SQYD</v>
          </cell>
        </row>
        <row r="797">
          <cell r="A797" t="str">
            <v>31103-1000</v>
          </cell>
          <cell r="D797" t="str">
            <v>STABILIZED AGGREGATE SURFACE COURSE, IMPORTED AGGREGATE</v>
          </cell>
          <cell r="E797" t="str">
            <v>TON</v>
          </cell>
        </row>
        <row r="798">
          <cell r="A798" t="str">
            <v>31103-2000</v>
          </cell>
          <cell r="D798" t="str">
            <v>STABILIZED AGGREGATE SURFACE COURSE, IN-PLACE AGGREGATE</v>
          </cell>
          <cell r="E798" t="str">
            <v>TON</v>
          </cell>
        </row>
        <row r="799">
          <cell r="A799" t="str">
            <v>31103-3000</v>
          </cell>
          <cell r="D799" t="str">
            <v>STABILIZED AGGREGATE SURFACE COURSE, CALCIUM CHLORIDE, IMPORTED AGGREGATE</v>
          </cell>
          <cell r="E799" t="str">
            <v>TON</v>
          </cell>
        </row>
        <row r="800">
          <cell r="A800" t="str">
            <v>31103-4000</v>
          </cell>
          <cell r="D800" t="str">
            <v>STABILIZED AGGREGATE SURFACE COURSE, CALCIUM CHLORIDE, IN-PLACE AGGREGATE</v>
          </cell>
          <cell r="E800" t="str">
            <v>TON</v>
          </cell>
        </row>
        <row r="801">
          <cell r="A801" t="str">
            <v>31110-0000</v>
          </cell>
          <cell r="D801" t="str">
            <v>CALCIUM CHLORIDE</v>
          </cell>
          <cell r="E801" t="str">
            <v>TON</v>
          </cell>
        </row>
        <row r="802">
          <cell r="A802" t="str">
            <v>31201-0000</v>
          </cell>
          <cell r="D802" t="str">
            <v>DUST PALLIATIVE APPLICATION</v>
          </cell>
          <cell r="E802" t="str">
            <v>MILE</v>
          </cell>
        </row>
        <row r="803">
          <cell r="A803" t="str">
            <v>31202-0000</v>
          </cell>
          <cell r="D803" t="str">
            <v>DUST PALLIATIVE APPLICATION</v>
          </cell>
          <cell r="E803" t="str">
            <v>SQYD</v>
          </cell>
        </row>
        <row r="804">
          <cell r="A804" t="str">
            <v>31203-0000</v>
          </cell>
          <cell r="D804" t="str">
            <v>DUST PALLIATIVE APPLICATION</v>
          </cell>
          <cell r="E804" t="str">
            <v>GAL</v>
          </cell>
        </row>
        <row r="805">
          <cell r="A805" t="str">
            <v>31210-0000</v>
          </cell>
          <cell r="D805" t="str">
            <v>EMULSIFIED ASPHALT</v>
          </cell>
          <cell r="E805" t="str">
            <v>TON</v>
          </cell>
        </row>
        <row r="806">
          <cell r="A806" t="str">
            <v>31211-0000</v>
          </cell>
          <cell r="D806" t="str">
            <v>LIGNIN SULFONATE</v>
          </cell>
          <cell r="E806" t="str">
            <v>TON</v>
          </cell>
        </row>
        <row r="807">
          <cell r="A807" t="str">
            <v>31212-0000</v>
          </cell>
          <cell r="D807" t="str">
            <v>CALCIUM CHLORIDE</v>
          </cell>
          <cell r="E807" t="str">
            <v>TON</v>
          </cell>
        </row>
        <row r="808">
          <cell r="A808" t="str">
            <v>31213-0000</v>
          </cell>
          <cell r="D808" t="str">
            <v>MAGNESIUM CHLORIDE</v>
          </cell>
          <cell r="E808" t="str">
            <v>TON</v>
          </cell>
        </row>
        <row r="809">
          <cell r="A809" t="str">
            <v>31214-0000</v>
          </cell>
          <cell r="D809" t="str">
            <v>CALCIUM CHLORIDE FLAKE</v>
          </cell>
          <cell r="E809" t="str">
            <v>TON</v>
          </cell>
        </row>
        <row r="810">
          <cell r="A810" t="str">
            <v>31301-0000</v>
          </cell>
          <cell r="D810" t="str">
            <v>AGGREGATE-TOPSOIL COURSE</v>
          </cell>
          <cell r="E810" t="str">
            <v>TON</v>
          </cell>
        </row>
        <row r="811">
          <cell r="A811" t="str">
            <v>31302-0000</v>
          </cell>
          <cell r="D811" t="str">
            <v>AGGREGATE-TOPSOIL COURSE</v>
          </cell>
          <cell r="E811" t="str">
            <v>SQYD</v>
          </cell>
        </row>
        <row r="812">
          <cell r="A812" t="str">
            <v>31302-0100</v>
          </cell>
          <cell r="D812" t="str">
            <v>AGGREGATE-TOPSOIL COURSE, 1-INCH DEPTH</v>
          </cell>
          <cell r="E812" t="str">
            <v>SQYD</v>
          </cell>
        </row>
        <row r="813">
          <cell r="A813" t="str">
            <v>31302-0150</v>
          </cell>
          <cell r="D813" t="str">
            <v>AGGREGATE-TOPSOIL COURSE, 1 1/2-INCH DEPTH</v>
          </cell>
          <cell r="E813" t="str">
            <v>SQYD</v>
          </cell>
        </row>
        <row r="814">
          <cell r="A814" t="str">
            <v>31302-0200</v>
          </cell>
          <cell r="D814" t="str">
            <v>AGGREGATE-TOPSOIL COURSE, 2-INCH DEPTH</v>
          </cell>
          <cell r="E814" t="str">
            <v>SQYD</v>
          </cell>
        </row>
        <row r="815">
          <cell r="A815" t="str">
            <v>31302-0250</v>
          </cell>
          <cell r="D815" t="str">
            <v>AGGREGATE-TOPSOIL COURSE, 2 1/2-INCH DEPTH</v>
          </cell>
          <cell r="E815" t="str">
            <v>SQYD</v>
          </cell>
        </row>
        <row r="816">
          <cell r="A816" t="str">
            <v>31302-0300</v>
          </cell>
          <cell r="D816" t="str">
            <v>AGGREGATE-TOPSOIL COURSE, 3-INCH DEPTH</v>
          </cell>
          <cell r="E816" t="str">
            <v>SQYD</v>
          </cell>
        </row>
        <row r="817">
          <cell r="A817" t="str">
            <v>31302-0350</v>
          </cell>
          <cell r="D817" t="str">
            <v>AGGREGATE-TOPSOIL COURSE, 3 1/2-INCH DEPTH</v>
          </cell>
          <cell r="E817" t="str">
            <v>SQYD</v>
          </cell>
        </row>
        <row r="818">
          <cell r="A818" t="str">
            <v>31302-0400</v>
          </cell>
          <cell r="D818" t="str">
            <v>AGGREGATE-TOPSOIL COURSE, 4-INCH DEPTH</v>
          </cell>
          <cell r="E818" t="str">
            <v>SQYD</v>
          </cell>
        </row>
        <row r="819">
          <cell r="A819" t="str">
            <v>31302-0450</v>
          </cell>
          <cell r="D819" t="str">
            <v>AGGREGATE-TOPSOIL COURSE, 4 1/2-INCH DEPTH</v>
          </cell>
          <cell r="E819" t="str">
            <v>SQYD</v>
          </cell>
        </row>
        <row r="820">
          <cell r="A820" t="str">
            <v>31302-0500</v>
          </cell>
          <cell r="D820" t="str">
            <v>AGGREGATE-TOPSOIL COURSE, 5-INCH DEPTH</v>
          </cell>
          <cell r="E820" t="str">
            <v>SQYD</v>
          </cell>
        </row>
        <row r="821">
          <cell r="A821" t="str">
            <v>31302-0600</v>
          </cell>
          <cell r="D821" t="str">
            <v>AGGREGATE-TOPSOIL COURSE, 6-INCH DEPTH</v>
          </cell>
          <cell r="E821" t="str">
            <v>SQYD</v>
          </cell>
        </row>
        <row r="822">
          <cell r="A822" t="str">
            <v>31303-0000</v>
          </cell>
          <cell r="D822" t="str">
            <v>AGGREGATE-TOPSOIL COURSE</v>
          </cell>
          <cell r="E822" t="str">
            <v>CUYD</v>
          </cell>
        </row>
        <row r="823">
          <cell r="A823" t="str">
            <v>31401-0000</v>
          </cell>
          <cell r="D823" t="str">
            <v>STOCKPILED AGGREGATE</v>
          </cell>
          <cell r="E823" t="str">
            <v>TON</v>
          </cell>
        </row>
        <row r="824">
          <cell r="A824" t="str">
            <v>31402-0000</v>
          </cell>
          <cell r="D824" t="str">
            <v>STOCKPILED AGGREGATE</v>
          </cell>
          <cell r="E824" t="str">
            <v>CUYD</v>
          </cell>
        </row>
        <row r="825">
          <cell r="A825" t="str">
            <v>31403-0000</v>
          </cell>
          <cell r="D825" t="str">
            <v>BENTONITE</v>
          </cell>
          <cell r="E825" t="str">
            <v>TON</v>
          </cell>
        </row>
        <row r="826">
          <cell r="A826" t="str">
            <v>40101-0080</v>
          </cell>
          <cell r="D826" t="str">
            <v>ASPHALT CONCRETE PAVEMENT, GYRATORY MIX, NO. 4 SIEVE NOMINAL MAXIMUM SIZE AGGREGATE, &lt;0.3 MILLION ESAL</v>
          </cell>
          <cell r="E826" t="str">
            <v>TON</v>
          </cell>
        </row>
        <row r="827">
          <cell r="A827" t="str">
            <v>40101-0100</v>
          </cell>
          <cell r="D827" t="str">
            <v>ASPHALT CONCRETE PAVEMENT, GYRATORY MIX, 3/8-INCH NOMINAL MAXIMUM SIZE AGGREGATE, &lt;0.3 MILLION ESAL</v>
          </cell>
          <cell r="E827" t="str">
            <v>TON</v>
          </cell>
        </row>
        <row r="828">
          <cell r="A828" t="str">
            <v>40101-0200</v>
          </cell>
          <cell r="D828" t="str">
            <v>ASPHALT CONCRETE PAVEMENT, GYRATORY MIX, 3/8-INCH NOMINAL MAXIMUM SIZE AGGREGATE, 0.3 TO &lt;3 MILLION ESAL</v>
          </cell>
          <cell r="E828" t="str">
            <v>TON</v>
          </cell>
        </row>
        <row r="829">
          <cell r="A829" t="str">
            <v>40101-0300</v>
          </cell>
          <cell r="D829" t="str">
            <v>ASPHALT CONCRETE PAVEMENT, GYRATORY MIX, 3/8-INCH NOMINAL MAXIMUM SIZE AGGREGATE, 3 TO &lt;30 MILLION ESAL</v>
          </cell>
          <cell r="E829" t="str">
            <v>TON</v>
          </cell>
        </row>
        <row r="830">
          <cell r="A830" t="str">
            <v>40101-0500</v>
          </cell>
          <cell r="D830" t="str">
            <v>ASPHALT CONCRETE PAVEMENT, GYRATORY MIX, 1/2-INCH NOMINAL MAXIMUM SIZE AGGREGATE, &lt;0.3 MILLION ESAL</v>
          </cell>
          <cell r="E830" t="str">
            <v>TON</v>
          </cell>
        </row>
        <row r="831">
          <cell r="A831" t="str">
            <v>40101-0600</v>
          </cell>
          <cell r="D831" t="str">
            <v>ASPHALT CONCRETE PAVEMENT, GYRATORY MIX, 1/2-INCH NOMINAL MAXIMUM SIZE AGGREGATE, 0.3 TO &lt;3 MILLION ESAL</v>
          </cell>
          <cell r="E831" t="str">
            <v>TON</v>
          </cell>
        </row>
        <row r="832">
          <cell r="A832" t="str">
            <v>40101-0700</v>
          </cell>
          <cell r="D832" t="str">
            <v>ASPHALT CONCRETE PAVEMENT, GYRATORY MIX, 1/2-INCH NOMINAL MAXIMUM SIZE AGGREGATE, 3 TO &lt;30 MILLION ESAL</v>
          </cell>
          <cell r="E832" t="str">
            <v>TON</v>
          </cell>
        </row>
        <row r="833">
          <cell r="A833" t="str">
            <v>40101-0900</v>
          </cell>
          <cell r="D833" t="str">
            <v>ASPHALT CONCRETE PAVEMENT, GYRATORY MIX, 3/4-INCH NOMINAL MAXIMUM SIZE AGGREGATE, &lt;0.3 MILLION ESAL</v>
          </cell>
          <cell r="E833" t="str">
            <v>TON</v>
          </cell>
        </row>
        <row r="834">
          <cell r="A834" t="str">
            <v>40101-1000</v>
          </cell>
          <cell r="D834" t="str">
            <v>ASPHALT CONCRETE PAVEMENT, GYRATORY MIX, 3/4-INCH NOMINAL MAXIMUM SIZE AGGREGATE, 0.3 TO &lt;3 MILLION ESAL</v>
          </cell>
          <cell r="E834" t="str">
            <v>TON</v>
          </cell>
        </row>
        <row r="835">
          <cell r="A835" t="str">
            <v>40101-1100</v>
          </cell>
          <cell r="D835" t="str">
            <v>ASPHALT CONCRETE PAVEMENT, GYRATORY MIX, 3/4-INCH NOMINAL MAXIMUM SIZE AGGREGATE, 3 TO &lt;30 MILLION ESAL</v>
          </cell>
          <cell r="E835" t="str">
            <v>TON</v>
          </cell>
        </row>
        <row r="836">
          <cell r="A836" t="str">
            <v>40101-1300</v>
          </cell>
          <cell r="D836" t="str">
            <v>ASPHALT CONCRETE PAVEMENT, GYRATORY MIX, 1-INCH NOMINAL MAXIMUM SIZE AGGREGATE, &lt;0.3 MILLION ESAL</v>
          </cell>
          <cell r="E836" t="str">
            <v>TON</v>
          </cell>
        </row>
        <row r="837">
          <cell r="A837" t="str">
            <v>40101-1400</v>
          </cell>
          <cell r="D837" t="str">
            <v>ASPHALT CONCRETE PAVEMENT, GYRATORY MIX, 1-INCH NOMINAL MAXIMUM SIZE AGGREGATE, 0.3 TO &lt;3 MILLION ESAL</v>
          </cell>
          <cell r="E837" t="str">
            <v>TON</v>
          </cell>
        </row>
        <row r="838">
          <cell r="A838" t="str">
            <v>40101-1500</v>
          </cell>
          <cell r="D838" t="str">
            <v>ASPHALT CONCRETE PAVEMENT, GYRATORY MIX, 1-INCH NOMINAL MAXIMUM SIZE AGGREGATE, 3 TO &lt;30 MILLION ESAL</v>
          </cell>
          <cell r="E838" t="str">
            <v>TON</v>
          </cell>
        </row>
        <row r="839">
          <cell r="A839" t="str">
            <v>40101-5500</v>
          </cell>
          <cell r="D839" t="str">
            <v>ASPHALT CONCRETE PAVEMENT, GYRATORY MIX, 1/2-INCH OR 3/4-INCH NOMINAL MAXIMUM SIZE AGGREGATE, &lt;0.3 MILLION ESAL</v>
          </cell>
          <cell r="E839" t="str">
            <v>TON</v>
          </cell>
        </row>
        <row r="840">
          <cell r="A840" t="str">
            <v>40101-5600</v>
          </cell>
          <cell r="D840" t="str">
            <v>ASPHALT CONCRETE PAVEMENT, GYRATORY MIX, 1/2-INCH OR 3/4-INCH NOMINAL MAXIMUM SIZE AGGREGATE, 0.3 TO &lt;3 MILLION ESAL</v>
          </cell>
          <cell r="E840" t="str">
            <v>TON</v>
          </cell>
        </row>
        <row r="841">
          <cell r="A841" t="str">
            <v>40101-5700</v>
          </cell>
          <cell r="D841" t="str">
            <v>ASPHALT CONCRETE PAVEMENT, GYRATORY MIX, 1/2-INCH OR 3/4-INCH NOMINAL MAXIMUM SIZE AGGREGATE, 3 TO &lt;30 MILLION ESAL</v>
          </cell>
          <cell r="E841" t="str">
            <v>TON</v>
          </cell>
        </row>
        <row r="842">
          <cell r="A842" t="str">
            <v>40102-0100</v>
          </cell>
          <cell r="D842" t="str">
            <v>ASPHALT CONCRETE PAVEMENT, GYRATORY MIX, 3/8-INCH NOMINAL MAXIMUM SIZE AGGREGATE, WEDGE AND LEVELING COURSE</v>
          </cell>
          <cell r="E842" t="str">
            <v>TON</v>
          </cell>
        </row>
        <row r="843">
          <cell r="A843" t="str">
            <v>40102-0500</v>
          </cell>
          <cell r="D843" t="str">
            <v>ASPHALT CONCRETE PAVEMENT, GYRATORY MIX, 1/2-INCH NOMINAL MAXIMUM SIZE AGGREGATE, WEDGE AND LEVELING COURSE</v>
          </cell>
          <cell r="E843" t="str">
            <v>TON</v>
          </cell>
        </row>
        <row r="844">
          <cell r="A844" t="str">
            <v>40102-0900</v>
          </cell>
          <cell r="D844" t="str">
            <v>ASPHALT CONCRETE PAVEMENT, GYRATORY MIX, 3/4-INCH NOMINAL MAXIMUM SIZE AGGREGATE, WEDGE AND LEVELING COURSE</v>
          </cell>
          <cell r="E844" t="str">
            <v>TON</v>
          </cell>
        </row>
        <row r="845">
          <cell r="A845" t="str">
            <v>40102-1300</v>
          </cell>
          <cell r="D845" t="str">
            <v>ASPHALT CONCRETE PAVEMENT, GYRATORY MIX, 1-INCH NOMINAL MAXIMUM SIZE AGGREGATE, WEDGE AND LEVELING COURSE</v>
          </cell>
          <cell r="E845" t="str">
            <v>TON</v>
          </cell>
        </row>
        <row r="846">
          <cell r="A846" t="str">
            <v>40102-5500</v>
          </cell>
          <cell r="D846" t="str">
            <v>ASPHALT CONCRETE PAVEMENT, GYRATORY MIX, 1/2-INCH OR 3/4-INCH NOMINAL MAXIMUM SIZE AGGREGATE, WEDGE AND LEVELING COURSE</v>
          </cell>
          <cell r="E846" t="str">
            <v>TON</v>
          </cell>
        </row>
        <row r="847">
          <cell r="A847" t="str">
            <v>40105-1000</v>
          </cell>
          <cell r="D847" t="str">
            <v>ANTISTRIP ADDITIVE, TYPE 1</v>
          </cell>
          <cell r="E847" t="str">
            <v>TON</v>
          </cell>
        </row>
        <row r="848">
          <cell r="A848" t="str">
            <v>40105-2000</v>
          </cell>
          <cell r="D848" t="str">
            <v>ANTISTRIP ADDITIVE, TYPE 2</v>
          </cell>
          <cell r="E848" t="str">
            <v>TON</v>
          </cell>
        </row>
        <row r="849">
          <cell r="A849" t="str">
            <v>40105-3000</v>
          </cell>
          <cell r="D849" t="str">
            <v>ANTISTRIP ADDITIVE, TYPE 3</v>
          </cell>
          <cell r="E849" t="str">
            <v>TON</v>
          </cell>
        </row>
        <row r="850">
          <cell r="A850" t="str">
            <v>40106-0000</v>
          </cell>
          <cell r="D850" t="str">
            <v>MINERAL FILLER</v>
          </cell>
          <cell r="E850" t="str">
            <v>TON</v>
          </cell>
        </row>
        <row r="851">
          <cell r="A851" t="str">
            <v>40199-0002</v>
          </cell>
          <cell r="D851" t="str">
            <v>INCENTIVE, ROUGHNESS</v>
          </cell>
          <cell r="E851" t="str">
            <v>LPSM</v>
          </cell>
        </row>
        <row r="852">
          <cell r="A852" t="str">
            <v>40201-0100</v>
          </cell>
          <cell r="D852" t="str">
            <v>ASPHALT CONCRETE PAVEMENT, MARSHALL MIX, CLASS A</v>
          </cell>
          <cell r="E852" t="str">
            <v>TON</v>
          </cell>
        </row>
        <row r="853">
          <cell r="A853" t="str">
            <v>40201-0200</v>
          </cell>
          <cell r="D853" t="str">
            <v>ASPHALT CONCRETE PAVEMENT, MARSHALL MIX, CLASS B</v>
          </cell>
          <cell r="E853" t="str">
            <v>TON</v>
          </cell>
        </row>
        <row r="854">
          <cell r="A854" t="str">
            <v>40201-0300</v>
          </cell>
          <cell r="D854" t="str">
            <v>ASPHALT CONCRETE PAVEMENT, MARSHALL MIX, CLASS C</v>
          </cell>
          <cell r="E854" t="str">
            <v>TON</v>
          </cell>
        </row>
        <row r="855">
          <cell r="A855" t="str">
            <v>40201-2500</v>
          </cell>
          <cell r="D855" t="str">
            <v>ASPHALT CONCRETE PAVEMENT, HVEEM MIX, CLASS A</v>
          </cell>
          <cell r="E855" t="str">
            <v>TON</v>
          </cell>
        </row>
        <row r="856">
          <cell r="A856" t="str">
            <v>40201-2600</v>
          </cell>
          <cell r="D856" t="str">
            <v>ASPHALT CONCRETE PAVEMENT, HVEEM MIX, CLASS B</v>
          </cell>
          <cell r="E856" t="str">
            <v>TON</v>
          </cell>
        </row>
        <row r="857">
          <cell r="A857" t="str">
            <v>40201-2700</v>
          </cell>
          <cell r="D857" t="str">
            <v>ASPHALT CONCRETE PAVEMENT, HVEEM MIX, CLASS C</v>
          </cell>
          <cell r="E857" t="str">
            <v>TON</v>
          </cell>
        </row>
        <row r="858">
          <cell r="A858" t="str">
            <v>40202-0100</v>
          </cell>
          <cell r="D858" t="str">
            <v>ASPHALT CONCRETE PAVEMENT, MARSHALL MIX, WEDGE AND LEVELING COURSE</v>
          </cell>
          <cell r="E858" t="str">
            <v>TON</v>
          </cell>
        </row>
        <row r="859">
          <cell r="A859" t="str">
            <v>40202-2500</v>
          </cell>
          <cell r="D859" t="str">
            <v>ASPHALT CONCRETE PAVEMENT, HVEEM MIX, WEDGE AND LEVELING COURSE</v>
          </cell>
          <cell r="E859" t="str">
            <v>TON</v>
          </cell>
        </row>
        <row r="860">
          <cell r="A860" t="str">
            <v>40205-1000</v>
          </cell>
          <cell r="D860" t="str">
            <v>ANTISTRIP ADDITIVE, TYPE 1</v>
          </cell>
          <cell r="E860" t="str">
            <v>TON</v>
          </cell>
        </row>
        <row r="861">
          <cell r="A861" t="str">
            <v>40205-2000</v>
          </cell>
          <cell r="D861" t="str">
            <v>ANTISTRIP ADDITIVE, TYPE 2</v>
          </cell>
          <cell r="E861" t="str">
            <v>TON</v>
          </cell>
        </row>
        <row r="862">
          <cell r="A862" t="str">
            <v>40205-3000</v>
          </cell>
          <cell r="D862" t="str">
            <v>ANTISTRIP ADDITIVE, TYPE 3</v>
          </cell>
          <cell r="E862" t="str">
            <v>TON</v>
          </cell>
        </row>
        <row r="863">
          <cell r="A863" t="str">
            <v>40206-0000</v>
          </cell>
          <cell r="D863" t="str">
            <v>MINERAL FILLER</v>
          </cell>
          <cell r="E863" t="str">
            <v>TON</v>
          </cell>
        </row>
        <row r="864">
          <cell r="A864" t="str">
            <v>40299-0002</v>
          </cell>
          <cell r="D864" t="str">
            <v>INCENTIVE, ROUGHNESS</v>
          </cell>
          <cell r="E864" t="str">
            <v>LPSM</v>
          </cell>
        </row>
        <row r="865">
          <cell r="A865" t="str">
            <v>40301-0000</v>
          </cell>
          <cell r="D865" t="str">
            <v>ASPHALT CONCRETE PAVEMENT</v>
          </cell>
          <cell r="E865" t="str">
            <v>TON</v>
          </cell>
        </row>
        <row r="866">
          <cell r="A866" t="str">
            <v>40301-0100</v>
          </cell>
          <cell r="D866" t="str">
            <v>ASPHALT CONCRETE PAVEMENT, TYPE 1</v>
          </cell>
          <cell r="E866" t="str">
            <v>TON</v>
          </cell>
        </row>
        <row r="867">
          <cell r="A867" t="str">
            <v>40301-0200</v>
          </cell>
          <cell r="D867" t="str">
            <v>ASPHALT CONCRETE PAVEMENT, TYPE 2</v>
          </cell>
          <cell r="E867" t="str">
            <v>TON</v>
          </cell>
        </row>
        <row r="868">
          <cell r="A868" t="str">
            <v>40302-0000</v>
          </cell>
          <cell r="D868" t="str">
            <v>ASPHALT CONCRETE PAVEMENT</v>
          </cell>
          <cell r="E868" t="str">
            <v>SQYD</v>
          </cell>
        </row>
        <row r="869">
          <cell r="A869" t="str">
            <v>40302-0100</v>
          </cell>
          <cell r="D869" t="str">
            <v>ASPHALT CONCRETE PAVEMENT, TYPE 1</v>
          </cell>
          <cell r="E869" t="str">
            <v>SQYD</v>
          </cell>
        </row>
        <row r="870">
          <cell r="A870" t="str">
            <v>40302-0200</v>
          </cell>
          <cell r="D870" t="str">
            <v>ASPHALT CONCRETE PAVEMENT, TYPE 2</v>
          </cell>
          <cell r="E870" t="str">
            <v>SQYD</v>
          </cell>
        </row>
        <row r="871">
          <cell r="A871" t="str">
            <v>40303-0100</v>
          </cell>
          <cell r="D871" t="str">
            <v>ASPHALT CONCRETE PAVEMENT, TYPE 1, WEDGE AND LEVELING COURSE</v>
          </cell>
          <cell r="E871" t="str">
            <v>TON</v>
          </cell>
        </row>
        <row r="872">
          <cell r="A872" t="str">
            <v>40303-0200</v>
          </cell>
          <cell r="D872" t="str">
            <v>ASPHALT CONCRETE PAVEMENT, TYPE 2, WEDGE AND LEVELING COURSE</v>
          </cell>
          <cell r="E872" t="str">
            <v>TON</v>
          </cell>
        </row>
        <row r="873">
          <cell r="A873" t="str">
            <v>40399-0002</v>
          </cell>
          <cell r="D873" t="str">
            <v>INCENTIVE, ROUGHNESS</v>
          </cell>
          <cell r="E873" t="str">
            <v>LPSM</v>
          </cell>
        </row>
        <row r="874">
          <cell r="A874" t="str">
            <v>40501-0100</v>
          </cell>
          <cell r="D874" t="str">
            <v>OPEN-GRADED ASPHALT FRICTION COURSE, GRADING A OR B</v>
          </cell>
          <cell r="E874" t="str">
            <v>TON</v>
          </cell>
        </row>
        <row r="875">
          <cell r="A875" t="str">
            <v>40504-0000</v>
          </cell>
          <cell r="D875" t="str">
            <v>ASPHALT BINDER</v>
          </cell>
          <cell r="E875" t="str">
            <v>TON</v>
          </cell>
        </row>
        <row r="876">
          <cell r="A876" t="str">
            <v>40505-1000</v>
          </cell>
          <cell r="D876" t="str">
            <v>ANTISTRIP ADDITIVE, TYPE 1</v>
          </cell>
          <cell r="E876" t="str">
            <v>TON</v>
          </cell>
        </row>
        <row r="877">
          <cell r="A877" t="str">
            <v>40505-2000</v>
          </cell>
          <cell r="D877" t="str">
            <v>ANTISTRIP ADDITIVE, TYPE 2</v>
          </cell>
          <cell r="E877" t="str">
            <v>TON</v>
          </cell>
        </row>
        <row r="878">
          <cell r="A878" t="str">
            <v>40505-3000</v>
          </cell>
          <cell r="D878" t="str">
            <v>ANTISTRIP ADDITIVE, TYPE 3</v>
          </cell>
          <cell r="E878" t="str">
            <v>TON</v>
          </cell>
        </row>
        <row r="879">
          <cell r="A879" t="str">
            <v>40506-0000</v>
          </cell>
          <cell r="D879" t="str">
            <v>MINERAL FILLER</v>
          </cell>
          <cell r="E879" t="str">
            <v>TON</v>
          </cell>
        </row>
        <row r="880">
          <cell r="A880" t="str">
            <v>40601-0000</v>
          </cell>
          <cell r="D880" t="str">
            <v>FOG SEAL</v>
          </cell>
          <cell r="E880" t="str">
            <v>TON</v>
          </cell>
        </row>
        <row r="881">
          <cell r="A881" t="str">
            <v>40602-0000</v>
          </cell>
          <cell r="D881" t="str">
            <v>FOG SEAL</v>
          </cell>
          <cell r="E881" t="str">
            <v>SQYD</v>
          </cell>
        </row>
        <row r="882">
          <cell r="A882" t="str">
            <v>40605-0000</v>
          </cell>
          <cell r="D882" t="str">
            <v>BLOTTER</v>
          </cell>
          <cell r="E882" t="str">
            <v>TON</v>
          </cell>
        </row>
        <row r="883">
          <cell r="A883" t="str">
            <v>40606-0000</v>
          </cell>
          <cell r="D883" t="str">
            <v>BLOTTER</v>
          </cell>
          <cell r="E883" t="str">
            <v>SQYD</v>
          </cell>
        </row>
        <row r="884">
          <cell r="A884" t="str">
            <v>40701-0100</v>
          </cell>
          <cell r="D884" t="str">
            <v>CHIP SEAL, TYPE 1A</v>
          </cell>
          <cell r="E884" t="str">
            <v>TON</v>
          </cell>
        </row>
        <row r="885">
          <cell r="A885" t="str">
            <v>40701-0200</v>
          </cell>
          <cell r="D885" t="str">
            <v>CHIP SEAL, TYPE 1B</v>
          </cell>
          <cell r="E885" t="str">
            <v>TON</v>
          </cell>
        </row>
        <row r="886">
          <cell r="A886" t="str">
            <v>40701-0300</v>
          </cell>
          <cell r="D886" t="str">
            <v>CHIP SEAL, TYPE 1C</v>
          </cell>
          <cell r="E886" t="str">
            <v>TON</v>
          </cell>
        </row>
        <row r="887">
          <cell r="A887" t="str">
            <v>40701-0400</v>
          </cell>
          <cell r="D887" t="str">
            <v>CHIP SEAL, TYPE 1D</v>
          </cell>
          <cell r="E887" t="str">
            <v>TON</v>
          </cell>
        </row>
        <row r="888">
          <cell r="A888" t="str">
            <v>40701-1100</v>
          </cell>
          <cell r="D888" t="str">
            <v>CHIP SEAL, TYPE 2A, GRADING A</v>
          </cell>
          <cell r="E888" t="str">
            <v>TON</v>
          </cell>
        </row>
        <row r="889">
          <cell r="A889" t="str">
            <v>40701-1200</v>
          </cell>
          <cell r="D889" t="str">
            <v>CHIP SEAL, TYPE 2A, GRADING C</v>
          </cell>
          <cell r="E889" t="str">
            <v>TON</v>
          </cell>
        </row>
        <row r="890">
          <cell r="A890" t="str">
            <v>40701-1300</v>
          </cell>
          <cell r="D890" t="str">
            <v>CHIP SEAL, TYPE 2B, GRADING B</v>
          </cell>
          <cell r="E890" t="str">
            <v>TON</v>
          </cell>
        </row>
        <row r="891">
          <cell r="A891" t="str">
            <v>40701-1400</v>
          </cell>
          <cell r="D891" t="str">
            <v>CHIP SEAL, TYPE 2B, GRADING C</v>
          </cell>
          <cell r="E891" t="str">
            <v>TON</v>
          </cell>
        </row>
        <row r="892">
          <cell r="A892" t="str">
            <v>40701-1500</v>
          </cell>
          <cell r="D892" t="str">
            <v>CHIP SEAL, TYPE 2C, GRADING C</v>
          </cell>
          <cell r="E892" t="str">
            <v>TON</v>
          </cell>
        </row>
        <row r="893">
          <cell r="A893" t="str">
            <v>40701-1600</v>
          </cell>
          <cell r="D893" t="str">
            <v>CHIP SEAL, TYPE 2C, GRADING D</v>
          </cell>
          <cell r="E893" t="str">
            <v>TON</v>
          </cell>
        </row>
        <row r="894">
          <cell r="A894" t="str">
            <v>40702-0100</v>
          </cell>
          <cell r="D894" t="str">
            <v>CHIP SEAL, TYPE 1A</v>
          </cell>
          <cell r="E894" t="str">
            <v>SQYD</v>
          </cell>
        </row>
        <row r="895">
          <cell r="A895" t="str">
            <v>40702-0200</v>
          </cell>
          <cell r="D895" t="str">
            <v>CHIP SEAL, TYPE 1B</v>
          </cell>
          <cell r="E895" t="str">
            <v>SQYD</v>
          </cell>
        </row>
        <row r="896">
          <cell r="A896" t="str">
            <v>40702-0300</v>
          </cell>
          <cell r="D896" t="str">
            <v>CHIP SEAL, TYPE 1C</v>
          </cell>
          <cell r="E896" t="str">
            <v>SQYD</v>
          </cell>
        </row>
        <row r="897">
          <cell r="A897" t="str">
            <v>40702-0400</v>
          </cell>
          <cell r="D897" t="str">
            <v>CHIP SEAL, TYPE 1D</v>
          </cell>
          <cell r="E897" t="str">
            <v>SQYD</v>
          </cell>
        </row>
        <row r="898">
          <cell r="A898" t="str">
            <v>40702-1100</v>
          </cell>
          <cell r="D898" t="str">
            <v>CHIP SEAL, TYPE 2A</v>
          </cell>
          <cell r="E898" t="str">
            <v>SQYD</v>
          </cell>
        </row>
        <row r="899">
          <cell r="A899" t="str">
            <v>40702-1200</v>
          </cell>
          <cell r="D899" t="str">
            <v>CHIP SEAL, TYPE 2B</v>
          </cell>
          <cell r="E899" t="str">
            <v>SQYD</v>
          </cell>
        </row>
        <row r="900">
          <cell r="A900" t="str">
            <v>40702-1300</v>
          </cell>
          <cell r="D900" t="str">
            <v>CHIP SEAL, TYPE 2C</v>
          </cell>
          <cell r="E900" t="str">
            <v>SQYD</v>
          </cell>
        </row>
        <row r="901">
          <cell r="A901" t="str">
            <v>40710-0000</v>
          </cell>
          <cell r="D901" t="str">
            <v>ASPHALT BINDER</v>
          </cell>
          <cell r="E901" t="str">
            <v>TON</v>
          </cell>
        </row>
        <row r="902">
          <cell r="A902" t="str">
            <v>40711-0000</v>
          </cell>
          <cell r="D902" t="str">
            <v>EMULSIFIED ASPHALT</v>
          </cell>
          <cell r="E902" t="str">
            <v>TON</v>
          </cell>
        </row>
        <row r="903">
          <cell r="A903" t="str">
            <v>40712-0000</v>
          </cell>
          <cell r="D903" t="str">
            <v>BLOTTER</v>
          </cell>
          <cell r="E903" t="str">
            <v>TON</v>
          </cell>
        </row>
        <row r="904">
          <cell r="A904" t="str">
            <v>40713-0000</v>
          </cell>
          <cell r="D904" t="str">
            <v>BLOTTER</v>
          </cell>
          <cell r="E904" t="str">
            <v>SQYD</v>
          </cell>
        </row>
        <row r="905">
          <cell r="A905" t="str">
            <v>40801-0000</v>
          </cell>
          <cell r="D905" t="str">
            <v>COLD RECYCLED ASPHALT BASE COURSE</v>
          </cell>
          <cell r="E905" t="str">
            <v>TON</v>
          </cell>
        </row>
        <row r="906">
          <cell r="A906" t="str">
            <v>40802-0100</v>
          </cell>
          <cell r="D906" t="str">
            <v>COLD RECYCLED ASPHALT BASE COURSE, 2-INCH DEPTH</v>
          </cell>
          <cell r="E906" t="str">
            <v>SQYD</v>
          </cell>
        </row>
        <row r="907">
          <cell r="A907" t="str">
            <v>40802-0200</v>
          </cell>
          <cell r="D907" t="str">
            <v>COLD RECYCLED ASPHALT BASE COURSE, 3-INCH DEPTH</v>
          </cell>
          <cell r="E907" t="str">
            <v>SQYD</v>
          </cell>
        </row>
        <row r="908">
          <cell r="A908" t="str">
            <v>40802-0300</v>
          </cell>
          <cell r="D908" t="str">
            <v>COLD RECYCLED ASPHALT BASE COURSE, 4-INCH DEPTH</v>
          </cell>
          <cell r="E908" t="str">
            <v>SQYD</v>
          </cell>
        </row>
        <row r="909">
          <cell r="A909" t="str">
            <v>40802-0400</v>
          </cell>
          <cell r="D909" t="str">
            <v>COLD RECYCLED ASPHALT BASE COURSE, 5-INCH DEPTH</v>
          </cell>
          <cell r="E909" t="str">
            <v>SQYD</v>
          </cell>
        </row>
        <row r="910">
          <cell r="A910" t="str">
            <v>40802-0500</v>
          </cell>
          <cell r="D910" t="str">
            <v>COLD RECYCLED ASPHALT BASE COURSE, 6-INCH DEPTH</v>
          </cell>
          <cell r="E910" t="str">
            <v>SQYD</v>
          </cell>
        </row>
        <row r="911">
          <cell r="A911" t="str">
            <v>40802-0600</v>
          </cell>
          <cell r="D911" t="str">
            <v>COLD RECYCLED ASPHALT BASE COURSE, 7-INCH DEPTH</v>
          </cell>
          <cell r="E911" t="str">
            <v>SQYD</v>
          </cell>
        </row>
        <row r="912">
          <cell r="A912" t="str">
            <v>40802-0700</v>
          </cell>
          <cell r="D912" t="str">
            <v>COLD RECYCLED ASPHALT BASE COURSE, 8-INCH DEPTH</v>
          </cell>
          <cell r="E912" t="str">
            <v>SQYD</v>
          </cell>
        </row>
        <row r="913">
          <cell r="A913" t="str">
            <v>40802-0800</v>
          </cell>
          <cell r="D913" t="str">
            <v>COLD RECYCLED ASPHALT BASE COURSE, 10-INCH DEPTH</v>
          </cell>
          <cell r="E913" t="str">
            <v>SQYD</v>
          </cell>
        </row>
        <row r="914">
          <cell r="A914" t="str">
            <v>40805-0000</v>
          </cell>
          <cell r="D914" t="str">
            <v>EMULSIFIED ASPHALT</v>
          </cell>
          <cell r="E914" t="str">
            <v>TON</v>
          </cell>
        </row>
        <row r="915">
          <cell r="A915" t="str">
            <v>40806-0000</v>
          </cell>
          <cell r="D915" t="str">
            <v>CEMENT</v>
          </cell>
          <cell r="E915" t="str">
            <v>TON</v>
          </cell>
        </row>
        <row r="916">
          <cell r="A916" t="str">
            <v>40807-0000</v>
          </cell>
          <cell r="D916" t="str">
            <v>LIME</v>
          </cell>
          <cell r="E916" t="str">
            <v>TON</v>
          </cell>
        </row>
        <row r="917">
          <cell r="A917" t="str">
            <v>40901-1000</v>
          </cell>
          <cell r="D917" t="str">
            <v>MICRO SURFACING, TYPE 1</v>
          </cell>
          <cell r="E917" t="str">
            <v>SQYD</v>
          </cell>
        </row>
        <row r="918">
          <cell r="A918" t="str">
            <v>40901-2000</v>
          </cell>
          <cell r="D918" t="str">
            <v>MICRO SURFACING, TYPE 2</v>
          </cell>
          <cell r="E918" t="str">
            <v>SQYD</v>
          </cell>
        </row>
        <row r="919">
          <cell r="A919" t="str">
            <v>40901-3000</v>
          </cell>
          <cell r="D919" t="str">
            <v>MICRO SURFACING, TYPE 3</v>
          </cell>
          <cell r="E919" t="str">
            <v>SQYD</v>
          </cell>
        </row>
        <row r="920">
          <cell r="A920" t="str">
            <v>40902-1000</v>
          </cell>
          <cell r="D920" t="str">
            <v>MICRO SURFACING, TYPE 1</v>
          </cell>
          <cell r="E920" t="str">
            <v>TON</v>
          </cell>
        </row>
        <row r="921">
          <cell r="A921" t="str">
            <v>40902-2000</v>
          </cell>
          <cell r="D921" t="str">
            <v>MICRO SURFACING, TYPE 2</v>
          </cell>
          <cell r="E921" t="str">
            <v>TON</v>
          </cell>
        </row>
        <row r="922">
          <cell r="A922" t="str">
            <v>40902-3000</v>
          </cell>
          <cell r="D922" t="str">
            <v>MICRO SURFACING, TYPE 3</v>
          </cell>
          <cell r="E922" t="str">
            <v>TON</v>
          </cell>
        </row>
        <row r="923">
          <cell r="A923" t="str">
            <v>41001-1000</v>
          </cell>
          <cell r="D923" t="str">
            <v>SLURRY SEAL, TYPE 1</v>
          </cell>
          <cell r="E923" t="str">
            <v>SQYD</v>
          </cell>
        </row>
        <row r="924">
          <cell r="A924" t="str">
            <v>41001-2000</v>
          </cell>
          <cell r="D924" t="str">
            <v>SLURRY SEAL, TYPE 2</v>
          </cell>
          <cell r="E924" t="str">
            <v>SQYD</v>
          </cell>
        </row>
        <row r="925">
          <cell r="A925" t="str">
            <v>41001-3000</v>
          </cell>
          <cell r="D925" t="str">
            <v>SLURRY SEAL, TYPE 3</v>
          </cell>
          <cell r="E925" t="str">
            <v>SQYD</v>
          </cell>
        </row>
        <row r="926">
          <cell r="A926" t="str">
            <v>41101-0000</v>
          </cell>
          <cell r="D926" t="str">
            <v>PRIME COAT</v>
          </cell>
          <cell r="E926" t="str">
            <v>TON</v>
          </cell>
        </row>
        <row r="927">
          <cell r="A927" t="str">
            <v>41101-1000</v>
          </cell>
          <cell r="D927" t="str">
            <v>PRIME COAT, METHOD 1</v>
          </cell>
          <cell r="E927" t="str">
            <v>TON</v>
          </cell>
        </row>
        <row r="928">
          <cell r="A928" t="str">
            <v>41101-2000</v>
          </cell>
          <cell r="D928" t="str">
            <v>PRIME COAT, METHOD 2</v>
          </cell>
          <cell r="E928" t="str">
            <v>TON</v>
          </cell>
        </row>
        <row r="929">
          <cell r="A929" t="str">
            <v>41101-3000</v>
          </cell>
          <cell r="D929" t="str">
            <v>PRIME COAT, METHOD 3</v>
          </cell>
          <cell r="E929" t="str">
            <v>TON</v>
          </cell>
        </row>
        <row r="930">
          <cell r="A930" t="str">
            <v>41102-0000</v>
          </cell>
          <cell r="D930" t="str">
            <v>PRIME COAT</v>
          </cell>
          <cell r="E930" t="str">
            <v>SQYD</v>
          </cell>
        </row>
        <row r="931">
          <cell r="A931" t="str">
            <v>41102-1000</v>
          </cell>
          <cell r="D931" t="str">
            <v>PRIME COAT, METHOD 1</v>
          </cell>
          <cell r="E931" t="str">
            <v>SQYD</v>
          </cell>
        </row>
        <row r="932">
          <cell r="A932" t="str">
            <v>41102-2000</v>
          </cell>
          <cell r="D932" t="str">
            <v>PRIME COAT, METHOD 2</v>
          </cell>
          <cell r="E932" t="str">
            <v>SQYD</v>
          </cell>
        </row>
        <row r="933">
          <cell r="A933" t="str">
            <v>41102-3000</v>
          </cell>
          <cell r="D933" t="str">
            <v>PRIME COAT, METHOD 3</v>
          </cell>
          <cell r="E933" t="str">
            <v>SQYD</v>
          </cell>
        </row>
        <row r="934">
          <cell r="A934" t="str">
            <v>41105-0000</v>
          </cell>
          <cell r="D934" t="str">
            <v>BLOTTER</v>
          </cell>
          <cell r="E934" t="str">
            <v>TON</v>
          </cell>
        </row>
        <row r="935">
          <cell r="A935" t="str">
            <v>41106-0000</v>
          </cell>
          <cell r="D935" t="str">
            <v>CRUSHED AGGREGATE</v>
          </cell>
          <cell r="E935" t="str">
            <v>TON</v>
          </cell>
        </row>
        <row r="936">
          <cell r="A936" t="str">
            <v>41201-0000</v>
          </cell>
          <cell r="D936" t="str">
            <v>TACK COAT</v>
          </cell>
          <cell r="E936" t="str">
            <v>TON</v>
          </cell>
        </row>
        <row r="937">
          <cell r="A937" t="str">
            <v>41202-0000</v>
          </cell>
          <cell r="D937" t="str">
            <v>TACK COAT</v>
          </cell>
          <cell r="E937" t="str">
            <v>GAL</v>
          </cell>
        </row>
        <row r="938">
          <cell r="A938" t="str">
            <v>41301-0000</v>
          </cell>
          <cell r="D938" t="str">
            <v>ASPHALT PAVEMENT MILLING</v>
          </cell>
          <cell r="E938" t="str">
            <v>SQYD</v>
          </cell>
        </row>
        <row r="939">
          <cell r="A939" t="str">
            <v>41301-0100</v>
          </cell>
          <cell r="D939" t="str">
            <v>ASPHALT PAVEMENT MILLING, 3/4-INCH DEPTH</v>
          </cell>
          <cell r="E939" t="str">
            <v>SQYD</v>
          </cell>
        </row>
        <row r="940">
          <cell r="A940" t="str">
            <v>41301-0200</v>
          </cell>
          <cell r="D940" t="str">
            <v>ASPHALT PAVEMENT MILLING, 1-INCH DEPTH</v>
          </cell>
          <cell r="E940" t="str">
            <v>SQYD</v>
          </cell>
        </row>
        <row r="941">
          <cell r="A941" t="str">
            <v>41301-0400</v>
          </cell>
          <cell r="D941" t="str">
            <v>ASPHALT PAVEMENT MILLING, 1 1/2-INCH DEPTH</v>
          </cell>
          <cell r="E941" t="str">
            <v>SQYD</v>
          </cell>
        </row>
        <row r="942">
          <cell r="A942" t="str">
            <v>41301-0600</v>
          </cell>
          <cell r="D942" t="str">
            <v>ASPHALT PAVEMENT MILLING, 2-INCH DEPTH</v>
          </cell>
          <cell r="E942" t="str">
            <v>SQYD</v>
          </cell>
        </row>
        <row r="943">
          <cell r="A943" t="str">
            <v>41301-0700</v>
          </cell>
          <cell r="D943" t="str">
            <v>ASPHALT PAVEMENT MILLING, 2 1/2-INCH DEPTH</v>
          </cell>
          <cell r="E943" t="str">
            <v>SQYD</v>
          </cell>
        </row>
        <row r="944">
          <cell r="A944" t="str">
            <v>41301-0800</v>
          </cell>
          <cell r="D944" t="str">
            <v>ASPHALT PAVEMENT MILLING, 3-INCH DEPTH</v>
          </cell>
          <cell r="E944" t="str">
            <v>SQYD</v>
          </cell>
        </row>
        <row r="945">
          <cell r="A945" t="str">
            <v>41301-0900</v>
          </cell>
          <cell r="D945" t="str">
            <v>ASPHALT PAVEMENT MILLING, 3 1/2-INCH DEPTH</v>
          </cell>
          <cell r="E945" t="str">
            <v>SQYD</v>
          </cell>
        </row>
        <row r="946">
          <cell r="A946" t="str">
            <v>41301-1000</v>
          </cell>
          <cell r="D946" t="str">
            <v>ASPHALT PAVEMENT MILLING, 4-INCH DEPTH</v>
          </cell>
          <cell r="E946" t="str">
            <v>SQYD</v>
          </cell>
        </row>
        <row r="947">
          <cell r="A947" t="str">
            <v>41301-1100</v>
          </cell>
          <cell r="D947" t="str">
            <v>ASPHALT PAVEMENT MILLING, 4 1/2-INCH DEPTH</v>
          </cell>
          <cell r="E947" t="str">
            <v>SQYD</v>
          </cell>
        </row>
        <row r="948">
          <cell r="A948" t="str">
            <v>41301-1200</v>
          </cell>
          <cell r="D948" t="str">
            <v>ASPHALT PAVEMENT MILLING, 5-INCH DEPTH</v>
          </cell>
          <cell r="E948" t="str">
            <v>SQYD</v>
          </cell>
        </row>
        <row r="949">
          <cell r="A949" t="str">
            <v>41301-1300</v>
          </cell>
          <cell r="D949" t="str">
            <v>ASPHALT PAVEMENT MILLING, 6-INCH DEPTH</v>
          </cell>
          <cell r="E949" t="str">
            <v>SQYD</v>
          </cell>
        </row>
        <row r="950">
          <cell r="A950" t="str">
            <v>41301-1400</v>
          </cell>
          <cell r="D950" t="str">
            <v>ASPHALT PAVEMENT MILLING, 8-INCH DEPTH</v>
          </cell>
          <cell r="E950" t="str">
            <v>SQYD</v>
          </cell>
        </row>
        <row r="951">
          <cell r="A951" t="str">
            <v>41302-0000</v>
          </cell>
          <cell r="D951" t="str">
            <v>ASPHALT PAVEMENT MILLING</v>
          </cell>
          <cell r="E951" t="str">
            <v>MILE</v>
          </cell>
        </row>
        <row r="952">
          <cell r="A952" t="str">
            <v>41401-1000</v>
          </cell>
          <cell r="D952" t="str">
            <v>CRACKS, ROUTING, CLEANING AND SEALING</v>
          </cell>
          <cell r="E952" t="str">
            <v>LNFT</v>
          </cell>
        </row>
        <row r="953">
          <cell r="A953" t="str">
            <v>41401-2000</v>
          </cell>
          <cell r="D953" t="str">
            <v>CRACKS, CLEANING AND SEALING</v>
          </cell>
          <cell r="E953" t="str">
            <v>LNFT</v>
          </cell>
        </row>
        <row r="954">
          <cell r="A954" t="str">
            <v>41401-3000</v>
          </cell>
          <cell r="D954" t="str">
            <v>CRACKS, CLEANING AND FILLING</v>
          </cell>
          <cell r="E954" t="str">
            <v>LNFT</v>
          </cell>
        </row>
        <row r="955">
          <cell r="A955" t="str">
            <v>41402-1000</v>
          </cell>
          <cell r="D955" t="str">
            <v>CRACKS, ROUTING, CLEANING AND SEALING</v>
          </cell>
          <cell r="E955" t="str">
            <v>MILE</v>
          </cell>
        </row>
        <row r="956">
          <cell r="A956" t="str">
            <v>41402-2000</v>
          </cell>
          <cell r="D956" t="str">
            <v>CRACKS, CLEANING AND SEALING</v>
          </cell>
          <cell r="E956" t="str">
            <v>MILE</v>
          </cell>
        </row>
        <row r="957">
          <cell r="A957" t="str">
            <v>41402-3000</v>
          </cell>
          <cell r="D957" t="str">
            <v>CRACKS, CLEANING AND FILLING</v>
          </cell>
          <cell r="E957" t="str">
            <v>MILE</v>
          </cell>
        </row>
        <row r="958">
          <cell r="A958" t="str">
            <v>41410-0000</v>
          </cell>
          <cell r="D958" t="str">
            <v>JOINT SEALANT AND CRACK FILLER</v>
          </cell>
          <cell r="E958" t="str">
            <v>LB</v>
          </cell>
        </row>
        <row r="959">
          <cell r="A959" t="str">
            <v>41501-0000</v>
          </cell>
          <cell r="D959" t="str">
            <v>PAVING GEOTEXTILE</v>
          </cell>
          <cell r="E959" t="str">
            <v>SQYD</v>
          </cell>
        </row>
        <row r="960">
          <cell r="A960" t="str">
            <v>41505-0000</v>
          </cell>
          <cell r="D960" t="str">
            <v>ASPHALT BINDER</v>
          </cell>
          <cell r="E960" t="str">
            <v>TON</v>
          </cell>
        </row>
        <row r="961">
          <cell r="A961" t="str">
            <v>41701-0000</v>
          </cell>
          <cell r="D961" t="str">
            <v>EMULSIFIED ASPHALT PAVEMENT</v>
          </cell>
          <cell r="E961" t="str">
            <v>TON</v>
          </cell>
        </row>
        <row r="962">
          <cell r="A962" t="str">
            <v>41702-0000</v>
          </cell>
          <cell r="D962" t="str">
            <v>OPEN-GRADED EMULSIFIED ASPHALT PAVEMENT</v>
          </cell>
          <cell r="E962" t="str">
            <v>TON</v>
          </cell>
        </row>
        <row r="963">
          <cell r="A963" t="str">
            <v>41705-0000</v>
          </cell>
          <cell r="D963" t="str">
            <v>EMULSIFIED ASPHALT</v>
          </cell>
          <cell r="E963" t="str">
            <v>TON</v>
          </cell>
        </row>
        <row r="964">
          <cell r="A964" t="str">
            <v>41706-0000</v>
          </cell>
          <cell r="D964" t="str">
            <v>MINERAL FILLER</v>
          </cell>
          <cell r="E964" t="str">
            <v>TON</v>
          </cell>
        </row>
        <row r="965">
          <cell r="A965" t="str">
            <v>41707-0000</v>
          </cell>
          <cell r="D965" t="str">
            <v>CHOKER AGGREGATE</v>
          </cell>
          <cell r="E965" t="str">
            <v>TON</v>
          </cell>
        </row>
        <row r="966">
          <cell r="A966" t="str">
            <v>41801-1000</v>
          </cell>
          <cell r="D966" t="str">
            <v>ASPHALT CONCRETE PAVEMENT PATCH, TYPE 1</v>
          </cell>
          <cell r="E966" t="str">
            <v>SQYD</v>
          </cell>
        </row>
        <row r="967">
          <cell r="A967" t="str">
            <v>41801-2000</v>
          </cell>
          <cell r="D967" t="str">
            <v>ASPHALT CONCRETE PAVEMENT PATCH, TYPE 2</v>
          </cell>
          <cell r="E967" t="str">
            <v>SQYD</v>
          </cell>
        </row>
        <row r="968">
          <cell r="A968" t="str">
            <v>41801-3000</v>
          </cell>
          <cell r="D968" t="str">
            <v>ASPHALT CONCRETE PAVEMENT PATCH, TYPE 3</v>
          </cell>
          <cell r="E968" t="str">
            <v>SQYD</v>
          </cell>
        </row>
        <row r="969">
          <cell r="A969" t="str">
            <v>41802-3000</v>
          </cell>
          <cell r="D969" t="str">
            <v>ASPHALT CONCRETE PAVEMENT PATCH, TYPE 3</v>
          </cell>
          <cell r="E969" t="str">
            <v>TON</v>
          </cell>
        </row>
        <row r="970">
          <cell r="A970" t="str">
            <v>42001-0000</v>
          </cell>
          <cell r="D970" t="str">
            <v>PAVEMENT PRESERVATION TREATMENT</v>
          </cell>
          <cell r="E970" t="str">
            <v>SQYD</v>
          </cell>
        </row>
        <row r="971">
          <cell r="A971" t="str">
            <v>42101-0000</v>
          </cell>
          <cell r="D971" t="str">
            <v>SCRUB SEAL</v>
          </cell>
          <cell r="E971" t="str">
            <v>SQYD</v>
          </cell>
        </row>
        <row r="972">
          <cell r="A972" t="str">
            <v>42109-0000</v>
          </cell>
          <cell r="D972" t="str">
            <v>EMULSIFIED ASPHALT</v>
          </cell>
          <cell r="E972" t="str">
            <v>TON</v>
          </cell>
        </row>
        <row r="973">
          <cell r="A973" t="str">
            <v>42110-0000</v>
          </cell>
          <cell r="D973" t="str">
            <v>POLYMER MODIFIED REJUVENATING ASPHALTIC EMULSION</v>
          </cell>
          <cell r="E973" t="str">
            <v>TON</v>
          </cell>
        </row>
        <row r="974">
          <cell r="A974" t="str">
            <v>42111-0000</v>
          </cell>
          <cell r="D974" t="str">
            <v>BLOTTER</v>
          </cell>
          <cell r="E974" t="str">
            <v>TON</v>
          </cell>
        </row>
        <row r="975">
          <cell r="A975" t="str">
            <v>42201-0000</v>
          </cell>
          <cell r="D975" t="str">
            <v>SEAL COAT</v>
          </cell>
          <cell r="E975" t="str">
            <v>SQYD</v>
          </cell>
        </row>
        <row r="976">
          <cell r="A976" t="str">
            <v>42210-0000</v>
          </cell>
          <cell r="D976" t="str">
            <v>BLOTTER</v>
          </cell>
          <cell r="E976" t="str">
            <v>TON</v>
          </cell>
        </row>
        <row r="977">
          <cell r="A977" t="str">
            <v>42801-0000</v>
          </cell>
          <cell r="D977" t="str">
            <v>HYDROBLASTING</v>
          </cell>
          <cell r="E977" t="str">
            <v>SQYD</v>
          </cell>
        </row>
        <row r="978">
          <cell r="A978" t="str">
            <v>42901-0000</v>
          </cell>
          <cell r="D978" t="str">
            <v>ULTRA-THIN BONDED WEARING COURSE</v>
          </cell>
          <cell r="E978" t="str">
            <v>TON</v>
          </cell>
        </row>
        <row r="979">
          <cell r="A979" t="str">
            <v>42903-0000</v>
          </cell>
          <cell r="D979" t="str">
            <v>ULTRA-THIN BONDED WEARING COURSE</v>
          </cell>
          <cell r="E979" t="str">
            <v>SQYD</v>
          </cell>
        </row>
        <row r="980">
          <cell r="A980" t="str">
            <v>42905-0000</v>
          </cell>
          <cell r="D980" t="str">
            <v>POLYMER MODIFIED EMULSION MEMBRANE</v>
          </cell>
          <cell r="E980" t="str">
            <v>TON</v>
          </cell>
        </row>
        <row r="981">
          <cell r="A981" t="str">
            <v>43001-0000</v>
          </cell>
          <cell r="D981" t="str">
            <v>HIGH FRICTION SURFACE TREATMENT</v>
          </cell>
          <cell r="E981" t="str">
            <v>SQYD</v>
          </cell>
        </row>
        <row r="982">
          <cell r="A982" t="str">
            <v>43101-0000</v>
          </cell>
          <cell r="D982" t="str">
            <v>THIN LIFT ASPHALT CONCRETE PAVEMENT</v>
          </cell>
          <cell r="E982" t="str">
            <v>TON</v>
          </cell>
        </row>
        <row r="983">
          <cell r="A983" t="str">
            <v>50101-0600</v>
          </cell>
          <cell r="D983" t="str">
            <v>MINOR CONCRETE PAVEMENT, REINFORCED, 6-INCH DEPTH</v>
          </cell>
          <cell r="E983" t="str">
            <v>SQYD</v>
          </cell>
        </row>
        <row r="984">
          <cell r="A984" t="str">
            <v>50101-0700</v>
          </cell>
          <cell r="D984" t="str">
            <v>MINOR CONCRETE PAVEMENT, REINFORCED, 7-INCH DEPTH</v>
          </cell>
          <cell r="E984" t="str">
            <v>SQYD</v>
          </cell>
        </row>
        <row r="985">
          <cell r="A985" t="str">
            <v>50101-0800</v>
          </cell>
          <cell r="D985" t="str">
            <v>MINOR CONCRETE PAVEMENT, REINFORCED, 8-INCH DEPTH</v>
          </cell>
          <cell r="E985" t="str">
            <v>SQYD</v>
          </cell>
        </row>
        <row r="986">
          <cell r="A986" t="str">
            <v>50101-0900</v>
          </cell>
          <cell r="D986" t="str">
            <v>MINOR CONCRETE PAVEMENT, REINFORCED, 9-INCH DEPTH</v>
          </cell>
          <cell r="E986" t="str">
            <v>SQYD</v>
          </cell>
        </row>
        <row r="987">
          <cell r="A987" t="str">
            <v>50101-1000</v>
          </cell>
          <cell r="D987" t="str">
            <v>MINOR CONCRETE PAVEMENT, REINFORCED, 10-INCH DEPTH</v>
          </cell>
          <cell r="E987" t="str">
            <v>SQYD</v>
          </cell>
        </row>
        <row r="988">
          <cell r="A988" t="str">
            <v>50101-1100</v>
          </cell>
          <cell r="D988" t="str">
            <v>MINOR CONCRETE PAVEMENT, REINFORCED, 11-INCH DEPTH</v>
          </cell>
          <cell r="E988" t="str">
            <v>SQYD</v>
          </cell>
        </row>
        <row r="989">
          <cell r="A989" t="str">
            <v>50101-1200</v>
          </cell>
          <cell r="D989" t="str">
            <v>MINOR CONCRETE PAVEMENT, REINFORCED, 12-INCH DEPTH</v>
          </cell>
          <cell r="E989" t="str">
            <v>SQYD</v>
          </cell>
        </row>
        <row r="990">
          <cell r="A990" t="str">
            <v>50101-2500</v>
          </cell>
          <cell r="D990" t="str">
            <v>MINOR CONCRETE PAVEMENT, PLAIN, 5-INCH DEPTH</v>
          </cell>
          <cell r="E990" t="str">
            <v>SQYD</v>
          </cell>
        </row>
        <row r="991">
          <cell r="A991" t="str">
            <v>50101-2600</v>
          </cell>
          <cell r="D991" t="str">
            <v>MINOR CONCRETE PAVEMENT, PLAIN, 6-INCH DEPTH</v>
          </cell>
          <cell r="E991" t="str">
            <v>SQYD</v>
          </cell>
        </row>
        <row r="992">
          <cell r="A992" t="str">
            <v>50101-2700</v>
          </cell>
          <cell r="D992" t="str">
            <v>MINOR CONCRETE PAVEMENT, PLAIN, 7-INCH DEPTH</v>
          </cell>
          <cell r="E992" t="str">
            <v>SQYD</v>
          </cell>
        </row>
        <row r="993">
          <cell r="A993" t="str">
            <v>50101-2800</v>
          </cell>
          <cell r="D993" t="str">
            <v>MINOR CONCRETE PAVEMENT, PLAIN, 8-INCH DEPTH</v>
          </cell>
          <cell r="E993" t="str">
            <v>SQYD</v>
          </cell>
        </row>
        <row r="994">
          <cell r="A994" t="str">
            <v>50101-2900</v>
          </cell>
          <cell r="D994" t="str">
            <v>MINOR CONCRETE PAVEMENT, PLAIN, 9-INCH DEPTH</v>
          </cell>
          <cell r="E994" t="str">
            <v>SQYD</v>
          </cell>
        </row>
        <row r="995">
          <cell r="A995" t="str">
            <v>50101-3000</v>
          </cell>
          <cell r="D995" t="str">
            <v>MINOR CONCRETE PAVEMENT, PLAIN, 10-INCH DEPTH</v>
          </cell>
          <cell r="E995" t="str">
            <v>SQYD</v>
          </cell>
        </row>
        <row r="996">
          <cell r="A996" t="str">
            <v>50101-3100</v>
          </cell>
          <cell r="D996" t="str">
            <v>MINOR CONCRETE PAVEMENT, PLAIN, 11-INCH DEPTH</v>
          </cell>
          <cell r="E996" t="str">
            <v>SQYD</v>
          </cell>
        </row>
        <row r="997">
          <cell r="A997" t="str">
            <v>50101-3200</v>
          </cell>
          <cell r="D997" t="str">
            <v>MINOR CONCRETE PAVEMENT, PLAIN, 12-INCH DEPTH</v>
          </cell>
          <cell r="E997" t="str">
            <v>SQYD</v>
          </cell>
        </row>
        <row r="998">
          <cell r="A998" t="str">
            <v>50201-0000</v>
          </cell>
          <cell r="D998" t="str">
            <v>CONCRETE PAVEMENT RESTORATION, PAVEMENT PATCH</v>
          </cell>
          <cell r="E998" t="str">
            <v>SQYD</v>
          </cell>
        </row>
        <row r="999">
          <cell r="A999" t="str">
            <v>50202-0000</v>
          </cell>
          <cell r="D999" t="str">
            <v>SEALING JOINTS AND CRACKS</v>
          </cell>
          <cell r="E999" t="str">
            <v>LNFT</v>
          </cell>
        </row>
        <row r="1000">
          <cell r="A1000" t="str">
            <v>50203-0000</v>
          </cell>
          <cell r="D1000" t="str">
            <v>GROUT</v>
          </cell>
          <cell r="E1000" t="str">
            <v>CUFT</v>
          </cell>
        </row>
        <row r="1001">
          <cell r="A1001" t="str">
            <v>50204-0000</v>
          </cell>
          <cell r="D1001" t="str">
            <v>UNDERSEALING HOLE</v>
          </cell>
          <cell r="E1001" t="str">
            <v>EACH</v>
          </cell>
        </row>
        <row r="1002">
          <cell r="A1002" t="str">
            <v>50205-0000</v>
          </cell>
          <cell r="D1002" t="str">
            <v>SURFACE DIAMOND GRINDING</v>
          </cell>
          <cell r="E1002" t="str">
            <v>SQYD</v>
          </cell>
        </row>
        <row r="1003">
          <cell r="A1003" t="str">
            <v>50206-0000</v>
          </cell>
          <cell r="D1003" t="str">
            <v>CONCRETE PAVEMENT RESTORATION, BREAKING AND SEATING PAVEMENT</v>
          </cell>
          <cell r="E1003" t="str">
            <v>SQYD</v>
          </cell>
        </row>
        <row r="1004">
          <cell r="A1004" t="str">
            <v>50207-0000</v>
          </cell>
          <cell r="D1004" t="str">
            <v>CONCRETE PAVEMENT RESTORATION, CRACKING AND SEATING PAVEMENT</v>
          </cell>
          <cell r="E1004" t="str">
            <v>SQYD</v>
          </cell>
        </row>
        <row r="1005">
          <cell r="A1005" t="str">
            <v>50208-0000</v>
          </cell>
          <cell r="D1005" t="str">
            <v>CONCRETE PAVEMENT RESTORATION, RUBBLIZING AND COMPACTING PAVEMENT</v>
          </cell>
          <cell r="E1005" t="str">
            <v>SQYD</v>
          </cell>
        </row>
        <row r="1006">
          <cell r="A1006" t="str">
            <v>50209-0000</v>
          </cell>
          <cell r="D1006" t="str">
            <v>CLEANING AND RESTORATION OF CONCRETE SURFACES</v>
          </cell>
          <cell r="E1006" t="str">
            <v>SQYD</v>
          </cell>
        </row>
        <row r="1007">
          <cell r="A1007" t="str">
            <v>55101-0200</v>
          </cell>
          <cell r="D1007" t="str">
            <v>CONCRETE FILLED STEEL PIPE PILE, IN PLACE</v>
          </cell>
          <cell r="E1007" t="str">
            <v>LNFT</v>
          </cell>
        </row>
        <row r="1008">
          <cell r="A1008" t="str">
            <v>55101-0300</v>
          </cell>
          <cell r="D1008" t="str">
            <v>PRECAST PRESTRESSED CONCRETE PILE, IN PLACE</v>
          </cell>
          <cell r="E1008" t="str">
            <v>LNFT</v>
          </cell>
        </row>
        <row r="1009">
          <cell r="A1009" t="str">
            <v>55101-0400</v>
          </cell>
          <cell r="D1009" t="str">
            <v>PRECAST PRESTRESSED CONCRETE PILE, 10-INCH X 10-INCH, IN PLACE</v>
          </cell>
          <cell r="E1009" t="str">
            <v>LNFT</v>
          </cell>
        </row>
        <row r="1010">
          <cell r="A1010" t="str">
            <v>55101-0500</v>
          </cell>
          <cell r="D1010" t="str">
            <v>PRECAST PRESTRESSED CONCRETE PILE, 12-INCH X 12-INCH, IN PLACE</v>
          </cell>
          <cell r="E1010" t="str">
            <v>LNFT</v>
          </cell>
        </row>
        <row r="1011">
          <cell r="A1011" t="str">
            <v>55101-0600</v>
          </cell>
          <cell r="D1011" t="str">
            <v>PRECAST PRESTRESSED CONCRETE PILE, 14-INCH X 14-INCH, IN PLACE</v>
          </cell>
          <cell r="E1011" t="str">
            <v>LNFT</v>
          </cell>
        </row>
        <row r="1012">
          <cell r="A1012" t="str">
            <v>55101-0700</v>
          </cell>
          <cell r="D1012" t="str">
            <v>PRECAST PRESTRESSED CONCRETE PILE, 16-INCH X 16-INCH, IN PLACE</v>
          </cell>
          <cell r="E1012" t="str">
            <v>LNFT</v>
          </cell>
        </row>
        <row r="1013">
          <cell r="A1013" t="str">
            <v>55101-0800</v>
          </cell>
          <cell r="D1013" t="str">
            <v>PRECAST PRESTRESSED CONCRETE PILE, 18-INCH X 18-INCH, IN PLACE</v>
          </cell>
          <cell r="E1013" t="str">
            <v>LNFT</v>
          </cell>
        </row>
        <row r="1014">
          <cell r="A1014" t="str">
            <v>55101-0900</v>
          </cell>
          <cell r="D1014" t="str">
            <v>PRECAST PRESTRESSED CONCRETE PILE, 20-INCH X 20-INCH, IN PLACE</v>
          </cell>
          <cell r="E1014" t="str">
            <v>LNFT</v>
          </cell>
        </row>
        <row r="1015">
          <cell r="A1015" t="str">
            <v>55101-1000</v>
          </cell>
          <cell r="D1015" t="str">
            <v>PRECAST PRESTRESSED CONCRETE PILE, 24-INCH X 24-INCH, IN PLACE</v>
          </cell>
          <cell r="E1015" t="str">
            <v>LNFT</v>
          </cell>
        </row>
        <row r="1016">
          <cell r="A1016" t="str">
            <v>55101-1100</v>
          </cell>
          <cell r="D1016" t="str">
            <v>STEEL H-PILE, IN PLACE</v>
          </cell>
          <cell r="E1016" t="str">
            <v>LNFT</v>
          </cell>
        </row>
        <row r="1017">
          <cell r="A1017" t="str">
            <v>55101-1200</v>
          </cell>
          <cell r="D1017" t="str">
            <v>STEEL H-PILE, 10 X 42, IN PLACE</v>
          </cell>
          <cell r="E1017" t="str">
            <v>LNFT</v>
          </cell>
        </row>
        <row r="1018">
          <cell r="A1018" t="str">
            <v>55101-1300</v>
          </cell>
          <cell r="D1018" t="str">
            <v>STEEL H-PILE, 10 X 57, IN PLACE</v>
          </cell>
          <cell r="E1018" t="str">
            <v>LNFT</v>
          </cell>
        </row>
        <row r="1019">
          <cell r="A1019" t="str">
            <v>55101-1400</v>
          </cell>
          <cell r="D1019" t="str">
            <v>STEEL H-PILE, 12 X 53, IN PLACE</v>
          </cell>
          <cell r="E1019" t="str">
            <v>LNFT</v>
          </cell>
        </row>
        <row r="1020">
          <cell r="A1020" t="str">
            <v>55101-1500</v>
          </cell>
          <cell r="D1020" t="str">
            <v>STEEL H-PILE, 12 X 63, IN PLACE</v>
          </cell>
          <cell r="E1020" t="str">
            <v>LNFT</v>
          </cell>
        </row>
        <row r="1021">
          <cell r="A1021" t="str">
            <v>55101-1600</v>
          </cell>
          <cell r="D1021" t="str">
            <v>STEEL H-PILE, 12 X 74, IN PLACE</v>
          </cell>
          <cell r="E1021" t="str">
            <v>LNFT</v>
          </cell>
        </row>
        <row r="1022">
          <cell r="A1022" t="str">
            <v>55101-1700</v>
          </cell>
          <cell r="D1022" t="str">
            <v>STEEL H-PILE, 12 X 84, IN PLACE</v>
          </cell>
          <cell r="E1022" t="str">
            <v>LNFT</v>
          </cell>
        </row>
        <row r="1023">
          <cell r="A1023" t="str">
            <v>55101-1800</v>
          </cell>
          <cell r="D1023" t="str">
            <v>STEEL H-PILE, 14 X 73, IN PLACE</v>
          </cell>
          <cell r="E1023" t="str">
            <v>LNFT</v>
          </cell>
        </row>
        <row r="1024">
          <cell r="A1024" t="str">
            <v>55101-1900</v>
          </cell>
          <cell r="D1024" t="str">
            <v>STEEL H-PILE, 14 X 89, IN PLACE</v>
          </cell>
          <cell r="E1024" t="str">
            <v>LNFT</v>
          </cell>
        </row>
        <row r="1025">
          <cell r="A1025" t="str">
            <v>55101-2000</v>
          </cell>
          <cell r="D1025" t="str">
            <v>STEEL H-PILE, 14 X 102, IN PLACE</v>
          </cell>
          <cell r="E1025" t="str">
            <v>LNFT</v>
          </cell>
        </row>
        <row r="1026">
          <cell r="A1026" t="str">
            <v>55101-2100</v>
          </cell>
          <cell r="D1026" t="str">
            <v>STEEL H-PILE, 14X 117, IN PLACE</v>
          </cell>
          <cell r="E1026" t="str">
            <v>LNFT</v>
          </cell>
        </row>
        <row r="1027">
          <cell r="A1027" t="str">
            <v>55101-2200</v>
          </cell>
          <cell r="D1027" t="str">
            <v>STEEL PIPE PILE, IN PLACE</v>
          </cell>
          <cell r="E1027" t="str">
            <v>LNFT</v>
          </cell>
        </row>
        <row r="1028">
          <cell r="A1028" t="str">
            <v>55101-2300</v>
          </cell>
          <cell r="D1028" t="str">
            <v>TREATED TIMBER PILE, IN PLACE</v>
          </cell>
          <cell r="E1028" t="str">
            <v>LNFT</v>
          </cell>
        </row>
        <row r="1029">
          <cell r="A1029" t="str">
            <v>55101-2400</v>
          </cell>
          <cell r="D1029" t="str">
            <v>UNTREATED TIMBER PILE, IN PLACE</v>
          </cell>
          <cell r="E1029" t="str">
            <v>LNFT</v>
          </cell>
        </row>
        <row r="1030">
          <cell r="A1030" t="str">
            <v>55101-3000</v>
          </cell>
          <cell r="D1030" t="str">
            <v>SHEET PILE, IN PLACE</v>
          </cell>
          <cell r="E1030" t="str">
            <v>LNFT</v>
          </cell>
        </row>
        <row r="1031">
          <cell r="A1031" t="str">
            <v>55102-1100</v>
          </cell>
          <cell r="D1031" t="str">
            <v>STEEL H-PILE, IN PLACE</v>
          </cell>
          <cell r="E1031" t="str">
            <v>EACH</v>
          </cell>
        </row>
        <row r="1032">
          <cell r="A1032" t="str">
            <v>55102-2200</v>
          </cell>
          <cell r="D1032" t="str">
            <v>STEEL PIPE PILE, IN PLACE</v>
          </cell>
          <cell r="E1032" t="str">
            <v>EACH</v>
          </cell>
        </row>
        <row r="1033">
          <cell r="A1033" t="str">
            <v>55102-2300</v>
          </cell>
          <cell r="D1033" t="str">
            <v>TREATED TIMBER PILE, IN PLACE</v>
          </cell>
          <cell r="E1033" t="str">
            <v>EACH</v>
          </cell>
        </row>
        <row r="1034">
          <cell r="A1034" t="str">
            <v>55102-2400</v>
          </cell>
          <cell r="D1034" t="str">
            <v>UNTREATED TIMBER PILE, IN PLACE</v>
          </cell>
          <cell r="E1034" t="str">
            <v>EACH</v>
          </cell>
        </row>
        <row r="1035">
          <cell r="A1035" t="str">
            <v>55103-1000</v>
          </cell>
          <cell r="D1035" t="str">
            <v>SHEET PILE, IN PLACE</v>
          </cell>
          <cell r="E1035" t="str">
            <v>SQYD</v>
          </cell>
        </row>
        <row r="1036">
          <cell r="A1036" t="str">
            <v>55103-2000</v>
          </cell>
          <cell r="D1036" t="str">
            <v>VINYL SHEET PILE, IN PLACE</v>
          </cell>
          <cell r="E1036" t="str">
            <v>SQYD</v>
          </cell>
        </row>
        <row r="1037">
          <cell r="A1037" t="str">
            <v>55104-1000</v>
          </cell>
          <cell r="D1037" t="str">
            <v>DYNAMIC PILE LOAD TEST</v>
          </cell>
          <cell r="E1037" t="str">
            <v>EACH</v>
          </cell>
        </row>
        <row r="1038">
          <cell r="A1038" t="str">
            <v>55104-2000</v>
          </cell>
          <cell r="D1038" t="str">
            <v>STATIC PILE LOAD TEST</v>
          </cell>
          <cell r="E1038" t="str">
            <v>EACH</v>
          </cell>
        </row>
        <row r="1039">
          <cell r="A1039" t="str">
            <v>55105-1000</v>
          </cell>
          <cell r="D1039" t="str">
            <v>DYNAMIC PILE LOAD TEST</v>
          </cell>
          <cell r="E1039" t="str">
            <v>LPSM</v>
          </cell>
        </row>
        <row r="1040">
          <cell r="A1040" t="str">
            <v>55105-2000</v>
          </cell>
          <cell r="D1040" t="str">
            <v>STATIC PILE LOAD TEST</v>
          </cell>
          <cell r="E1040" t="str">
            <v>LPSM</v>
          </cell>
        </row>
        <row r="1041">
          <cell r="A1041" t="str">
            <v>55106-1000</v>
          </cell>
          <cell r="D1041" t="str">
            <v>SHEET PILE, IN PLACE</v>
          </cell>
          <cell r="E1041" t="str">
            <v>LPSM</v>
          </cell>
        </row>
        <row r="1042">
          <cell r="A1042" t="str">
            <v>55115-1000</v>
          </cell>
          <cell r="D1042" t="str">
            <v>PREBORING</v>
          </cell>
          <cell r="E1042" t="str">
            <v>LNFT</v>
          </cell>
        </row>
        <row r="1043">
          <cell r="A1043" t="str">
            <v>55115-2000</v>
          </cell>
          <cell r="D1043" t="str">
            <v>PREBORING, BLAST HOLE</v>
          </cell>
          <cell r="E1043" t="str">
            <v>LNFT</v>
          </cell>
        </row>
        <row r="1044">
          <cell r="A1044" t="str">
            <v>55116-0000</v>
          </cell>
          <cell r="D1044" t="str">
            <v>SPLICE</v>
          </cell>
          <cell r="E1044" t="str">
            <v>EACH</v>
          </cell>
        </row>
        <row r="1045">
          <cell r="A1045" t="str">
            <v>55117-0000</v>
          </cell>
          <cell r="D1045" t="str">
            <v>PREBORING</v>
          </cell>
          <cell r="E1045" t="str">
            <v>EACH</v>
          </cell>
        </row>
        <row r="1046">
          <cell r="A1046" t="str">
            <v>55120-0000</v>
          </cell>
          <cell r="D1046" t="str">
            <v>TEST PILE</v>
          </cell>
          <cell r="E1046" t="str">
            <v>LNFT</v>
          </cell>
        </row>
        <row r="1047">
          <cell r="A1047" t="str">
            <v>55121-0000</v>
          </cell>
          <cell r="D1047" t="str">
            <v>TEST PILE</v>
          </cell>
          <cell r="E1047" t="str">
            <v>EACH</v>
          </cell>
        </row>
        <row r="1048">
          <cell r="A1048" t="str">
            <v>55125-0000</v>
          </cell>
          <cell r="D1048" t="str">
            <v>PILE STRESS MONITORING</v>
          </cell>
          <cell r="E1048" t="str">
            <v>EACH</v>
          </cell>
        </row>
        <row r="1049">
          <cell r="A1049" t="str">
            <v>55201-0100</v>
          </cell>
          <cell r="D1049" t="str">
            <v>STRUCTURAL CONCRETE, CLASS A</v>
          </cell>
          <cell r="E1049" t="str">
            <v>CUYD</v>
          </cell>
        </row>
        <row r="1050">
          <cell r="A1050" t="str">
            <v>55201-0200</v>
          </cell>
          <cell r="D1050" t="str">
            <v>STRUCTURAL CONCRETE, CLASS A (AE)</v>
          </cell>
          <cell r="E1050" t="str">
            <v>CUYD</v>
          </cell>
        </row>
        <row r="1051">
          <cell r="A1051" t="str">
            <v>55201-0500</v>
          </cell>
          <cell r="D1051" t="str">
            <v>STRUCTURAL CONCRETE, CLASS C</v>
          </cell>
          <cell r="E1051" t="str">
            <v>CUYD</v>
          </cell>
        </row>
        <row r="1052">
          <cell r="A1052" t="str">
            <v>55201-0600</v>
          </cell>
          <cell r="D1052" t="str">
            <v>STRUCTURAL CONCRETE, CLASS C (AE)</v>
          </cell>
          <cell r="E1052" t="str">
            <v>CUYD</v>
          </cell>
        </row>
        <row r="1053">
          <cell r="A1053" t="str">
            <v>55201-0800</v>
          </cell>
          <cell r="D1053" t="str">
            <v>STRUCTURAL CONCRETE, CLASS D (AE)</v>
          </cell>
          <cell r="E1053" t="str">
            <v>CUYD</v>
          </cell>
        </row>
        <row r="1054">
          <cell r="A1054" t="str">
            <v>55201-1200</v>
          </cell>
          <cell r="D1054" t="str">
            <v>STRUCTURAL CONCRETE, CLASS S (SEAL)</v>
          </cell>
          <cell r="E1054" t="str">
            <v>CUYD</v>
          </cell>
        </row>
        <row r="1055">
          <cell r="A1055" t="str">
            <v>55201-1500</v>
          </cell>
          <cell r="D1055" t="str">
            <v>STRUCTURAL CONCRETE, CLASS STATEDOT</v>
          </cell>
          <cell r="E1055" t="str">
            <v>CUYD</v>
          </cell>
        </row>
        <row r="1056">
          <cell r="A1056" t="str">
            <v>55202-1000</v>
          </cell>
          <cell r="D1056" t="str">
            <v>STRUCTURAL CONCRETE, CLASS D (AE), FOR APPROACH SLABS, TYPE 1</v>
          </cell>
          <cell r="E1056" t="str">
            <v>SQYD</v>
          </cell>
        </row>
        <row r="1057">
          <cell r="A1057" t="str">
            <v>55202-2000</v>
          </cell>
          <cell r="D1057" t="str">
            <v>STRUCTURAL CONCRETE, CLASS D (AE), FOR APPROACH SLABS, TYPE 2</v>
          </cell>
          <cell r="E1057" t="str">
            <v>SQYD</v>
          </cell>
        </row>
        <row r="1058">
          <cell r="A1058" t="str">
            <v>55202-3000</v>
          </cell>
          <cell r="D1058" t="str">
            <v>STRUCTURAL CONCRETE, CLASS A (AE), FOR PRECAST WALL PANELS</v>
          </cell>
          <cell r="E1058" t="str">
            <v>SQYD</v>
          </cell>
        </row>
        <row r="1059">
          <cell r="A1059" t="str">
            <v>55203-1000</v>
          </cell>
          <cell r="D1059" t="str">
            <v>STRUCTURAL CONCRETE, CLASS D (AE), FOR APPROACH SLABS, TYPE 1</v>
          </cell>
          <cell r="E1059" t="str">
            <v>CUYD</v>
          </cell>
        </row>
        <row r="1060">
          <cell r="A1060" t="str">
            <v>55203-2000</v>
          </cell>
          <cell r="D1060" t="str">
            <v>STRUCTURAL CONCRETE, CLASS D (AE), FOR APPROACH SLABS, TYPE 2</v>
          </cell>
          <cell r="E1060" t="str">
            <v>CUYD</v>
          </cell>
        </row>
        <row r="1061">
          <cell r="A1061" t="str">
            <v>55210-0000</v>
          </cell>
          <cell r="D1061" t="str">
            <v>PRECAST STRUCTURAL CONCRETE</v>
          </cell>
          <cell r="E1061" t="str">
            <v>CUYD</v>
          </cell>
        </row>
        <row r="1062">
          <cell r="A1062" t="str">
            <v>55210-0100</v>
          </cell>
          <cell r="D1062" t="str">
            <v>PRECAST STRUCTURAL CONCRETE, CLASS A, ABUTMENT</v>
          </cell>
          <cell r="E1062" t="str">
            <v>CUYD</v>
          </cell>
        </row>
        <row r="1063">
          <cell r="A1063" t="str">
            <v>55210-0200</v>
          </cell>
          <cell r="D1063" t="str">
            <v>PRECAST STRUCTURAL CONCRETE, CLASS A, DECK</v>
          </cell>
          <cell r="E1063" t="str">
            <v>CUYD</v>
          </cell>
        </row>
        <row r="1064">
          <cell r="A1064" t="str">
            <v>55210-0300</v>
          </cell>
          <cell r="D1064" t="str">
            <v>PRECAST STRUCTURAL CONCRETE, CLASS A, PIER</v>
          </cell>
          <cell r="E1064" t="str">
            <v>CUYD</v>
          </cell>
        </row>
        <row r="1065">
          <cell r="A1065" t="str">
            <v>55210-0400</v>
          </cell>
          <cell r="D1065" t="str">
            <v>PRECAST STRUCTURAL CONCRETE, CLASS A(AE), ABUTMENT</v>
          </cell>
          <cell r="E1065" t="str">
            <v>CUYD</v>
          </cell>
        </row>
        <row r="1066">
          <cell r="A1066" t="str">
            <v>55210-0500</v>
          </cell>
          <cell r="D1066" t="str">
            <v>PRECAST STRUCTURAL CONCRETE, CLASS A(AE), DECK</v>
          </cell>
          <cell r="E1066" t="str">
            <v>CUYD</v>
          </cell>
        </row>
        <row r="1067">
          <cell r="A1067" t="str">
            <v>55210-0600</v>
          </cell>
          <cell r="D1067" t="str">
            <v>PRECAST STRUCTURAL CONCRETE, CLASS A(AE), PIER</v>
          </cell>
          <cell r="E1067" t="str">
            <v>CUYD</v>
          </cell>
        </row>
        <row r="1068">
          <cell r="A1068" t="str">
            <v>55210-0700</v>
          </cell>
          <cell r="D1068" t="str">
            <v>PRECAST STRUCTURAL CONCRETE, CLASS C, ABUTMENT</v>
          </cell>
          <cell r="E1068" t="str">
            <v>CUYD</v>
          </cell>
        </row>
        <row r="1069">
          <cell r="A1069" t="str">
            <v>55210-0800</v>
          </cell>
          <cell r="D1069" t="str">
            <v>PRECAST STRUCTURAL CONCRETE, CLASS C, DECK</v>
          </cell>
          <cell r="E1069" t="str">
            <v>CUYD</v>
          </cell>
        </row>
        <row r="1070">
          <cell r="A1070" t="str">
            <v>55210-0900</v>
          </cell>
          <cell r="D1070" t="str">
            <v>PRECAST STRUCTURAL CONCRETE, CLASS C, PIER</v>
          </cell>
          <cell r="E1070" t="str">
            <v>CUYD</v>
          </cell>
        </row>
        <row r="1071">
          <cell r="A1071" t="str">
            <v>55210-1000</v>
          </cell>
          <cell r="D1071" t="str">
            <v>PRECAST STRUCTURAL CONCRETE, CLASS C (AE), ABUTMENT</v>
          </cell>
          <cell r="E1071" t="str">
            <v>CUYD</v>
          </cell>
        </row>
        <row r="1072">
          <cell r="A1072" t="str">
            <v>55210-1100</v>
          </cell>
          <cell r="D1072" t="str">
            <v>PRECAST STRUCTURAL CONCRETE, CLASS C (AE), DECK</v>
          </cell>
          <cell r="E1072" t="str">
            <v>CUYD</v>
          </cell>
        </row>
        <row r="1073">
          <cell r="A1073" t="str">
            <v>55210-1200</v>
          </cell>
          <cell r="D1073" t="str">
            <v>PRECAST STRUCTURAL CONCRETE, CLASS C (AE), PIER</v>
          </cell>
          <cell r="E1073" t="str">
            <v>CUYD</v>
          </cell>
        </row>
        <row r="1074">
          <cell r="A1074" t="str">
            <v>55210-1300</v>
          </cell>
          <cell r="D1074" t="str">
            <v>PRECAST STRUCTURAL CONCRETE, CLASS D (AE), ABUTMENT</v>
          </cell>
          <cell r="E1074" t="str">
            <v>CUYD</v>
          </cell>
        </row>
        <row r="1075">
          <cell r="A1075" t="str">
            <v>55210-1400</v>
          </cell>
          <cell r="D1075" t="str">
            <v>PRECAST STRUCTURAL CONCRETE, CLASS D (AE), DECK</v>
          </cell>
          <cell r="E1075" t="str">
            <v>CUYD</v>
          </cell>
        </row>
        <row r="1076">
          <cell r="A1076" t="str">
            <v>55210-1500</v>
          </cell>
          <cell r="D1076" t="str">
            <v>PRECAST STRUCTURAL CONCRETE, CLASS D (AE), PIER</v>
          </cell>
          <cell r="E1076" t="str">
            <v>CUYD</v>
          </cell>
        </row>
        <row r="1077">
          <cell r="A1077" t="str">
            <v>55210-1600</v>
          </cell>
          <cell r="D1077" t="str">
            <v>PRECAST STRUCTURAL CONCRETE, CLASS S (SEAL), ABUTMENT</v>
          </cell>
          <cell r="E1077" t="str">
            <v>CUYD</v>
          </cell>
        </row>
        <row r="1078">
          <cell r="A1078" t="str">
            <v>55210-1700</v>
          </cell>
          <cell r="D1078" t="str">
            <v>PRECAST STRUCTURAL CONCRETE, CLASS S (SEAL), DECK</v>
          </cell>
          <cell r="E1078" t="str">
            <v>CUYD</v>
          </cell>
        </row>
        <row r="1079">
          <cell r="A1079" t="str">
            <v>55210-1800</v>
          </cell>
          <cell r="D1079" t="str">
            <v>PRECAST STRUCTURAL CONCRETE, CLASS S (SEAL), PIER</v>
          </cell>
          <cell r="E1079" t="str">
            <v>CUYD</v>
          </cell>
        </row>
        <row r="1080">
          <cell r="A1080" t="str">
            <v>55211-0000</v>
          </cell>
          <cell r="D1080" t="str">
            <v>PRECAST STRUCTURAL CONCRETE</v>
          </cell>
          <cell r="E1080" t="str">
            <v>SQYD</v>
          </cell>
        </row>
        <row r="1081">
          <cell r="A1081" t="str">
            <v>55220-0000</v>
          </cell>
          <cell r="D1081" t="str">
            <v>REPAIR CONCRETE</v>
          </cell>
          <cell r="E1081" t="str">
            <v>SQYD</v>
          </cell>
        </row>
        <row r="1082">
          <cell r="A1082" t="str">
            <v>55221-0000</v>
          </cell>
          <cell r="D1082" t="str">
            <v>REPAIR CONCRETE</v>
          </cell>
          <cell r="E1082" t="str">
            <v>CUYD</v>
          </cell>
        </row>
        <row r="1083">
          <cell r="A1083" t="str">
            <v>55222-0000</v>
          </cell>
          <cell r="D1083" t="str">
            <v>REPAIR CONCRETE</v>
          </cell>
          <cell r="E1083" t="str">
            <v>LPSM</v>
          </cell>
        </row>
        <row r="1084">
          <cell r="A1084" t="str">
            <v>55223-0000</v>
          </cell>
          <cell r="D1084" t="str">
            <v>REPAIR CONCRETE</v>
          </cell>
          <cell r="E1084" t="str">
            <v>LNFT</v>
          </cell>
        </row>
        <row r="1085">
          <cell r="A1085" t="str">
            <v>55224-0000</v>
          </cell>
          <cell r="D1085" t="str">
            <v>SEAL CONCRETE SURFACE</v>
          </cell>
          <cell r="E1085" t="str">
            <v>SQYD</v>
          </cell>
        </row>
        <row r="1086">
          <cell r="A1086" t="str">
            <v>55225-0000</v>
          </cell>
          <cell r="D1086" t="str">
            <v>CLEAN AND RESEAL JOINTS</v>
          </cell>
          <cell r="E1086" t="str">
            <v>LNFT</v>
          </cell>
        </row>
        <row r="1087">
          <cell r="A1087" t="str">
            <v>55226-0000</v>
          </cell>
          <cell r="D1087" t="str">
            <v>CLEAN CONCRETE SURFACE</v>
          </cell>
          <cell r="E1087" t="str">
            <v>SQYD</v>
          </cell>
        </row>
        <row r="1088">
          <cell r="A1088" t="str">
            <v>55227-0000</v>
          </cell>
          <cell r="D1088" t="str">
            <v>CLEAN CONCRETE SURFACE</v>
          </cell>
          <cell r="E1088" t="str">
            <v>LPSM</v>
          </cell>
        </row>
        <row r="1089">
          <cell r="A1089" t="str">
            <v>55230-0000</v>
          </cell>
          <cell r="D1089" t="str">
            <v>CONCRETE COLOR FINISH</v>
          </cell>
          <cell r="E1089" t="str">
            <v>SQYD</v>
          </cell>
        </row>
        <row r="1090">
          <cell r="A1090" t="str">
            <v>55231-0000</v>
          </cell>
          <cell r="D1090" t="str">
            <v>CONCRETE COLOR AGENT</v>
          </cell>
          <cell r="E1090" t="str">
            <v>LB</v>
          </cell>
        </row>
        <row r="1091">
          <cell r="A1091" t="str">
            <v>55235-0000</v>
          </cell>
          <cell r="D1091" t="str">
            <v>EXPANSION JOINTS</v>
          </cell>
          <cell r="E1091" t="str">
            <v>LNFT</v>
          </cell>
        </row>
        <row r="1092">
          <cell r="A1092" t="str">
            <v>55236-0000</v>
          </cell>
          <cell r="D1092" t="str">
            <v>EXPANSION JOINT REPAIR</v>
          </cell>
          <cell r="E1092" t="str">
            <v>LPSM</v>
          </cell>
        </row>
        <row r="1093">
          <cell r="A1093" t="str">
            <v>55240-0000</v>
          </cell>
          <cell r="D1093" t="str">
            <v>GROUT</v>
          </cell>
          <cell r="E1093" t="str">
            <v>CUFT</v>
          </cell>
        </row>
        <row r="1094">
          <cell r="A1094" t="str">
            <v>55301-0100</v>
          </cell>
          <cell r="D1094" t="str">
            <v>PRECAST, PRESTRESSED CONCRETE AASHTO GIRDER, NON-STANDARD</v>
          </cell>
          <cell r="E1094" t="str">
            <v>EACH</v>
          </cell>
        </row>
        <row r="1095">
          <cell r="A1095" t="str">
            <v>55301-3200</v>
          </cell>
          <cell r="D1095" t="str">
            <v>PRECAST, PRESTRESSED CONCRETE GIRDER</v>
          </cell>
          <cell r="E1095" t="str">
            <v>EACH</v>
          </cell>
        </row>
        <row r="1096">
          <cell r="A1096" t="str">
            <v>55301-3300</v>
          </cell>
          <cell r="D1096" t="str">
            <v>PRECAST, PRESTRESSED CONCRETE AASHTO GIRDER</v>
          </cell>
          <cell r="E1096" t="str">
            <v>EACH</v>
          </cell>
        </row>
        <row r="1097">
          <cell r="A1097" t="str">
            <v>55301-3400</v>
          </cell>
          <cell r="D1097" t="str">
            <v>PRECAST, PRESTRESSED CONCRETE BOX BEAM</v>
          </cell>
          <cell r="E1097" t="str">
            <v>EACH</v>
          </cell>
        </row>
        <row r="1098">
          <cell r="A1098" t="str">
            <v>55301-3500</v>
          </cell>
          <cell r="D1098" t="str">
            <v>PRECAST, PRESTRESSED CONCRETE SLAB</v>
          </cell>
          <cell r="E1098" t="str">
            <v>EACH</v>
          </cell>
        </row>
        <row r="1099">
          <cell r="A1099" t="str">
            <v>55301-3600</v>
          </cell>
          <cell r="D1099" t="str">
            <v>PRECAST, PRESTRESSED CONCRETE BULB TEE GIRDER</v>
          </cell>
          <cell r="E1099" t="str">
            <v>EACH</v>
          </cell>
        </row>
        <row r="1100">
          <cell r="A1100" t="str">
            <v>55301-3700</v>
          </cell>
          <cell r="D1100" t="str">
            <v>PRECAST, PRESTRESSED CONCRETE DECKED BULB TEE GIRDER</v>
          </cell>
          <cell r="E1100" t="str">
            <v>EACH</v>
          </cell>
        </row>
        <row r="1101">
          <cell r="A1101" t="str">
            <v>55302-0100</v>
          </cell>
          <cell r="D1101" t="str">
            <v>PRECAST, PRESTRESSED CONCRETE AASHTO GIRDER, NON-STANDARD</v>
          </cell>
          <cell r="E1101" t="str">
            <v>LNFT</v>
          </cell>
        </row>
        <row r="1102">
          <cell r="A1102" t="str">
            <v>55302-0200</v>
          </cell>
          <cell r="D1102" t="str">
            <v>PRECAST, PRESTRESSED CONCRETE SLABS, 36-INCH NON-VOIDED</v>
          </cell>
          <cell r="E1102" t="str">
            <v>LNFT</v>
          </cell>
        </row>
        <row r="1103">
          <cell r="A1103" t="str">
            <v>55302-0300</v>
          </cell>
          <cell r="D1103" t="str">
            <v>PRECAST, PRESTRESSED CONCRETE SLABS, 48-INCH NON-VOIDED</v>
          </cell>
          <cell r="E1103" t="str">
            <v>LNFT</v>
          </cell>
        </row>
        <row r="1104">
          <cell r="A1104" t="str">
            <v>55302-0400</v>
          </cell>
          <cell r="D1104" t="str">
            <v>PRECAST, PRESTRESSED CONCRETE SLABS, 36-INCH VOIDED</v>
          </cell>
          <cell r="E1104" t="str">
            <v>LNFT</v>
          </cell>
        </row>
        <row r="1105">
          <cell r="A1105" t="str">
            <v>55302-0500</v>
          </cell>
          <cell r="D1105" t="str">
            <v>PRECAST, PRESTRESSED CONCRETE SLABS, 48-INCH VOIDED</v>
          </cell>
          <cell r="E1105" t="str">
            <v>LNFT</v>
          </cell>
        </row>
        <row r="1106">
          <cell r="A1106" t="str">
            <v>55302-0600</v>
          </cell>
          <cell r="D1106" t="str">
            <v>PRECAST, PRESTRESSED CONCRETE BOX BEAM, TYPE B1-36</v>
          </cell>
          <cell r="E1106" t="str">
            <v>LNFT</v>
          </cell>
        </row>
        <row r="1107">
          <cell r="A1107" t="str">
            <v>55302-0700</v>
          </cell>
          <cell r="D1107" t="str">
            <v>PRECAST, PRESTRESSED CONCRETE BOX BEAM, TYPE B2-36</v>
          </cell>
          <cell r="E1107" t="str">
            <v>LNFT</v>
          </cell>
        </row>
        <row r="1108">
          <cell r="A1108" t="str">
            <v>55302-0800</v>
          </cell>
          <cell r="D1108" t="str">
            <v>PRECAST, PRESTRESSED CONCRETE BOX BEAM, TYPE B3-36</v>
          </cell>
          <cell r="E1108" t="str">
            <v>LNFT</v>
          </cell>
        </row>
        <row r="1109">
          <cell r="A1109" t="str">
            <v>55302-0900</v>
          </cell>
          <cell r="D1109" t="str">
            <v>PRECAST, PRESTRESSED CONCRETE BOX BEAM, TYPE B4-36</v>
          </cell>
          <cell r="E1109" t="str">
            <v>LNFT</v>
          </cell>
        </row>
        <row r="1110">
          <cell r="A1110" t="str">
            <v>55302-1000</v>
          </cell>
          <cell r="D1110" t="str">
            <v>PRECAST, PRESTRESSED CONCRETE BOX BEAM, TYPE B1-48</v>
          </cell>
          <cell r="E1110" t="str">
            <v>LNFT</v>
          </cell>
        </row>
        <row r="1111">
          <cell r="A1111" t="str">
            <v>55302-1100</v>
          </cell>
          <cell r="D1111" t="str">
            <v>PRECAST, PRESTRESSED CONCRETE BOX BEAM, TYPE B2-48</v>
          </cell>
          <cell r="E1111" t="str">
            <v>LNFT</v>
          </cell>
        </row>
        <row r="1112">
          <cell r="A1112" t="str">
            <v>55302-1200</v>
          </cell>
          <cell r="D1112" t="str">
            <v>PRECAST, PRESTRESSED CONCRETE BOX BEAM, TYPE B3-48</v>
          </cell>
          <cell r="E1112" t="str">
            <v>LNFT</v>
          </cell>
        </row>
        <row r="1113">
          <cell r="A1113" t="str">
            <v>55302-1300</v>
          </cell>
          <cell r="D1113" t="str">
            <v>PRECAST, PRESTRESSED CONCRETE BOX BEAM, TYPE B4-48</v>
          </cell>
          <cell r="E1113" t="str">
            <v>LNFT</v>
          </cell>
        </row>
        <row r="1114">
          <cell r="A1114" t="str">
            <v>55302-1400</v>
          </cell>
          <cell r="D1114" t="str">
            <v>PRECAST, PRESTRESSED CONCRETE BOX BEAM, NON-STANDARD</v>
          </cell>
          <cell r="E1114" t="str">
            <v>LNFT</v>
          </cell>
        </row>
        <row r="1115">
          <cell r="A1115" t="str">
            <v>55302-1500</v>
          </cell>
          <cell r="D1115" t="str">
            <v>PRECAST, PRESTRESSED CONCRETE BULB TEE GIRDERS, 42-INCH</v>
          </cell>
          <cell r="E1115" t="str">
            <v>LNFT</v>
          </cell>
        </row>
        <row r="1116">
          <cell r="A1116" t="str">
            <v>55302-1600</v>
          </cell>
          <cell r="D1116" t="str">
            <v>PRECAST, PRESTRESSED CONCRETE BULB TEE GIRDERS, 50-INCH</v>
          </cell>
          <cell r="E1116" t="str">
            <v>LNFT</v>
          </cell>
        </row>
        <row r="1117">
          <cell r="A1117" t="str">
            <v>55302-1700</v>
          </cell>
          <cell r="D1117" t="str">
            <v>PRECAST, PRESTRESSED CONCRETE BULB TEE GIRDERS, 54-INCH</v>
          </cell>
          <cell r="E1117" t="str">
            <v>LNFT</v>
          </cell>
        </row>
        <row r="1118">
          <cell r="A1118" t="str">
            <v>55302-1800</v>
          </cell>
          <cell r="D1118" t="str">
            <v>PRECAST, PRESTRESSED CONCRETE BULB TEE GIRDERS, 58-INCH</v>
          </cell>
          <cell r="E1118" t="str">
            <v>LNFT</v>
          </cell>
        </row>
        <row r="1119">
          <cell r="A1119" t="str">
            <v>55302-1900</v>
          </cell>
          <cell r="D1119" t="str">
            <v>PRECAST, PRESTRESSED CONCRETE BULB TEE GIRDERS, 63-INCH</v>
          </cell>
          <cell r="E1119" t="str">
            <v>LNFT</v>
          </cell>
        </row>
        <row r="1120">
          <cell r="A1120" t="str">
            <v>55302-2000</v>
          </cell>
          <cell r="D1120" t="str">
            <v>PRECAST, PRESTRESSED CONCRETE BULB TEE GIRDERS, 72-INCH</v>
          </cell>
          <cell r="E1120" t="str">
            <v>LNFT</v>
          </cell>
        </row>
        <row r="1121">
          <cell r="A1121" t="str">
            <v>55302-2100</v>
          </cell>
          <cell r="D1121" t="str">
            <v>PRECAST, PRESTRESSED CONCRETE BULB TEE GIRDERS, 74-INCH</v>
          </cell>
          <cell r="E1121" t="str">
            <v>LNFT</v>
          </cell>
        </row>
        <row r="1122">
          <cell r="A1122" t="str">
            <v>55302-2200</v>
          </cell>
          <cell r="D1122" t="str">
            <v>PRECAST, PRESTRESSED CONCRETE DECKED BULB TEE GIRDERS, 35-INCH</v>
          </cell>
          <cell r="E1122" t="str">
            <v>LNFT</v>
          </cell>
        </row>
        <row r="1123">
          <cell r="A1123" t="str">
            <v>55302-2300</v>
          </cell>
          <cell r="D1123" t="str">
            <v>PRECAST, PRESTRESSED CONCRETE DECKED BULB TEE GIRDERS, 36-INCH</v>
          </cell>
          <cell r="E1123" t="str">
            <v>LNFT</v>
          </cell>
        </row>
        <row r="1124">
          <cell r="A1124" t="str">
            <v>55302-2400</v>
          </cell>
          <cell r="D1124" t="str">
            <v>PRECAST, PRESTRESSED CONCRETE DECKED BULB TEE GIRDERS, 41-INCH</v>
          </cell>
          <cell r="E1124" t="str">
            <v>LNFT</v>
          </cell>
        </row>
        <row r="1125">
          <cell r="A1125" t="str">
            <v>55302-2500</v>
          </cell>
          <cell r="D1125" t="str">
            <v>PRECAST, PRESTRESSED CONCRETE DECKED BULB TEE GIRDERS, 45-INCH</v>
          </cell>
          <cell r="E1125" t="str">
            <v>LNFT</v>
          </cell>
        </row>
        <row r="1126">
          <cell r="A1126" t="str">
            <v>55302-2600</v>
          </cell>
          <cell r="D1126" t="str">
            <v>PRECAST, PRESTRESSED CONCRETE DECKED BULB TEE GIRDERS, 51-INCH</v>
          </cell>
          <cell r="E1126" t="str">
            <v>LNFT</v>
          </cell>
        </row>
        <row r="1127">
          <cell r="A1127" t="str">
            <v>55302-2700</v>
          </cell>
          <cell r="D1127" t="str">
            <v>PRECAST, PRESTRESSED CONCRETE DECKED BULB TEE GIRDERS, 53-INCH</v>
          </cell>
          <cell r="E1127" t="str">
            <v>LNFT</v>
          </cell>
        </row>
        <row r="1128">
          <cell r="A1128" t="str">
            <v>55302-2800</v>
          </cell>
          <cell r="D1128" t="str">
            <v>PRECAST, PRESTRESSED CONCRETE DECKED BULB TEE GIRDERS, 54-INCH</v>
          </cell>
          <cell r="E1128" t="str">
            <v>LNFT</v>
          </cell>
        </row>
        <row r="1129">
          <cell r="A1129" t="str">
            <v>55302-2900</v>
          </cell>
          <cell r="D1129" t="str">
            <v>PRECAST, PRESTRESSED CONCRETE DECKED BULB TEE GIRDERS, 55-INCH</v>
          </cell>
          <cell r="E1129" t="str">
            <v>LNFT</v>
          </cell>
        </row>
        <row r="1130">
          <cell r="A1130" t="str">
            <v>55302-3000</v>
          </cell>
          <cell r="D1130" t="str">
            <v>PRECAST, PRESTRESSED CONCRETE DECKED BULB TEE GIRDERS, 60-INCH</v>
          </cell>
          <cell r="E1130" t="str">
            <v>LNFT</v>
          </cell>
        </row>
        <row r="1131">
          <cell r="A1131" t="str">
            <v>55302-3100</v>
          </cell>
          <cell r="D1131" t="str">
            <v>PRECAST, PRESTRESSED CONCRETE DECKED BULB TEE GIRDERS, 65-INCH</v>
          </cell>
          <cell r="E1131" t="str">
            <v>LNFT</v>
          </cell>
        </row>
        <row r="1132">
          <cell r="A1132" t="str">
            <v>55302-3200</v>
          </cell>
          <cell r="D1132" t="str">
            <v>PRECAST, PRESTRESSED CONCRETE GIRDER</v>
          </cell>
          <cell r="E1132" t="str">
            <v>LNFT</v>
          </cell>
        </row>
        <row r="1133">
          <cell r="A1133" t="str">
            <v>55302-3300</v>
          </cell>
          <cell r="D1133" t="str">
            <v>PRECAST, PRESTRESSED CONCRETE AASHTO GIRDER</v>
          </cell>
          <cell r="E1133" t="str">
            <v>LNFT</v>
          </cell>
        </row>
        <row r="1134">
          <cell r="A1134" t="str">
            <v>55302-3400</v>
          </cell>
          <cell r="D1134" t="str">
            <v>PRECAST, PRESTRESSED CONCRETE BOX BEAM</v>
          </cell>
          <cell r="E1134" t="str">
            <v>LNFT</v>
          </cell>
        </row>
        <row r="1135">
          <cell r="A1135" t="str">
            <v>55302-3500</v>
          </cell>
          <cell r="D1135" t="str">
            <v>PRECAST, PRESTRESSED CONCRETE SLAB</v>
          </cell>
          <cell r="E1135" t="str">
            <v>LNFT</v>
          </cell>
        </row>
        <row r="1136">
          <cell r="A1136" t="str">
            <v>55302-3600</v>
          </cell>
          <cell r="D1136" t="str">
            <v>PRECAST, PRESTRESSED CONCRETE BULB TEE GIRDER</v>
          </cell>
          <cell r="E1136" t="str">
            <v>LNFT</v>
          </cell>
        </row>
        <row r="1137">
          <cell r="A1137" t="str">
            <v>55302-3700</v>
          </cell>
          <cell r="D1137" t="str">
            <v>PRECAST, PRESTRESSED CONCRETE DECKED BULB TEE GIRDER</v>
          </cell>
          <cell r="E1137" t="str">
            <v>LNFT</v>
          </cell>
        </row>
        <row r="1138">
          <cell r="A1138" t="str">
            <v>55303-0000</v>
          </cell>
          <cell r="D1138" t="str">
            <v>PRESTRESSING SYSTEM</v>
          </cell>
          <cell r="E1138" t="str">
            <v>LPSM</v>
          </cell>
        </row>
        <row r="1139">
          <cell r="A1139" t="str">
            <v>55310-0100</v>
          </cell>
          <cell r="D1139" t="str">
            <v>POST-TENSIONING TENDON REPAIR</v>
          </cell>
          <cell r="E1139" t="str">
            <v>LNFT</v>
          </cell>
        </row>
        <row r="1140">
          <cell r="A1140" t="str">
            <v>55311-0100</v>
          </cell>
          <cell r="D1140" t="str">
            <v>POST-TENSIONING ANCHORAGE REPAIR</v>
          </cell>
          <cell r="E1140" t="str">
            <v>EACH</v>
          </cell>
        </row>
        <row r="1141">
          <cell r="A1141" t="str">
            <v>55401-1000</v>
          </cell>
          <cell r="D1141" t="str">
            <v>REINFORCING STEEL</v>
          </cell>
          <cell r="E1141" t="str">
            <v>LB</v>
          </cell>
        </row>
        <row r="1142">
          <cell r="A1142" t="str">
            <v>55401-2000</v>
          </cell>
          <cell r="D1142" t="str">
            <v>REINFORCING STEEL, EPOXY COATED</v>
          </cell>
          <cell r="E1142" t="str">
            <v>LB</v>
          </cell>
        </row>
        <row r="1143">
          <cell r="A1143" t="str">
            <v>55401-2500</v>
          </cell>
          <cell r="D1143" t="str">
            <v>REINFORCING STEEL, GALVANIZED</v>
          </cell>
          <cell r="E1143" t="str">
            <v>LB</v>
          </cell>
        </row>
        <row r="1144">
          <cell r="A1144" t="str">
            <v>55401-3000</v>
          </cell>
          <cell r="D1144" t="str">
            <v>REINFORCING STEEL, STAINLESS STEEL</v>
          </cell>
          <cell r="E1144" t="str">
            <v>LB</v>
          </cell>
        </row>
        <row r="1145">
          <cell r="A1145" t="str">
            <v>55401-4000</v>
          </cell>
          <cell r="D1145" t="str">
            <v>REINFORCING STEEL, UNCOATED, SPECIALTY HIGH-STRENGTH, CORROSION RESISTANT</v>
          </cell>
          <cell r="E1145" t="str">
            <v>LB</v>
          </cell>
        </row>
        <row r="1146">
          <cell r="A1146" t="str">
            <v>55501-0000</v>
          </cell>
          <cell r="D1146" t="str">
            <v>STRUCTURAL STEEL</v>
          </cell>
          <cell r="E1146" t="str">
            <v>LPSM</v>
          </cell>
        </row>
        <row r="1147">
          <cell r="A1147" t="str">
            <v>55501-1000</v>
          </cell>
          <cell r="D1147" t="str">
            <v>STRUCTURAL STEEL, SALVAGED, MODIFIED, AND ERECTED</v>
          </cell>
          <cell r="E1147" t="str">
            <v>LPSM</v>
          </cell>
        </row>
        <row r="1148">
          <cell r="A1148" t="str">
            <v>55501-2000</v>
          </cell>
          <cell r="D1148" t="str">
            <v>STRUCTURAL STEEL, EVALUATE GUSSET PLATE</v>
          </cell>
          <cell r="E1148" t="str">
            <v>LPSM</v>
          </cell>
        </row>
        <row r="1149">
          <cell r="A1149" t="str">
            <v>55501-2100</v>
          </cell>
          <cell r="D1149" t="str">
            <v>STRUCTURAL STEEL, REPAIR GUSSET PLATE</v>
          </cell>
          <cell r="E1149" t="str">
            <v>LPSM</v>
          </cell>
        </row>
        <row r="1150">
          <cell r="A1150" t="str">
            <v>55502-0000</v>
          </cell>
          <cell r="D1150" t="str">
            <v>STRUCTURAL STEEL, FURNISHED, FABRICATED, AND ERECTED</v>
          </cell>
          <cell r="E1150" t="str">
            <v>LB</v>
          </cell>
        </row>
        <row r="1151">
          <cell r="A1151" t="str">
            <v>55504-0000</v>
          </cell>
          <cell r="D1151" t="str">
            <v>PRE-FABRICATED STEEL BRIDGE</v>
          </cell>
          <cell r="E1151" t="str">
            <v>LPSM</v>
          </cell>
        </row>
        <row r="1152">
          <cell r="A1152" t="str">
            <v>55505-0000</v>
          </cell>
          <cell r="D1152" t="str">
            <v>STRUCTURAL STEEL SOLDIER PILE</v>
          </cell>
          <cell r="E1152" t="str">
            <v>LNFT</v>
          </cell>
        </row>
        <row r="1153">
          <cell r="A1153" t="str">
            <v>55506-0000</v>
          </cell>
          <cell r="D1153" t="str">
            <v>MISCELLANEOUS STEEL</v>
          </cell>
          <cell r="E1153" t="str">
            <v>EACH</v>
          </cell>
        </row>
        <row r="1154">
          <cell r="A1154" t="str">
            <v>55506-0100</v>
          </cell>
          <cell r="D1154" t="str">
            <v>MISCELLANEOUS STEEL, SCUPPER EXTENSION</v>
          </cell>
          <cell r="E1154" t="str">
            <v>EACH</v>
          </cell>
        </row>
        <row r="1155">
          <cell r="A1155" t="str">
            <v>55601-0100</v>
          </cell>
          <cell r="D1155" t="str">
            <v>BRIDGE RAILING, ALUMINUM</v>
          </cell>
          <cell r="E1155" t="str">
            <v>LNFT</v>
          </cell>
        </row>
        <row r="1156">
          <cell r="A1156" t="str">
            <v>55601-0200</v>
          </cell>
          <cell r="D1156" t="str">
            <v>BRIDGE RAILING, ALUMINUM, ONE RAIL</v>
          </cell>
          <cell r="E1156" t="str">
            <v>LNFT</v>
          </cell>
        </row>
        <row r="1157">
          <cell r="A1157" t="str">
            <v>55601-0300</v>
          </cell>
          <cell r="D1157" t="str">
            <v>BRIDGE RAILING, ALUMINUM, TWO RAIL</v>
          </cell>
          <cell r="E1157" t="str">
            <v>LNFT</v>
          </cell>
        </row>
        <row r="1158">
          <cell r="A1158" t="str">
            <v>55601-0400</v>
          </cell>
          <cell r="D1158" t="str">
            <v>BRIDGE RAILING, ALUMINUM, THREE RAIL</v>
          </cell>
          <cell r="E1158" t="str">
            <v>LNFT</v>
          </cell>
        </row>
        <row r="1159">
          <cell r="A1159" t="str">
            <v>55601-0500</v>
          </cell>
          <cell r="D1159" t="str">
            <v>BRIDGE RAILING, CONCRETE</v>
          </cell>
          <cell r="E1159" t="str">
            <v>LNFT</v>
          </cell>
        </row>
        <row r="1160">
          <cell r="A1160" t="str">
            <v>55601-0600</v>
          </cell>
          <cell r="D1160" t="str">
            <v>BRIDGE RAILING, CONCRETE, BEAM RAIL</v>
          </cell>
          <cell r="E1160" t="str">
            <v>LNFT</v>
          </cell>
        </row>
        <row r="1161">
          <cell r="A1161" t="str">
            <v>55601-0700</v>
          </cell>
          <cell r="D1161" t="str">
            <v>BRIDGE RAILING, CONCRETE, NATCHEZ TRACE RAIL</v>
          </cell>
          <cell r="E1161" t="str">
            <v>LNFT</v>
          </cell>
        </row>
        <row r="1162">
          <cell r="A1162" t="str">
            <v>55601-0800</v>
          </cell>
          <cell r="D1162" t="str">
            <v>BRIDGE RAILING, CONCRETE, NEW JERSEY SAFETY SHAPE</v>
          </cell>
          <cell r="E1162" t="str">
            <v>LNFT</v>
          </cell>
        </row>
        <row r="1163">
          <cell r="A1163" t="str">
            <v>55601-0900</v>
          </cell>
          <cell r="D1163" t="str">
            <v>BRIDGE RAILING, STEEL</v>
          </cell>
          <cell r="E1163" t="str">
            <v>LNFT</v>
          </cell>
        </row>
        <row r="1164">
          <cell r="A1164" t="str">
            <v>55601-1000</v>
          </cell>
          <cell r="D1164" t="str">
            <v>BRIDGE RAILING, STEEL, ONE RAIL</v>
          </cell>
          <cell r="E1164" t="str">
            <v>LNFT</v>
          </cell>
        </row>
        <row r="1165">
          <cell r="A1165" t="str">
            <v>55601-1100</v>
          </cell>
          <cell r="D1165" t="str">
            <v>BRIDGE RAILING, STEEL, TWO RAIL</v>
          </cell>
          <cell r="E1165" t="str">
            <v>LNFT</v>
          </cell>
        </row>
        <row r="1166">
          <cell r="A1166" t="str">
            <v>55601-1200</v>
          </cell>
          <cell r="D1166" t="str">
            <v>BRIDGE RAILING, STEEL, THREE RAIL</v>
          </cell>
          <cell r="E1166" t="str">
            <v>LNFT</v>
          </cell>
        </row>
        <row r="1167">
          <cell r="A1167" t="str">
            <v>55601-1300</v>
          </cell>
          <cell r="D1167" t="str">
            <v>BRIDGE RAILING, TIMBER</v>
          </cell>
          <cell r="E1167" t="str">
            <v>LNFT</v>
          </cell>
        </row>
        <row r="1168">
          <cell r="A1168" t="str">
            <v>55601-1400</v>
          </cell>
          <cell r="D1168" t="str">
            <v>BRIDGE RAILING, TIMBER, STEEL-BACKED</v>
          </cell>
          <cell r="E1168" t="str">
            <v>LNFT</v>
          </cell>
        </row>
        <row r="1169">
          <cell r="A1169" t="str">
            <v>55602-1000</v>
          </cell>
          <cell r="D1169" t="str">
            <v>REMOVE AND RESET BRIDGE RAILING</v>
          </cell>
          <cell r="E1169" t="str">
            <v>LNFT</v>
          </cell>
        </row>
        <row r="1170">
          <cell r="A1170" t="str">
            <v>55603-1000</v>
          </cell>
          <cell r="D1170" t="str">
            <v>REMOVE AND RESET BRIDGE RAILING</v>
          </cell>
          <cell r="E1170" t="str">
            <v>LPSM</v>
          </cell>
        </row>
        <row r="1171">
          <cell r="A1171" t="str">
            <v>55701-1000</v>
          </cell>
          <cell r="D1171" t="str">
            <v>STRUCTURAL TIMBER AND LUMBER, UNTREATED</v>
          </cell>
          <cell r="E1171" t="str">
            <v>MFBM</v>
          </cell>
        </row>
        <row r="1172">
          <cell r="A1172" t="str">
            <v>55701-2000</v>
          </cell>
          <cell r="D1172" t="str">
            <v>STRUCTURAL TIMBER AND LUMBER, TREATED</v>
          </cell>
          <cell r="E1172" t="str">
            <v>MFBM</v>
          </cell>
        </row>
        <row r="1173">
          <cell r="A1173" t="str">
            <v>55701-3000</v>
          </cell>
          <cell r="D1173" t="str">
            <v>STRUCTURAL TIMBER AND LUMBER, COMPOSITE</v>
          </cell>
          <cell r="E1173" t="str">
            <v>MFBM</v>
          </cell>
        </row>
        <row r="1174">
          <cell r="A1174" t="str">
            <v>55702-1000</v>
          </cell>
          <cell r="D1174" t="str">
            <v>STRUCTURAL TIMBER AND LUMBER, TREATED, PEDESTRIAN BRIDGE</v>
          </cell>
          <cell r="E1174" t="str">
            <v>LNFT</v>
          </cell>
        </row>
        <row r="1175">
          <cell r="A1175" t="str">
            <v>55703-1000</v>
          </cell>
          <cell r="D1175" t="str">
            <v>STRUCTURAL TIMBER AND LUMBER, TREATED, BOARDWALK</v>
          </cell>
          <cell r="E1175" t="str">
            <v>SQYD</v>
          </cell>
        </row>
        <row r="1176">
          <cell r="A1176" t="str">
            <v>55703-2000</v>
          </cell>
          <cell r="D1176" t="str">
            <v>STRUCTURAL TIMBER AND LUMBER, TREATED, DECKING</v>
          </cell>
          <cell r="E1176" t="str">
            <v>SQYD</v>
          </cell>
        </row>
        <row r="1177">
          <cell r="A1177" t="str">
            <v>55706-1000</v>
          </cell>
          <cell r="D1177" t="str">
            <v>STRUCTURAL TIMBER AND LUMBER, UNTREATED</v>
          </cell>
          <cell r="E1177" t="str">
            <v>LPSM</v>
          </cell>
        </row>
        <row r="1178">
          <cell r="A1178" t="str">
            <v>55706-2000</v>
          </cell>
          <cell r="D1178" t="str">
            <v>STRUCTURAL TIMBER AND LUMBER, TREATED</v>
          </cell>
          <cell r="E1178" t="str">
            <v>LPSM</v>
          </cell>
        </row>
        <row r="1179">
          <cell r="A1179" t="str">
            <v>55707-1000</v>
          </cell>
          <cell r="D1179" t="str">
            <v>HARDWARE, PREFABRICATED ALUMINUM RAMP</v>
          </cell>
          <cell r="E1179" t="str">
            <v>EACH</v>
          </cell>
        </row>
        <row r="1180">
          <cell r="A1180" t="str">
            <v>55720-0000</v>
          </cell>
          <cell r="D1180" t="str">
            <v>REPAIR STRUCTURAL TIMBER AND LUMBER</v>
          </cell>
          <cell r="E1180" t="str">
            <v>LPSM</v>
          </cell>
        </row>
        <row r="1181">
          <cell r="A1181" t="str">
            <v>55801-0000</v>
          </cell>
          <cell r="D1181" t="str">
            <v>DAMPPROOFING</v>
          </cell>
          <cell r="E1181" t="str">
            <v>SQYD</v>
          </cell>
        </row>
        <row r="1182">
          <cell r="A1182" t="str">
            <v>55901-0000</v>
          </cell>
          <cell r="D1182" t="str">
            <v>MEMBRANE WATERPROOFING</v>
          </cell>
          <cell r="E1182" t="str">
            <v>SQYD</v>
          </cell>
        </row>
        <row r="1183">
          <cell r="A1183" t="str">
            <v>55901-1000</v>
          </cell>
          <cell r="D1183" t="str">
            <v>MEMBRANE WATERPROOFING, TYPE 1</v>
          </cell>
          <cell r="E1183" t="str">
            <v>SQYD</v>
          </cell>
        </row>
        <row r="1184">
          <cell r="A1184" t="str">
            <v>55901-2000</v>
          </cell>
          <cell r="D1184" t="str">
            <v>MEMBRANE WATERPROOFING, TYPE 2</v>
          </cell>
          <cell r="E1184" t="str">
            <v>SQYD</v>
          </cell>
        </row>
        <row r="1185">
          <cell r="A1185" t="str">
            <v>56001-0000</v>
          </cell>
          <cell r="D1185" t="str">
            <v>REMOVAL OF CONCRETE BY HYDRODEMOLITION</v>
          </cell>
          <cell r="E1185" t="str">
            <v>SQYD</v>
          </cell>
        </row>
        <row r="1186">
          <cell r="A1186" t="str">
            <v>56003-0000</v>
          </cell>
          <cell r="D1186" t="str">
            <v>REMOVAL OF CONCRETE BY HYDRODEMOLITION</v>
          </cell>
          <cell r="E1186" t="str">
            <v>LPSM</v>
          </cell>
        </row>
        <row r="1187">
          <cell r="A1187" t="str">
            <v>56101-0000</v>
          </cell>
          <cell r="D1187" t="str">
            <v>STRUCTURAL CONCRETE INJECTION AND CRACK REPAIR</v>
          </cell>
          <cell r="E1187" t="str">
            <v>LNFT</v>
          </cell>
        </row>
        <row r="1188">
          <cell r="A1188" t="str">
            <v>56201-0000</v>
          </cell>
          <cell r="D1188" t="str">
            <v>BRIDGE ERECTION SYSTEM</v>
          </cell>
          <cell r="E1188" t="str">
            <v>LPSM</v>
          </cell>
        </row>
        <row r="1189">
          <cell r="A1189" t="str">
            <v>56202-0000</v>
          </cell>
          <cell r="D1189" t="str">
            <v>TEMPORARY SUPPORT STRUCTURE</v>
          </cell>
          <cell r="E1189" t="str">
            <v>LPSM</v>
          </cell>
        </row>
        <row r="1190">
          <cell r="A1190" t="str">
            <v>56203-0000</v>
          </cell>
          <cell r="D1190" t="str">
            <v>TEMPORARY SUPPORT STRUCTURE</v>
          </cell>
          <cell r="E1190" t="str">
            <v>EACH</v>
          </cell>
        </row>
        <row r="1191">
          <cell r="A1191" t="str">
            <v>56204-0000</v>
          </cell>
          <cell r="D1191" t="str">
            <v>DEBRIS SHIELD</v>
          </cell>
          <cell r="E1191" t="str">
            <v>SQYD</v>
          </cell>
        </row>
        <row r="1192">
          <cell r="A1192" t="str">
            <v>56205-0000</v>
          </cell>
          <cell r="D1192" t="str">
            <v>DEBRIS SHIELD</v>
          </cell>
          <cell r="E1192" t="str">
            <v>LPSM</v>
          </cell>
        </row>
        <row r="1193">
          <cell r="A1193" t="str">
            <v>56301-1000</v>
          </cell>
          <cell r="D1193" t="str">
            <v>PAINTING, CONCRETE STRUCTURE</v>
          </cell>
          <cell r="E1193" t="str">
            <v>LPSM</v>
          </cell>
        </row>
        <row r="1194">
          <cell r="A1194" t="str">
            <v>56301-2000</v>
          </cell>
          <cell r="D1194" t="str">
            <v>PAINTING, STEEL STRUCTURE</v>
          </cell>
          <cell r="E1194" t="str">
            <v>LPSM</v>
          </cell>
        </row>
        <row r="1195">
          <cell r="A1195" t="str">
            <v>56301-3000</v>
          </cell>
          <cell r="D1195" t="str">
            <v>PAINTING, TIMBER STRUCTURE</v>
          </cell>
          <cell r="E1195" t="str">
            <v>LPSM</v>
          </cell>
        </row>
        <row r="1196">
          <cell r="A1196" t="str">
            <v>56302-1000</v>
          </cell>
          <cell r="D1196" t="str">
            <v>PAINTING, CONCRETE STRUCTURE</v>
          </cell>
          <cell r="E1196" t="str">
            <v>SQFT</v>
          </cell>
        </row>
        <row r="1197">
          <cell r="A1197" t="str">
            <v>56302-2000</v>
          </cell>
          <cell r="D1197" t="str">
            <v>PAINTING, STEEL STRUCTURE</v>
          </cell>
          <cell r="E1197" t="str">
            <v>SQFT</v>
          </cell>
        </row>
        <row r="1198">
          <cell r="A1198" t="str">
            <v>56303-1000</v>
          </cell>
          <cell r="D1198" t="str">
            <v>PAINTING, TIMBER STRUCTURE</v>
          </cell>
          <cell r="E1198" t="str">
            <v>LNFT</v>
          </cell>
        </row>
        <row r="1199">
          <cell r="A1199" t="str">
            <v>56304-0100</v>
          </cell>
          <cell r="D1199" t="str">
            <v>PAINTING, PIPE</v>
          </cell>
          <cell r="E1199" t="str">
            <v>LNFT</v>
          </cell>
        </row>
        <row r="1200">
          <cell r="A1200" t="str">
            <v>56305-0000</v>
          </cell>
          <cell r="D1200" t="str">
            <v>ROCK STAIN</v>
          </cell>
          <cell r="E1200" t="str">
            <v>SQFT</v>
          </cell>
        </row>
        <row r="1201">
          <cell r="A1201" t="str">
            <v>56310-0000</v>
          </cell>
          <cell r="D1201" t="str">
            <v>WEATHERING AGENT</v>
          </cell>
          <cell r="E1201" t="str">
            <v>GAL</v>
          </cell>
        </row>
        <row r="1202">
          <cell r="A1202" t="str">
            <v>56311-1000</v>
          </cell>
          <cell r="D1202" t="str">
            <v>WEATHERING AGENT, DESERT APPLICATION</v>
          </cell>
          <cell r="E1202" t="str">
            <v>SQFT</v>
          </cell>
        </row>
        <row r="1203">
          <cell r="A1203" t="str">
            <v>56311-2000</v>
          </cell>
          <cell r="D1203" t="str">
            <v>WEATHERING AGENT, WALL APPLICATION</v>
          </cell>
          <cell r="E1203" t="str">
            <v>SQFT</v>
          </cell>
        </row>
        <row r="1204">
          <cell r="A1204" t="str">
            <v>56312-1000</v>
          </cell>
          <cell r="D1204" t="str">
            <v>WEATHERING AGENT, BOULDER APPLICATION</v>
          </cell>
          <cell r="E1204" t="str">
            <v>EACH</v>
          </cell>
        </row>
        <row r="1205">
          <cell r="A1205" t="str">
            <v>56320-0000</v>
          </cell>
          <cell r="D1205" t="str">
            <v>CONTAINMENT SYSTEM AND WORKER PROTECTION PLAN</v>
          </cell>
          <cell r="E1205" t="str">
            <v>LPSM</v>
          </cell>
        </row>
        <row r="1206">
          <cell r="A1206" t="str">
            <v>56401-0000</v>
          </cell>
          <cell r="D1206" t="str">
            <v>BEARING DEVICE</v>
          </cell>
          <cell r="E1206" t="str">
            <v>EACH</v>
          </cell>
        </row>
        <row r="1207">
          <cell r="A1207" t="str">
            <v>56401-1000</v>
          </cell>
          <cell r="D1207" t="str">
            <v>BEARING DEVICE, ELASTOMERIC</v>
          </cell>
          <cell r="E1207" t="str">
            <v>EACH</v>
          </cell>
        </row>
        <row r="1208">
          <cell r="A1208" t="str">
            <v>56401-2000</v>
          </cell>
          <cell r="D1208" t="str">
            <v>BEARING DEVICE, POT</v>
          </cell>
          <cell r="E1208" t="str">
            <v>EACH</v>
          </cell>
        </row>
        <row r="1209">
          <cell r="A1209" t="str">
            <v>56401-3000</v>
          </cell>
          <cell r="D1209" t="str">
            <v>BEARING DEVICE, SLIDING</v>
          </cell>
          <cell r="E1209" t="str">
            <v>EACH</v>
          </cell>
        </row>
        <row r="1210">
          <cell r="A1210" t="str">
            <v>56401-4000</v>
          </cell>
          <cell r="D1210" t="str">
            <v>BEARING DEVICE, DISK</v>
          </cell>
          <cell r="E1210" t="str">
            <v>EACH</v>
          </cell>
        </row>
        <row r="1211">
          <cell r="A1211" t="str">
            <v>56501-0000</v>
          </cell>
          <cell r="D1211" t="str">
            <v>DRILLED SHAFT</v>
          </cell>
          <cell r="E1211" t="str">
            <v>LNFT</v>
          </cell>
        </row>
        <row r="1212">
          <cell r="A1212" t="str">
            <v>56501-0100</v>
          </cell>
          <cell r="D1212" t="str">
            <v>DRILLED SHAFT, 18-INCH DIAMETER</v>
          </cell>
          <cell r="E1212" t="str">
            <v>LNFT</v>
          </cell>
        </row>
        <row r="1213">
          <cell r="A1213" t="str">
            <v>56501-0200</v>
          </cell>
          <cell r="D1213" t="str">
            <v>DRILLED SHAFT, 24-INCH DIAMETER</v>
          </cell>
          <cell r="E1213" t="str">
            <v>LNFT</v>
          </cell>
        </row>
        <row r="1214">
          <cell r="A1214" t="str">
            <v>56501-0300</v>
          </cell>
          <cell r="D1214" t="str">
            <v>DRILLED SHAFT, 30-INCH DIAMETER</v>
          </cell>
          <cell r="E1214" t="str">
            <v>LNFT</v>
          </cell>
        </row>
        <row r="1215">
          <cell r="A1215" t="str">
            <v>56501-0310</v>
          </cell>
          <cell r="D1215" t="str">
            <v>DRILLED SHAFT, 30-INCH DIAMETER, H-PILE CORE</v>
          </cell>
          <cell r="E1215" t="str">
            <v>LNFT</v>
          </cell>
        </row>
        <row r="1216">
          <cell r="A1216" t="str">
            <v>56501-0400</v>
          </cell>
          <cell r="D1216" t="str">
            <v>DRILLED SHAFT, 36-INCH DIAMETER</v>
          </cell>
          <cell r="E1216" t="str">
            <v>LNFT</v>
          </cell>
        </row>
        <row r="1217">
          <cell r="A1217" t="str">
            <v>56501-0500</v>
          </cell>
          <cell r="D1217" t="str">
            <v>DRILLED SHAFT, 42-INCH DIAMETER</v>
          </cell>
          <cell r="E1217" t="str">
            <v>LNFT</v>
          </cell>
        </row>
        <row r="1218">
          <cell r="A1218" t="str">
            <v>56501-0600</v>
          </cell>
          <cell r="D1218" t="str">
            <v>DRILLED SHAFT, 48-INCH DIAMETER</v>
          </cell>
          <cell r="E1218" t="str">
            <v>LNFT</v>
          </cell>
        </row>
        <row r="1219">
          <cell r="A1219" t="str">
            <v>56501-0700</v>
          </cell>
          <cell r="D1219" t="str">
            <v>DRILLED SHAFT, 54-INCH DIAMETER</v>
          </cell>
          <cell r="E1219" t="str">
            <v>LNFT</v>
          </cell>
        </row>
        <row r="1220">
          <cell r="A1220" t="str">
            <v>56501-0800</v>
          </cell>
          <cell r="D1220" t="str">
            <v>DRILLED SHAFT, 60-INCH DIAMETER</v>
          </cell>
          <cell r="E1220" t="str">
            <v>LNFT</v>
          </cell>
        </row>
        <row r="1221">
          <cell r="A1221" t="str">
            <v>56501-0900</v>
          </cell>
          <cell r="D1221" t="str">
            <v>DRILLED SHAFT, 72-INCH DIAMETER</v>
          </cell>
          <cell r="E1221" t="str">
            <v>LNFT</v>
          </cell>
        </row>
        <row r="1222">
          <cell r="A1222" t="str">
            <v>56501-0950</v>
          </cell>
          <cell r="D1222" t="str">
            <v>DRILLED SHAFT, 78-INCH DIAMETER</v>
          </cell>
          <cell r="E1222" t="str">
            <v>LNFT</v>
          </cell>
        </row>
        <row r="1223">
          <cell r="A1223" t="str">
            <v>56501-1000</v>
          </cell>
          <cell r="D1223" t="str">
            <v>DRILLED SHAFT, 84-INCH DIAMETER</v>
          </cell>
          <cell r="E1223" t="str">
            <v>LNFT</v>
          </cell>
        </row>
        <row r="1224">
          <cell r="A1224" t="str">
            <v>56502-0000</v>
          </cell>
          <cell r="D1224" t="str">
            <v>TRIAL DRILLED SHAFT</v>
          </cell>
          <cell r="E1224" t="str">
            <v>LNFT</v>
          </cell>
        </row>
        <row r="1225">
          <cell r="A1225" t="str">
            <v>56502-0100</v>
          </cell>
          <cell r="D1225" t="str">
            <v>TRIAL DRILLED SHAFT, 18-INCH DIAMETER</v>
          </cell>
          <cell r="E1225" t="str">
            <v>LNFT</v>
          </cell>
        </row>
        <row r="1226">
          <cell r="A1226" t="str">
            <v>56502-0200</v>
          </cell>
          <cell r="D1226" t="str">
            <v>TRIAL DRILLED SHAFT, 24-INCH DIAMETER</v>
          </cell>
          <cell r="E1226" t="str">
            <v>LNFT</v>
          </cell>
        </row>
        <row r="1227">
          <cell r="A1227" t="str">
            <v>56502-0300</v>
          </cell>
          <cell r="D1227" t="str">
            <v>TRIAL DRILLED SHAFT, 30-INCH DIAMETER</v>
          </cell>
          <cell r="E1227" t="str">
            <v>LNFT</v>
          </cell>
        </row>
        <row r="1228">
          <cell r="A1228" t="str">
            <v>56502-0400</v>
          </cell>
          <cell r="D1228" t="str">
            <v>TRIAL DRILLED SHAFT, 36-INCH DIAMETER</v>
          </cell>
          <cell r="E1228" t="str">
            <v>LNFT</v>
          </cell>
        </row>
        <row r="1229">
          <cell r="A1229" t="str">
            <v>56502-0500</v>
          </cell>
          <cell r="D1229" t="str">
            <v>TRIAL DRILLED SHAFT, 42-INCH DIAMETER</v>
          </cell>
          <cell r="E1229" t="str">
            <v>LNFT</v>
          </cell>
        </row>
        <row r="1230">
          <cell r="A1230" t="str">
            <v>56502-0600</v>
          </cell>
          <cell r="D1230" t="str">
            <v>TRIAL DRILLED SHAFT, 48-INCH DIAMETER</v>
          </cell>
          <cell r="E1230" t="str">
            <v>LNFT</v>
          </cell>
        </row>
        <row r="1231">
          <cell r="A1231" t="str">
            <v>56502-0700</v>
          </cell>
          <cell r="D1231" t="str">
            <v>TRIAL DRILLED SHAFT, 54-INCH DIAMETER</v>
          </cell>
          <cell r="E1231" t="str">
            <v>LNFT</v>
          </cell>
        </row>
        <row r="1232">
          <cell r="A1232" t="str">
            <v>56502-0800</v>
          </cell>
          <cell r="D1232" t="str">
            <v>TRIAL DRILLED SHAFT, 60-INCH DIAMETER</v>
          </cell>
          <cell r="E1232" t="str">
            <v>LNFT</v>
          </cell>
        </row>
        <row r="1233">
          <cell r="A1233" t="str">
            <v>56502-0900</v>
          </cell>
          <cell r="D1233" t="str">
            <v>TRIAL DRILLED SHAFT, 72-INCH DIAMETER</v>
          </cell>
          <cell r="E1233" t="str">
            <v>LNFT</v>
          </cell>
        </row>
        <row r="1234">
          <cell r="A1234" t="str">
            <v>56502-1000</v>
          </cell>
          <cell r="D1234" t="str">
            <v>TRIAL DRILLED SHAFT, 84-INCH DIAMETER</v>
          </cell>
          <cell r="E1234" t="str">
            <v>LNFT</v>
          </cell>
        </row>
        <row r="1235">
          <cell r="A1235" t="str">
            <v>56503-0000</v>
          </cell>
          <cell r="D1235" t="str">
            <v>SECANT PILE</v>
          </cell>
          <cell r="E1235" t="str">
            <v>LNFT</v>
          </cell>
        </row>
        <row r="1236">
          <cell r="A1236" t="str">
            <v>56503-0100</v>
          </cell>
          <cell r="D1236" t="str">
            <v>SECANT PILE, 18-INCH DIAMETER</v>
          </cell>
          <cell r="E1236" t="str">
            <v>LNFT</v>
          </cell>
        </row>
        <row r="1237">
          <cell r="A1237" t="str">
            <v>56503-0200</v>
          </cell>
          <cell r="D1237" t="str">
            <v>SECANT PILE, 24-INCH DIAMETER</v>
          </cell>
          <cell r="E1237" t="str">
            <v>LNFT</v>
          </cell>
        </row>
        <row r="1238">
          <cell r="A1238" t="str">
            <v>56503-0300</v>
          </cell>
          <cell r="D1238" t="str">
            <v>SECANT PILE, 30-INCH DIAMETER</v>
          </cell>
          <cell r="E1238" t="str">
            <v>LNFT</v>
          </cell>
        </row>
        <row r="1239">
          <cell r="A1239" t="str">
            <v>56503-0400</v>
          </cell>
          <cell r="D1239" t="str">
            <v>SECANT PILE, 36-INCH DIAMETER</v>
          </cell>
          <cell r="E1239" t="str">
            <v>LNFT</v>
          </cell>
        </row>
        <row r="1240">
          <cell r="A1240" t="str">
            <v>56503-0500</v>
          </cell>
          <cell r="D1240" t="str">
            <v>SECANT PILE, 42-INCH DIAMETER</v>
          </cell>
          <cell r="E1240" t="str">
            <v>LNFT</v>
          </cell>
        </row>
        <row r="1241">
          <cell r="A1241" t="str">
            <v>56503-0600</v>
          </cell>
          <cell r="D1241" t="str">
            <v>SECANT PILE, 48-INCH DIAMETER</v>
          </cell>
          <cell r="E1241" t="str">
            <v>LNFT</v>
          </cell>
        </row>
        <row r="1242">
          <cell r="A1242" t="str">
            <v>56505-0000</v>
          </cell>
          <cell r="D1242" t="str">
            <v>CROSSHOLE SONIC LOGGING</v>
          </cell>
          <cell r="E1242" t="str">
            <v>EACH</v>
          </cell>
        </row>
        <row r="1243">
          <cell r="A1243" t="str">
            <v>56506-0000</v>
          </cell>
          <cell r="D1243" t="str">
            <v>CORING/PRESSURE GROUTING</v>
          </cell>
          <cell r="E1243" t="str">
            <v>LNFT</v>
          </cell>
        </row>
        <row r="1244">
          <cell r="A1244" t="str">
            <v>56507-0000</v>
          </cell>
          <cell r="D1244" t="str">
            <v>TEMPORARY CASING</v>
          </cell>
          <cell r="E1244" t="str">
            <v>LNFT</v>
          </cell>
        </row>
        <row r="1245">
          <cell r="A1245" t="str">
            <v>56601-0000</v>
          </cell>
          <cell r="D1245" t="str">
            <v>SHOTCRETE</v>
          </cell>
          <cell r="E1245" t="str">
            <v>SQYD</v>
          </cell>
        </row>
        <row r="1246">
          <cell r="A1246" t="str">
            <v>56601-0100</v>
          </cell>
          <cell r="D1246" t="str">
            <v>SHOTCRETE, GRADING A</v>
          </cell>
          <cell r="E1246" t="str">
            <v>SQYD</v>
          </cell>
        </row>
        <row r="1247">
          <cell r="A1247" t="str">
            <v>56601-0200</v>
          </cell>
          <cell r="D1247" t="str">
            <v>SHOTCRETE, GRADING B</v>
          </cell>
          <cell r="E1247" t="str">
            <v>SQYD</v>
          </cell>
        </row>
        <row r="1248">
          <cell r="A1248" t="str">
            <v>56601-1000</v>
          </cell>
          <cell r="D1248" t="str">
            <v>SHOTCRETE, 2-INCH DEPTH</v>
          </cell>
          <cell r="E1248" t="str">
            <v>SQYD</v>
          </cell>
        </row>
        <row r="1249">
          <cell r="A1249" t="str">
            <v>56601-1100</v>
          </cell>
          <cell r="D1249" t="str">
            <v>SHOTCRETE, GRADING A, 2-INCH DEPTH</v>
          </cell>
          <cell r="E1249" t="str">
            <v>SQYD</v>
          </cell>
        </row>
        <row r="1250">
          <cell r="A1250" t="str">
            <v>56601-1200</v>
          </cell>
          <cell r="D1250" t="str">
            <v>SHOTCRETE, GRADING B, 2-INCH DEPTH</v>
          </cell>
          <cell r="E1250" t="str">
            <v>SQYD</v>
          </cell>
        </row>
        <row r="1251">
          <cell r="A1251" t="str">
            <v>56601-2000</v>
          </cell>
          <cell r="D1251" t="str">
            <v>SHOTCRETE, 4-INCH DEPTH</v>
          </cell>
          <cell r="E1251" t="str">
            <v>SQYD</v>
          </cell>
        </row>
        <row r="1252">
          <cell r="A1252" t="str">
            <v>56601-2100</v>
          </cell>
          <cell r="D1252" t="str">
            <v>SHOTCRETE, GRADING A, 4-INCH DEPTH</v>
          </cell>
          <cell r="E1252" t="str">
            <v>SQYD</v>
          </cell>
        </row>
        <row r="1253">
          <cell r="A1253" t="str">
            <v>56601-2200</v>
          </cell>
          <cell r="D1253" t="str">
            <v>SHOTCRETE, GRADING B, 4-INCH DEPTH</v>
          </cell>
          <cell r="E1253" t="str">
            <v>SQYD</v>
          </cell>
        </row>
        <row r="1254">
          <cell r="A1254" t="str">
            <v>56601-3000</v>
          </cell>
          <cell r="D1254" t="str">
            <v>SHOTCRETE, 6-INCH DEPTH</v>
          </cell>
          <cell r="E1254" t="str">
            <v>SQYD</v>
          </cell>
        </row>
        <row r="1255">
          <cell r="A1255" t="str">
            <v>56601-3100</v>
          </cell>
          <cell r="D1255" t="str">
            <v>SHOTCRETE, GRADING A, 6-INCH DEPTH</v>
          </cell>
          <cell r="E1255" t="str">
            <v>SQYD</v>
          </cell>
        </row>
        <row r="1256">
          <cell r="A1256" t="str">
            <v>56601-3200</v>
          </cell>
          <cell r="D1256" t="str">
            <v>SHOTCRETE, GRADING B, 6-INCH DEPTH</v>
          </cell>
          <cell r="E1256" t="str">
            <v>SQYD</v>
          </cell>
        </row>
        <row r="1257">
          <cell r="A1257" t="str">
            <v>56602-0000</v>
          </cell>
          <cell r="D1257" t="str">
            <v>SHOTCRETE</v>
          </cell>
          <cell r="E1257" t="str">
            <v>CUYD</v>
          </cell>
        </row>
        <row r="1258">
          <cell r="A1258" t="str">
            <v>56602-0100</v>
          </cell>
          <cell r="D1258" t="str">
            <v>SHOTCRETE, GRADING A</v>
          </cell>
          <cell r="E1258" t="str">
            <v>CUYD</v>
          </cell>
        </row>
        <row r="1259">
          <cell r="A1259" t="str">
            <v>56602-0200</v>
          </cell>
          <cell r="D1259" t="str">
            <v>SHOTCRETE, GRADING B</v>
          </cell>
          <cell r="E1259" t="str">
            <v>CUYD</v>
          </cell>
        </row>
        <row r="1260">
          <cell r="A1260" t="str">
            <v>56603-0000</v>
          </cell>
          <cell r="D1260" t="str">
            <v>REINFORCED SHOTCRETE</v>
          </cell>
          <cell r="E1260" t="str">
            <v>SQYD</v>
          </cell>
        </row>
        <row r="1261">
          <cell r="A1261" t="str">
            <v>56603-0100</v>
          </cell>
          <cell r="D1261" t="str">
            <v>REINFORCED SHOTCRETE, GRADING A</v>
          </cell>
          <cell r="E1261" t="str">
            <v>SQYD</v>
          </cell>
        </row>
        <row r="1262">
          <cell r="A1262" t="str">
            <v>56603-0200</v>
          </cell>
          <cell r="D1262" t="str">
            <v>REINFORCED SHOTCRETE, GRADING B</v>
          </cell>
          <cell r="E1262" t="str">
            <v>SQYD</v>
          </cell>
        </row>
        <row r="1263">
          <cell r="A1263" t="str">
            <v>56603-1000</v>
          </cell>
          <cell r="D1263" t="str">
            <v>REINFORCED SHOTCRETE, 2-INCH DEPTH</v>
          </cell>
          <cell r="E1263" t="str">
            <v>SQYD</v>
          </cell>
        </row>
        <row r="1264">
          <cell r="A1264" t="str">
            <v>56603-1100</v>
          </cell>
          <cell r="D1264" t="str">
            <v>REINFORCED SHOTCRETE, GRADING A, 2-INCH DEPTH</v>
          </cell>
          <cell r="E1264" t="str">
            <v>SQYD</v>
          </cell>
        </row>
        <row r="1265">
          <cell r="A1265" t="str">
            <v>56603-1200</v>
          </cell>
          <cell r="D1265" t="str">
            <v>REINFORCED SHOTCRETE, GRADING B, 2-INCH DEPTH</v>
          </cell>
          <cell r="E1265" t="str">
            <v>SQYD</v>
          </cell>
        </row>
        <row r="1266">
          <cell r="A1266" t="str">
            <v>56603-2000</v>
          </cell>
          <cell r="D1266" t="str">
            <v>REINFORCED SHOTCRETE, 4-INCH DEPTH</v>
          </cell>
          <cell r="E1266" t="str">
            <v>SQYD</v>
          </cell>
        </row>
        <row r="1267">
          <cell r="A1267" t="str">
            <v>56603-2100</v>
          </cell>
          <cell r="D1267" t="str">
            <v>REINFORCED SHOTCRETE, GRADING A, 4-INCH DEPTH</v>
          </cell>
          <cell r="E1267" t="str">
            <v>SQYD</v>
          </cell>
        </row>
        <row r="1268">
          <cell r="A1268" t="str">
            <v>56603-2200</v>
          </cell>
          <cell r="D1268" t="str">
            <v>REINFORCED SHOTCRETE, GRADING B, 4-INCH DEPTH</v>
          </cell>
          <cell r="E1268" t="str">
            <v>SQYD</v>
          </cell>
        </row>
        <row r="1269">
          <cell r="A1269" t="str">
            <v>56603-3000</v>
          </cell>
          <cell r="D1269" t="str">
            <v>REINFORCED SHOTCRETE, 6-INCH DEPTH</v>
          </cell>
          <cell r="E1269" t="str">
            <v>SQYD</v>
          </cell>
        </row>
        <row r="1270">
          <cell r="A1270" t="str">
            <v>56603-3100</v>
          </cell>
          <cell r="D1270" t="str">
            <v>REINFORCED SHOTCRETE, GRADING A, 6-INCH DEPTH</v>
          </cell>
          <cell r="E1270" t="str">
            <v>SQYD</v>
          </cell>
        </row>
        <row r="1271">
          <cell r="A1271" t="str">
            <v>56603-3200</v>
          </cell>
          <cell r="D1271" t="str">
            <v>REINFORCED SHOTCRETE, GRADING B, 6-INCH DEPTH</v>
          </cell>
          <cell r="E1271" t="str">
            <v>SQYD</v>
          </cell>
        </row>
        <row r="1272">
          <cell r="A1272" t="str">
            <v>56603-4000</v>
          </cell>
          <cell r="D1272" t="str">
            <v>REINFORCED SHOTCRETE, 8-INCH DEPTH</v>
          </cell>
          <cell r="E1272" t="str">
            <v>SQYD</v>
          </cell>
        </row>
        <row r="1273">
          <cell r="A1273" t="str">
            <v>56603-4100</v>
          </cell>
          <cell r="D1273" t="str">
            <v>REINFORCED SHOTCRETE, GRADING A, 8-INCH DEPTH</v>
          </cell>
          <cell r="E1273" t="str">
            <v>SQYD</v>
          </cell>
        </row>
        <row r="1274">
          <cell r="A1274" t="str">
            <v>56603-4200</v>
          </cell>
          <cell r="D1274" t="str">
            <v>REINFORCED SHOTCRETE, GRADING B, 8-INCH DEPTH</v>
          </cell>
          <cell r="E1274" t="str">
            <v>SQYD</v>
          </cell>
        </row>
        <row r="1275">
          <cell r="A1275" t="str">
            <v>56603-5000</v>
          </cell>
          <cell r="D1275" t="str">
            <v>REINFORCED SHOTCRETE, 10-INCH DEPTH</v>
          </cell>
          <cell r="E1275" t="str">
            <v>SQYD</v>
          </cell>
        </row>
        <row r="1276">
          <cell r="A1276" t="str">
            <v>56603-5100</v>
          </cell>
          <cell r="D1276" t="str">
            <v>REINFORCED SHOTCRETE, GRADING A, 10-INCH DEPTH</v>
          </cell>
          <cell r="E1276" t="str">
            <v>SQYD</v>
          </cell>
        </row>
        <row r="1277">
          <cell r="A1277" t="str">
            <v>56603-5200</v>
          </cell>
          <cell r="D1277" t="str">
            <v>REINFORCED SHOTCRETE, GRADING B, 10-INCH DEPTH</v>
          </cell>
          <cell r="E1277" t="str">
            <v>SQYD</v>
          </cell>
        </row>
        <row r="1278">
          <cell r="A1278" t="str">
            <v>56603-6000</v>
          </cell>
          <cell r="D1278" t="str">
            <v>REINFORCED SHOTCRETE, 12-INCH DEPTH</v>
          </cell>
          <cell r="E1278" t="str">
            <v>SQYD</v>
          </cell>
        </row>
        <row r="1279">
          <cell r="A1279" t="str">
            <v>56603-6100</v>
          </cell>
          <cell r="D1279" t="str">
            <v>REINFORCED SHOTCRETE, GRADING A, 12-INCH DEPTH</v>
          </cell>
          <cell r="E1279" t="str">
            <v>SQYD</v>
          </cell>
        </row>
        <row r="1280">
          <cell r="A1280" t="str">
            <v>56603-6200</v>
          </cell>
          <cell r="D1280" t="str">
            <v>REINFORCED SHOTCRETE, GRADING B, 12-INCH DEPTH</v>
          </cell>
          <cell r="E1280" t="str">
            <v>SQYD</v>
          </cell>
        </row>
        <row r="1281">
          <cell r="A1281" t="str">
            <v>56604-0000</v>
          </cell>
          <cell r="D1281" t="str">
            <v>REINFORCED SHOTCRETE</v>
          </cell>
          <cell r="E1281" t="str">
            <v>CUYD</v>
          </cell>
        </row>
        <row r="1282">
          <cell r="A1282" t="str">
            <v>56604-0100</v>
          </cell>
          <cell r="D1282" t="str">
            <v>REINFORCED SHOTCRETE, GRADING A</v>
          </cell>
          <cell r="E1282" t="str">
            <v>CUYD</v>
          </cell>
        </row>
        <row r="1283">
          <cell r="A1283" t="str">
            <v>56604-0200</v>
          </cell>
          <cell r="D1283" t="str">
            <v>REINFORCED SHOTCRETE, GRADING B</v>
          </cell>
          <cell r="E1283" t="str">
            <v>CUYD</v>
          </cell>
        </row>
        <row r="1284">
          <cell r="A1284" t="str">
            <v>56701-0000</v>
          </cell>
          <cell r="D1284" t="str">
            <v>MICROPILE</v>
          </cell>
          <cell r="E1284" t="str">
            <v>LNFT</v>
          </cell>
        </row>
        <row r="1285">
          <cell r="A1285" t="str">
            <v>56702-0000</v>
          </cell>
          <cell r="D1285" t="str">
            <v>MICROPILE</v>
          </cell>
          <cell r="E1285" t="str">
            <v>EACH</v>
          </cell>
        </row>
        <row r="1286">
          <cell r="A1286" t="str">
            <v>56703-0000</v>
          </cell>
          <cell r="D1286" t="str">
            <v>MICROPILE, ADDITIONAL LENGTH</v>
          </cell>
          <cell r="E1286" t="str">
            <v>LNFT</v>
          </cell>
        </row>
        <row r="1287">
          <cell r="A1287" t="str">
            <v>56705-0000</v>
          </cell>
          <cell r="D1287" t="str">
            <v>MICROPILE LOAD VERIFICATION TEST</v>
          </cell>
          <cell r="E1287" t="str">
            <v>EACH</v>
          </cell>
        </row>
        <row r="1288">
          <cell r="A1288" t="str">
            <v>56706-0000</v>
          </cell>
          <cell r="D1288" t="str">
            <v>MICROPILE PROOF LOAD TEST</v>
          </cell>
          <cell r="E1288" t="str">
            <v>EACH</v>
          </cell>
        </row>
        <row r="1289">
          <cell r="A1289" t="str">
            <v>56801-0000</v>
          </cell>
          <cell r="D1289" t="str">
            <v>HIGH PERFORMANCE CONCRETE</v>
          </cell>
          <cell r="E1289" t="str">
            <v>SQYD</v>
          </cell>
        </row>
        <row r="1290">
          <cell r="A1290" t="str">
            <v>56802-0000</v>
          </cell>
          <cell r="D1290" t="str">
            <v>HIGH PERFORMANCE CONCRETE</v>
          </cell>
          <cell r="E1290" t="str">
            <v>CUYD</v>
          </cell>
        </row>
        <row r="1291">
          <cell r="A1291" t="str">
            <v>56803-0100</v>
          </cell>
          <cell r="D1291" t="str">
            <v>HIGH PERFORMANCE CONCRETE, FOR APPROACH SLAB, TYPE 1</v>
          </cell>
          <cell r="E1291" t="str">
            <v>SQYD</v>
          </cell>
        </row>
        <row r="1292">
          <cell r="A1292" t="str">
            <v>56803-0200</v>
          </cell>
          <cell r="D1292" t="str">
            <v>HIGH PERFORMANCE CONCRETE, FOR APPROACH SLAB, TYPE 2</v>
          </cell>
          <cell r="E1292" t="str">
            <v>SQYD</v>
          </cell>
        </row>
        <row r="1293">
          <cell r="A1293" t="str">
            <v>56804-0100</v>
          </cell>
          <cell r="D1293" t="str">
            <v>HIGH PERFORMANCE CONCRETE, FOR APPROACH SLAB, TYPE 1</v>
          </cell>
          <cell r="E1293" t="str">
            <v>CUYD</v>
          </cell>
        </row>
        <row r="1294">
          <cell r="A1294" t="str">
            <v>56804-0200</v>
          </cell>
          <cell r="D1294" t="str">
            <v>HIGH PERFORMANCE CONCRETE, FOR APPROACH SLAB, TYPE 2</v>
          </cell>
          <cell r="E1294" t="str">
            <v>CUYD</v>
          </cell>
        </row>
        <row r="1295">
          <cell r="A1295" t="str">
            <v>56901-0000</v>
          </cell>
          <cell r="D1295" t="str">
            <v>CONCRETE OVERLAY</v>
          </cell>
          <cell r="E1295" t="str">
            <v>SQYD</v>
          </cell>
        </row>
        <row r="1296">
          <cell r="A1296" t="str">
            <v>56901-1000</v>
          </cell>
          <cell r="D1296" t="str">
            <v>CONCRETE OVERLAY, CLASS LMC</v>
          </cell>
          <cell r="E1296" t="str">
            <v>SQYD</v>
          </cell>
        </row>
        <row r="1297">
          <cell r="A1297" t="str">
            <v>56901-1500</v>
          </cell>
          <cell r="D1297" t="str">
            <v>CONCRETE OVERLAY, CLASS HPC (O)</v>
          </cell>
          <cell r="E1297" t="str">
            <v>SQYD</v>
          </cell>
        </row>
        <row r="1298">
          <cell r="A1298" t="str">
            <v>56901-2000</v>
          </cell>
          <cell r="D1298" t="str">
            <v>CONCRETE OVERLAY, CLASS VERY EARLY STRENGTH LATEX MODIFIED CONCRETE  (VESLMC)</v>
          </cell>
          <cell r="E1298" t="str">
            <v>SQYD</v>
          </cell>
        </row>
        <row r="1299">
          <cell r="A1299" t="str">
            <v>57401-0000</v>
          </cell>
          <cell r="D1299" t="str">
            <v>GRS-IBS, GEOSYNTHETIC REINFORCEMENT</v>
          </cell>
          <cell r="E1299" t="str">
            <v>SQYD</v>
          </cell>
        </row>
        <row r="1300">
          <cell r="A1300" t="str">
            <v>57402-0000</v>
          </cell>
          <cell r="D1300" t="str">
            <v>GRS-IBS, OPEN-GRADED BACKFILL</v>
          </cell>
          <cell r="E1300" t="str">
            <v>TON</v>
          </cell>
        </row>
        <row r="1301">
          <cell r="A1301" t="str">
            <v>57403-0000</v>
          </cell>
          <cell r="D1301" t="str">
            <v>GRS-IBS, CONCRETE MASONRY UNIT</v>
          </cell>
          <cell r="E1301" t="str">
            <v>SQYD</v>
          </cell>
        </row>
        <row r="1302">
          <cell r="A1302" t="str">
            <v>57403-1000</v>
          </cell>
          <cell r="D1302" t="str">
            <v>GRS-IBS, SEGMENTAL RETAINING WALL UNIT (SRWU)</v>
          </cell>
          <cell r="E1302" t="str">
            <v>SQYD</v>
          </cell>
        </row>
        <row r="1303">
          <cell r="A1303" t="str">
            <v>57404-0000</v>
          </cell>
          <cell r="D1303" t="str">
            <v>GEOSYNTHETIC REINFORCED SOIL - INTEGRATED BRIDGE SYSTEM</v>
          </cell>
          <cell r="E1303" t="str">
            <v>SQFT</v>
          </cell>
        </row>
        <row r="1304">
          <cell r="A1304" t="str">
            <v>57501-0000</v>
          </cell>
          <cell r="D1304" t="str">
            <v>MINOR BRIDGE WORK</v>
          </cell>
          <cell r="E1304" t="str">
            <v>LPSM</v>
          </cell>
        </row>
        <row r="1305">
          <cell r="A1305" t="str">
            <v>57502-0000</v>
          </cell>
          <cell r="D1305" t="str">
            <v>TEMPORARY BRIDGE</v>
          </cell>
          <cell r="E1305" t="str">
            <v>LPSM</v>
          </cell>
        </row>
        <row r="1306">
          <cell r="A1306" t="str">
            <v>57520-0000</v>
          </cell>
          <cell r="D1306" t="str">
            <v>TEMPORARY BRIDGE RENTAL</v>
          </cell>
          <cell r="E1306" t="str">
            <v>MO</v>
          </cell>
        </row>
        <row r="1307">
          <cell r="A1307" t="str">
            <v>57601-0000</v>
          </cell>
          <cell r="D1307" t="str">
            <v>PILE ENCAPSULATION</v>
          </cell>
          <cell r="E1307" t="str">
            <v>LNFT</v>
          </cell>
        </row>
        <row r="1308">
          <cell r="A1308" t="str">
            <v>57601-1000</v>
          </cell>
          <cell r="D1308" t="str">
            <v>PILE ENCAPSULATION WITH CATHODIC PROTECTION</v>
          </cell>
          <cell r="E1308" t="str">
            <v>LNFT</v>
          </cell>
        </row>
        <row r="1309">
          <cell r="A1309" t="str">
            <v>57701-0100</v>
          </cell>
          <cell r="D1309" t="str">
            <v>POLYMER STRUCTURE, PEDESTRIAN BRIDGE</v>
          </cell>
          <cell r="E1309" t="str">
            <v>LPSM</v>
          </cell>
        </row>
        <row r="1310">
          <cell r="A1310" t="str">
            <v>57705-0100</v>
          </cell>
          <cell r="D1310" t="str">
            <v>FIBER REINFORCED POLYMER (FRP), DECK PANEL, 3-INCHES - 5-INCHES THICKNESS</v>
          </cell>
          <cell r="E1310" t="str">
            <v>SQFT</v>
          </cell>
        </row>
        <row r="1311">
          <cell r="A1311" t="str">
            <v>57705-0200</v>
          </cell>
          <cell r="D1311" t="str">
            <v>FIBER REINFORCED POLYMER (FRP), STRENGTHENING SYSTEM</v>
          </cell>
          <cell r="E1311" t="str">
            <v>SQFT</v>
          </cell>
        </row>
        <row r="1312">
          <cell r="A1312" t="str">
            <v>58001-0000</v>
          </cell>
          <cell r="D1312" t="str">
            <v>ALTERNATE BRIDGE</v>
          </cell>
          <cell r="E1312" t="str">
            <v>LPSM</v>
          </cell>
        </row>
        <row r="1313">
          <cell r="A1313" t="str">
            <v>58101-1000</v>
          </cell>
          <cell r="D1313" t="str">
            <v>CABLES AND ANCHOR COMPONENTS, MAIN CABLE SYSTEM</v>
          </cell>
          <cell r="E1313" t="str">
            <v>LPSM</v>
          </cell>
        </row>
        <row r="1314">
          <cell r="A1314" t="str">
            <v>58101-2000</v>
          </cell>
          <cell r="D1314" t="str">
            <v>CABLES AND ANCHOR COMPONENTS, WIND CABLE SYSTEM</v>
          </cell>
          <cell r="E1314" t="str">
            <v>LPSM</v>
          </cell>
        </row>
        <row r="1315">
          <cell r="A1315" t="str">
            <v>58101-3000</v>
          </cell>
          <cell r="D1315" t="str">
            <v>CABLES AND ANCHOR COMPONENTS, STEEL CORROSION PROTECTION</v>
          </cell>
          <cell r="E1315" t="str">
            <v>LPSM</v>
          </cell>
        </row>
        <row r="1316">
          <cell r="A1316" t="str">
            <v>58201-0000</v>
          </cell>
          <cell r="D1316" t="str">
            <v>HELICAL PILE, IN PLACE</v>
          </cell>
          <cell r="E1316" t="str">
            <v>LNFT</v>
          </cell>
        </row>
        <row r="1317">
          <cell r="A1317" t="str">
            <v>58202-0000</v>
          </cell>
          <cell r="D1317" t="str">
            <v>HELICAL PILE, IN PLACE</v>
          </cell>
          <cell r="E1317" t="str">
            <v>EACH</v>
          </cell>
        </row>
        <row r="1318">
          <cell r="A1318" t="str">
            <v>58301-0000</v>
          </cell>
          <cell r="D1318" t="str">
            <v>CARBON FIBER REINFORCED POLYMER</v>
          </cell>
          <cell r="E1318" t="str">
            <v>LNFT</v>
          </cell>
        </row>
        <row r="1319">
          <cell r="A1319" t="str">
            <v>58302-0000</v>
          </cell>
          <cell r="D1319" t="str">
            <v>CARBON FIBER REINFORCED POLYMER TEST</v>
          </cell>
          <cell r="E1319" t="str">
            <v>EACH</v>
          </cell>
        </row>
        <row r="1320">
          <cell r="A1320" t="str">
            <v>58401-0000</v>
          </cell>
          <cell r="D1320" t="str">
            <v>GLASS FIBER REINFORCED POLYMER (GFRP) REINFORCING BARS</v>
          </cell>
          <cell r="E1320" t="str">
            <v>LB</v>
          </cell>
        </row>
        <row r="1321">
          <cell r="A1321" t="str">
            <v>58405-1000</v>
          </cell>
          <cell r="D1321" t="str">
            <v>FIBERGLASS REINFORCED PLASTIC, GRATING</v>
          </cell>
          <cell r="E1321" t="str">
            <v>SQFT</v>
          </cell>
        </row>
        <row r="1322">
          <cell r="A1322" t="str">
            <v>58501-0000</v>
          </cell>
          <cell r="D1322" t="str">
            <v>ULTRA HIGH PERFORMANCE CONCRETE</v>
          </cell>
          <cell r="E1322" t="str">
            <v>CUYD</v>
          </cell>
        </row>
        <row r="1323">
          <cell r="A1323" t="str">
            <v>58502-0000</v>
          </cell>
          <cell r="D1323" t="str">
            <v>ULTRA HIGH PERFORMANCE CONCRETE</v>
          </cell>
          <cell r="E1323" t="str">
            <v>LPSM</v>
          </cell>
        </row>
        <row r="1324">
          <cell r="A1324" t="str">
            <v>58503-0000</v>
          </cell>
          <cell r="D1324" t="str">
            <v>ULTRA HIGH PERFORMANCE CONCRETE</v>
          </cell>
          <cell r="E1324" t="str">
            <v>LNFT</v>
          </cell>
        </row>
        <row r="1325">
          <cell r="A1325" t="str">
            <v>58601-0000</v>
          </cell>
          <cell r="D1325" t="str">
            <v>PRECAST SEGMENTAL CONCRETE</v>
          </cell>
          <cell r="E1325" t="str">
            <v>CUYD</v>
          </cell>
        </row>
        <row r="1326">
          <cell r="A1326" t="str">
            <v>58602-0000</v>
          </cell>
          <cell r="D1326" t="str">
            <v>PRECAST SEGMENTAL CONCRETE</v>
          </cell>
          <cell r="E1326" t="str">
            <v>LPSM</v>
          </cell>
        </row>
        <row r="1327">
          <cell r="A1327" t="str">
            <v>58701-0000</v>
          </cell>
          <cell r="D1327" t="str">
            <v>POST-TENSIONING SYSTEM</v>
          </cell>
          <cell r="E1327" t="str">
            <v>LPSM</v>
          </cell>
        </row>
        <row r="1328">
          <cell r="A1328" t="str">
            <v>60101-0000</v>
          </cell>
          <cell r="D1328" t="str">
            <v>CONCRETE</v>
          </cell>
          <cell r="E1328" t="str">
            <v>CUYD</v>
          </cell>
        </row>
        <row r="1329">
          <cell r="A1329" t="str">
            <v>60102-0000</v>
          </cell>
          <cell r="D1329" t="str">
            <v>CONCRETE</v>
          </cell>
          <cell r="E1329" t="str">
            <v>SQYD</v>
          </cell>
        </row>
        <row r="1330">
          <cell r="A1330" t="str">
            <v>60103-0000</v>
          </cell>
          <cell r="D1330" t="str">
            <v>CONCRETE, HEADWALL</v>
          </cell>
          <cell r="E1330" t="str">
            <v>EACH</v>
          </cell>
        </row>
        <row r="1331">
          <cell r="A1331" t="str">
            <v>60103-0020</v>
          </cell>
          <cell r="D1331" t="str">
            <v>CONCRETE, HEADWALL FOR 6-INCH PIPE CULVERT</v>
          </cell>
          <cell r="E1331" t="str">
            <v>EACH</v>
          </cell>
        </row>
        <row r="1332">
          <cell r="A1332" t="str">
            <v>60103-0040</v>
          </cell>
          <cell r="D1332" t="str">
            <v>CONCRETE, HEADWALL FOR 8-INCH PIPE CULVERT</v>
          </cell>
          <cell r="E1332" t="str">
            <v>EACH</v>
          </cell>
        </row>
        <row r="1333">
          <cell r="A1333" t="str">
            <v>60103-0060</v>
          </cell>
          <cell r="D1333" t="str">
            <v>CONCRETE, HEADWALL FOR 12-INCH PIPE CULVERT</v>
          </cell>
          <cell r="E1333" t="str">
            <v>EACH</v>
          </cell>
        </row>
        <row r="1334">
          <cell r="A1334" t="str">
            <v>60103-0080</v>
          </cell>
          <cell r="D1334" t="str">
            <v>CONCRETE, HEADWALL FOR 15-INCH PIPE CULVERT</v>
          </cell>
          <cell r="E1334" t="str">
            <v>EACH</v>
          </cell>
        </row>
        <row r="1335">
          <cell r="A1335" t="str">
            <v>60103-0100</v>
          </cell>
          <cell r="D1335" t="str">
            <v>CONCRETE, HEADWALL FOR 18-INCH PIPE CULVERT</v>
          </cell>
          <cell r="E1335" t="str">
            <v>EACH</v>
          </cell>
        </row>
        <row r="1336">
          <cell r="A1336" t="str">
            <v>60103-0120</v>
          </cell>
          <cell r="D1336" t="str">
            <v>CONCRETE, HEADWALL FOR 21-INCH PIPE CULVERT</v>
          </cell>
          <cell r="E1336" t="str">
            <v>EACH</v>
          </cell>
        </row>
        <row r="1337">
          <cell r="A1337" t="str">
            <v>60103-0140</v>
          </cell>
          <cell r="D1337" t="str">
            <v>CONCRETE, HEADWALL FOR 24-INCH PIPE CULVERT</v>
          </cell>
          <cell r="E1337" t="str">
            <v>EACH</v>
          </cell>
        </row>
        <row r="1338">
          <cell r="A1338" t="str">
            <v>60103-0160</v>
          </cell>
          <cell r="D1338" t="str">
            <v>CONCRETE, HEADWALL FOR 30-INCH PIPE CULVERT</v>
          </cell>
          <cell r="E1338" t="str">
            <v>EACH</v>
          </cell>
        </row>
        <row r="1339">
          <cell r="A1339" t="str">
            <v>60103-0180</v>
          </cell>
          <cell r="D1339" t="str">
            <v>CONCRETE, HEADWALL FOR 36-INCH PIPE CULVERT</v>
          </cell>
          <cell r="E1339" t="str">
            <v>EACH</v>
          </cell>
        </row>
        <row r="1340">
          <cell r="A1340" t="str">
            <v>60103-0200</v>
          </cell>
          <cell r="D1340" t="str">
            <v>CONCRETE, HEADWALL FOR 42-INCH PIPE CULVERT</v>
          </cell>
          <cell r="E1340" t="str">
            <v>EACH</v>
          </cell>
        </row>
        <row r="1341">
          <cell r="A1341" t="str">
            <v>60103-0220</v>
          </cell>
          <cell r="D1341" t="str">
            <v>CONCRETE, HEADWALL FOR 48-INCH PIPE CULVERT</v>
          </cell>
          <cell r="E1341" t="str">
            <v>EACH</v>
          </cell>
        </row>
        <row r="1342">
          <cell r="A1342" t="str">
            <v>60103-0240</v>
          </cell>
          <cell r="D1342" t="str">
            <v>CONCRETE, HEADWALL FOR 54-INCH PIPE CULVERT</v>
          </cell>
          <cell r="E1342" t="str">
            <v>EACH</v>
          </cell>
        </row>
        <row r="1343">
          <cell r="A1343" t="str">
            <v>60103-0260</v>
          </cell>
          <cell r="D1343" t="str">
            <v>CONCRETE, HEADWALL FOR 60-INCH PIPE CULVERT</v>
          </cell>
          <cell r="E1343" t="str">
            <v>EACH</v>
          </cell>
        </row>
        <row r="1344">
          <cell r="A1344" t="str">
            <v>60103-0280</v>
          </cell>
          <cell r="D1344" t="str">
            <v>CONCRETE, HEADWALL FOR 66-INCH PIPE CULVERT</v>
          </cell>
          <cell r="E1344" t="str">
            <v>EACH</v>
          </cell>
        </row>
        <row r="1345">
          <cell r="A1345" t="str">
            <v>60103-0300</v>
          </cell>
          <cell r="D1345" t="str">
            <v>CONCRETE, HEADWALL FOR 72-INCH PIPE CULVERT</v>
          </cell>
          <cell r="E1345" t="str">
            <v>EACH</v>
          </cell>
        </row>
        <row r="1346">
          <cell r="A1346" t="str">
            <v>60103-0320</v>
          </cell>
          <cell r="D1346" t="str">
            <v>CONCRETE, HEADWALL FOR 78-INCH PIPE CULVERT</v>
          </cell>
          <cell r="E1346" t="str">
            <v>EACH</v>
          </cell>
        </row>
        <row r="1347">
          <cell r="A1347" t="str">
            <v>60103-0340</v>
          </cell>
          <cell r="D1347" t="str">
            <v>CONCRETE, HEADWALL FOR 84-INCH PIPE CULVERT</v>
          </cell>
          <cell r="E1347" t="str">
            <v>EACH</v>
          </cell>
        </row>
        <row r="1348">
          <cell r="A1348" t="str">
            <v>60103-0360</v>
          </cell>
          <cell r="D1348" t="str">
            <v>CONCRETE, HEADWALL FOR 90-INCH PIPE CULVERT</v>
          </cell>
          <cell r="E1348" t="str">
            <v>EACH</v>
          </cell>
        </row>
        <row r="1349">
          <cell r="A1349" t="str">
            <v>60103-0380</v>
          </cell>
          <cell r="D1349" t="str">
            <v>CONCRETE, HEADWALL FOR 96-INCH PIPE CULVERT</v>
          </cell>
          <cell r="E1349" t="str">
            <v>EACH</v>
          </cell>
        </row>
        <row r="1350">
          <cell r="A1350" t="str">
            <v>60103-0400</v>
          </cell>
          <cell r="D1350" t="str">
            <v>CONCRETE, HEADWALL FOR 102-INCH PIPE CULVERT</v>
          </cell>
          <cell r="E1350" t="str">
            <v>EACH</v>
          </cell>
        </row>
        <row r="1351">
          <cell r="A1351" t="str">
            <v>60103-0420</v>
          </cell>
          <cell r="D1351" t="str">
            <v>CONCRETE, HEADWALL FOR 120-INCH PIPE CULVERT</v>
          </cell>
          <cell r="E1351" t="str">
            <v>EACH</v>
          </cell>
        </row>
        <row r="1352">
          <cell r="A1352" t="str">
            <v>60103-0440</v>
          </cell>
          <cell r="D1352" t="str">
            <v>CONCRETE, HEADWALL FOR 144-INCH PIPE CULVERT</v>
          </cell>
          <cell r="E1352" t="str">
            <v>EACH</v>
          </cell>
        </row>
        <row r="1353">
          <cell r="A1353" t="str">
            <v>60103-0500</v>
          </cell>
          <cell r="D1353" t="str">
            <v>CONCRETE, HEADWALL FOR DOUBLE 6-INCH PIPE CULVERT</v>
          </cell>
          <cell r="E1353" t="str">
            <v>EACH</v>
          </cell>
        </row>
        <row r="1354">
          <cell r="A1354" t="str">
            <v>60103-0520</v>
          </cell>
          <cell r="D1354" t="str">
            <v>CONCRETE, HEADWALL FOR DOUBLE 8-INCH PIPE CULVERT</v>
          </cell>
          <cell r="E1354" t="str">
            <v>EACH</v>
          </cell>
        </row>
        <row r="1355">
          <cell r="A1355" t="str">
            <v>60103-0540</v>
          </cell>
          <cell r="D1355" t="str">
            <v>CONCRETE, HEADWALL FOR DOUBLE 12-INCH PIPE CULVERT</v>
          </cell>
          <cell r="E1355" t="str">
            <v>EACH</v>
          </cell>
        </row>
        <row r="1356">
          <cell r="A1356" t="str">
            <v>60103-0560</v>
          </cell>
          <cell r="D1356" t="str">
            <v>CONCRETE, HEADWALL FOR DOUBLE 15-INCH PIPE CULVERT</v>
          </cell>
          <cell r="E1356" t="str">
            <v>EACH</v>
          </cell>
        </row>
        <row r="1357">
          <cell r="A1357" t="str">
            <v>60103-0580</v>
          </cell>
          <cell r="D1357" t="str">
            <v>CONCRETE, HEADWALL FOR DOUBLE 18-INCH PIPE CULVERT</v>
          </cell>
          <cell r="E1357" t="str">
            <v>EACH</v>
          </cell>
        </row>
        <row r="1358">
          <cell r="A1358" t="str">
            <v>60103-0600</v>
          </cell>
          <cell r="D1358" t="str">
            <v>CONCRETE, HEADWALL FOR DOUBLE 21-INCH PIPE CULVERT</v>
          </cell>
          <cell r="E1358" t="str">
            <v>EACH</v>
          </cell>
        </row>
        <row r="1359">
          <cell r="A1359" t="str">
            <v>60103-0620</v>
          </cell>
          <cell r="D1359" t="str">
            <v>CONCRETE, HEADWALL FOR DOUBLE 24-INCH PIPE CULVERT</v>
          </cell>
          <cell r="E1359" t="str">
            <v>EACH</v>
          </cell>
        </row>
        <row r="1360">
          <cell r="A1360" t="str">
            <v>60103-0640</v>
          </cell>
          <cell r="D1360" t="str">
            <v>CONCRETE, HEADWALL FOR DOUBLE 30-INCH PIPE CULVERT</v>
          </cell>
          <cell r="E1360" t="str">
            <v>EACH</v>
          </cell>
        </row>
        <row r="1361">
          <cell r="A1361" t="str">
            <v>60103-0660</v>
          </cell>
          <cell r="D1361" t="str">
            <v>CONCRETE, HEADWALL FOR DOUBLE 36-INCH PIPE CULVERT</v>
          </cell>
          <cell r="E1361" t="str">
            <v>EACH</v>
          </cell>
        </row>
        <row r="1362">
          <cell r="A1362" t="str">
            <v>60103-0680</v>
          </cell>
          <cell r="D1362" t="str">
            <v>CONCRETE, HEADWALL FOR DOUBLE 42-INCH PIPE CULVERT</v>
          </cell>
          <cell r="E1362" t="str">
            <v>EACH</v>
          </cell>
        </row>
        <row r="1363">
          <cell r="A1363" t="str">
            <v>60103-0700</v>
          </cell>
          <cell r="D1363" t="str">
            <v>CONCRETE, HEADWALL FOR DOUBLE 48-INCH PIPE CULVERT</v>
          </cell>
          <cell r="E1363" t="str">
            <v>EACH</v>
          </cell>
        </row>
        <row r="1364">
          <cell r="A1364" t="str">
            <v>60103-0720</v>
          </cell>
          <cell r="D1364" t="str">
            <v>CONCRETE, HEADWALL FOR DOUBLE 54-INCH PIPE CULVERT</v>
          </cell>
          <cell r="E1364" t="str">
            <v>EACH</v>
          </cell>
        </row>
        <row r="1365">
          <cell r="A1365" t="str">
            <v>60103-0740</v>
          </cell>
          <cell r="D1365" t="str">
            <v>CONCRETE, HEADWALL FOR DOUBLE 60-INCH PIPE CULVERT</v>
          </cell>
          <cell r="E1365" t="str">
            <v>EACH</v>
          </cell>
        </row>
        <row r="1366">
          <cell r="A1366" t="str">
            <v>60103-0760</v>
          </cell>
          <cell r="D1366" t="str">
            <v>CONCRETE, HEADWALL FOR DOUBLE 66-INCH PIPE CULVERT</v>
          </cell>
          <cell r="E1366" t="str">
            <v>EACH</v>
          </cell>
        </row>
        <row r="1367">
          <cell r="A1367" t="str">
            <v>60103-0780</v>
          </cell>
          <cell r="D1367" t="str">
            <v>CONCRETE, HEADWALL FOR DOUBLE 72-INCH PIPE CULVERT</v>
          </cell>
          <cell r="E1367" t="str">
            <v>EACH</v>
          </cell>
        </row>
        <row r="1368">
          <cell r="A1368" t="str">
            <v>60103-0800</v>
          </cell>
          <cell r="D1368" t="str">
            <v>CONCRETE, HEADWALL FOR DOUBLE 78-INCH PIPE CULVERT</v>
          </cell>
          <cell r="E1368" t="str">
            <v>EACH</v>
          </cell>
        </row>
        <row r="1369">
          <cell r="A1369" t="str">
            <v>60103-0820</v>
          </cell>
          <cell r="D1369" t="str">
            <v>CONCRETE, HEADWALL FOR DOUBLE 84-INCH PIPE CULVERT</v>
          </cell>
          <cell r="E1369" t="str">
            <v>EACH</v>
          </cell>
        </row>
        <row r="1370">
          <cell r="A1370" t="str">
            <v>60103-0840</v>
          </cell>
          <cell r="D1370" t="str">
            <v>CONCRETE, HEADWALL FOR DOUBLE 90-INCH PIPE CULVERT</v>
          </cell>
          <cell r="E1370" t="str">
            <v>EACH</v>
          </cell>
        </row>
        <row r="1371">
          <cell r="A1371" t="str">
            <v>60103-0860</v>
          </cell>
          <cell r="D1371" t="str">
            <v>CONCRETE, HEADWALL FOR DOUBLE 96-INCH PIPE CULVERT</v>
          </cell>
          <cell r="E1371" t="str">
            <v>EACH</v>
          </cell>
        </row>
        <row r="1372">
          <cell r="A1372" t="str">
            <v>60103-0880</v>
          </cell>
          <cell r="D1372" t="str">
            <v>CONCRETE, HEADWALL FOR DOUBLE 102-INCH PIPE CULVERT</v>
          </cell>
          <cell r="E1372" t="str">
            <v>EACH</v>
          </cell>
        </row>
        <row r="1373">
          <cell r="A1373" t="str">
            <v>60103-0900</v>
          </cell>
          <cell r="D1373" t="str">
            <v>CONCRETE, HEADWALL FOR DOUBLE 120-INCH PIPE CULVERT</v>
          </cell>
          <cell r="E1373" t="str">
            <v>EACH</v>
          </cell>
        </row>
        <row r="1374">
          <cell r="A1374" t="str">
            <v>60103-0920</v>
          </cell>
          <cell r="D1374" t="str">
            <v>CONCRETE, HEADWALL FOR DOUBLE 144-INCH PIPE CULVERT</v>
          </cell>
          <cell r="E1374" t="str">
            <v>EACH</v>
          </cell>
        </row>
        <row r="1375">
          <cell r="A1375" t="str">
            <v>60103-1220</v>
          </cell>
          <cell r="D1375" t="str">
            <v>CONCRETE, HEADWALL FOR TRIPLE 24-INCH PIPE CULVERT</v>
          </cell>
          <cell r="E1375" t="str">
            <v>EACH</v>
          </cell>
        </row>
        <row r="1376">
          <cell r="A1376" t="str">
            <v>60103-1240</v>
          </cell>
          <cell r="D1376" t="str">
            <v>CONCRETE, HEADWALL FOR TRIPLE 30-INCH PIPE CULVERT</v>
          </cell>
          <cell r="E1376" t="str">
            <v>EACH</v>
          </cell>
        </row>
        <row r="1377">
          <cell r="A1377" t="str">
            <v>60103-1260</v>
          </cell>
          <cell r="D1377" t="str">
            <v>CONCRETE, HEADWALL FOR TRIPLE 36-INCH PIPE CULVERT</v>
          </cell>
          <cell r="E1377" t="str">
            <v>EACH</v>
          </cell>
        </row>
        <row r="1378">
          <cell r="A1378" t="str">
            <v>60103-1800</v>
          </cell>
          <cell r="D1378" t="str">
            <v>CONCRETE, HEADWALL FOR 6-INCH EQUIVALENT DIAMETER PIPE CULVERT</v>
          </cell>
          <cell r="E1378" t="str">
            <v>EACH</v>
          </cell>
        </row>
        <row r="1379">
          <cell r="A1379" t="str">
            <v>60103-1820</v>
          </cell>
          <cell r="D1379" t="str">
            <v>CONCRETE, HEADWALL FOR 8-INCH EQUIVALENT DIAMETER PIPE CULVERT</v>
          </cell>
          <cell r="E1379" t="str">
            <v>EACH</v>
          </cell>
        </row>
        <row r="1380">
          <cell r="A1380" t="str">
            <v>60103-1840</v>
          </cell>
          <cell r="D1380" t="str">
            <v>CONCRETE, HEADWALL FOR 12-INCH EQUIVALENT DIAMETER PIPE CULVERT</v>
          </cell>
          <cell r="E1380" t="str">
            <v>EACH</v>
          </cell>
        </row>
        <row r="1381">
          <cell r="A1381" t="str">
            <v>60103-1860</v>
          </cell>
          <cell r="D1381" t="str">
            <v>CONCRETE, HEADWALL FOR 15-INCH EQUIVALENT DIAMETER PIPE CULVERT</v>
          </cell>
          <cell r="E1381" t="str">
            <v>EACH</v>
          </cell>
        </row>
        <row r="1382">
          <cell r="A1382" t="str">
            <v>60103-1880</v>
          </cell>
          <cell r="D1382" t="str">
            <v>CONCRETE, HEADWALL FOR 18-INCH EQUIVALENT DIAMETER PIPE CULVERT</v>
          </cell>
          <cell r="E1382" t="str">
            <v>EACH</v>
          </cell>
        </row>
        <row r="1383">
          <cell r="A1383" t="str">
            <v>60103-1900</v>
          </cell>
          <cell r="D1383" t="str">
            <v>CONCRETE, HEADWALL FOR 21-INCH EQUIVALENT DIAMETER PIPE CULVERT</v>
          </cell>
          <cell r="E1383" t="str">
            <v>EACH</v>
          </cell>
        </row>
        <row r="1384">
          <cell r="A1384" t="str">
            <v>60103-1920</v>
          </cell>
          <cell r="D1384" t="str">
            <v>CONCRETE, HEADWALL FOR 24-INCH EQUIVALENT DIAMETER PIPE CULVERT</v>
          </cell>
          <cell r="E1384" t="str">
            <v>EACH</v>
          </cell>
        </row>
        <row r="1385">
          <cell r="A1385" t="str">
            <v>60103-1940</v>
          </cell>
          <cell r="D1385" t="str">
            <v>CONCRETE, HEADWALL FOR 30-INCH EQUIVALENT DIAMETER PIPE CULVERT</v>
          </cell>
          <cell r="E1385" t="str">
            <v>EACH</v>
          </cell>
        </row>
        <row r="1386">
          <cell r="A1386" t="str">
            <v>60103-1960</v>
          </cell>
          <cell r="D1386" t="str">
            <v>CONCRETE, HEADWALL FOR 36-INCH EQUIVALENT DIAMETER PIPE CULVERT</v>
          </cell>
          <cell r="E1386" t="str">
            <v>EACH</v>
          </cell>
        </row>
        <row r="1387">
          <cell r="A1387" t="str">
            <v>60103-1980</v>
          </cell>
          <cell r="D1387" t="str">
            <v>CONCRETE, HEADWALL FOR 42-INCH EQUIVALENT DIAMETER PIPE CULVERT</v>
          </cell>
          <cell r="E1387" t="str">
            <v>EACH</v>
          </cell>
        </row>
        <row r="1388">
          <cell r="A1388" t="str">
            <v>60103-2000</v>
          </cell>
          <cell r="D1388" t="str">
            <v>CONCRETE, HEADWALL FOR 48-INCH EQUIVALENT DIAMETER PIPE CULVERT</v>
          </cell>
          <cell r="E1388" t="str">
            <v>EACH</v>
          </cell>
        </row>
        <row r="1389">
          <cell r="A1389" t="str">
            <v>60103-2020</v>
          </cell>
          <cell r="D1389" t="str">
            <v>CONCRETE, HEADWALL FOR 54-INCH EQUIVALENT DIAMETER PIPE CULVERT</v>
          </cell>
          <cell r="E1389" t="str">
            <v>EACH</v>
          </cell>
        </row>
        <row r="1390">
          <cell r="A1390" t="str">
            <v>60103-2040</v>
          </cell>
          <cell r="D1390" t="str">
            <v>CONCRETE, HEADWALL FOR 60-INCH EQUIVALENT DIAMETER PIPE CULVERT</v>
          </cell>
          <cell r="E1390" t="str">
            <v>EACH</v>
          </cell>
        </row>
        <row r="1391">
          <cell r="A1391" t="str">
            <v>60103-2060</v>
          </cell>
          <cell r="D1391" t="str">
            <v>CONCRETE, HEADWALL FOR 66-INCH EQUIVALENT DIAMETER PIPE CULVERT</v>
          </cell>
          <cell r="E1391" t="str">
            <v>EACH</v>
          </cell>
        </row>
        <row r="1392">
          <cell r="A1392" t="str">
            <v>60103-2080</v>
          </cell>
          <cell r="D1392" t="str">
            <v>CONCRETE, HEADWALL FOR 72-INCH EQUIVALENT DIAMETER PIPE CULVERT</v>
          </cell>
          <cell r="E1392" t="str">
            <v>EACH</v>
          </cell>
        </row>
        <row r="1393">
          <cell r="A1393" t="str">
            <v>60103-2100</v>
          </cell>
          <cell r="D1393" t="str">
            <v>CONCRETE, HEADWALL FOR 78-INCH EQUIVALENT DIAMETER PIPE CULVERT</v>
          </cell>
          <cell r="E1393" t="str">
            <v>EACH</v>
          </cell>
        </row>
        <row r="1394">
          <cell r="A1394" t="str">
            <v>60103-2120</v>
          </cell>
          <cell r="D1394" t="str">
            <v>CONCRETE, HEADWALL FOR 84-INCH EQUIVALENT DIAMETER PIPE CULVERT</v>
          </cell>
          <cell r="E1394" t="str">
            <v>EACH</v>
          </cell>
        </row>
        <row r="1395">
          <cell r="A1395" t="str">
            <v>60103-2140</v>
          </cell>
          <cell r="D1395" t="str">
            <v>CONCRETE, HEADWALL FOR 90-INCH EQUIVALENT DIAMETER PIPE CULVERT</v>
          </cell>
          <cell r="E1395" t="str">
            <v>EACH</v>
          </cell>
        </row>
        <row r="1396">
          <cell r="A1396" t="str">
            <v>60103-2160</v>
          </cell>
          <cell r="D1396" t="str">
            <v>CONCRETE, HEADWALL FOR 96-INCH EQUIVALENT DIAMETER PIPE CULVERT</v>
          </cell>
          <cell r="E1396" t="str">
            <v>EACH</v>
          </cell>
        </row>
        <row r="1397">
          <cell r="A1397" t="str">
            <v>60103-2180</v>
          </cell>
          <cell r="D1397" t="str">
            <v>CONCRETE, HEADWALL FOR 102-INCH EQUIVALENT DIAMETER PIPE CULVERT</v>
          </cell>
          <cell r="E1397" t="str">
            <v>EACH</v>
          </cell>
        </row>
        <row r="1398">
          <cell r="A1398" t="str">
            <v>60103-2186</v>
          </cell>
          <cell r="D1398" t="str">
            <v>CONCRETE, HEADWALL FOR 114-INCH EQUIVALENT DIAMETER PIPE CULVERT</v>
          </cell>
          <cell r="E1398" t="str">
            <v>EACH</v>
          </cell>
        </row>
        <row r="1399">
          <cell r="A1399" t="str">
            <v>60103-2200</v>
          </cell>
          <cell r="D1399" t="str">
            <v>CONCRETE, HEADWALL FOR 120-INCH EQUIVALENT DIAMETER PIPE CULVERT</v>
          </cell>
          <cell r="E1399" t="str">
            <v>EACH</v>
          </cell>
        </row>
        <row r="1400">
          <cell r="A1400" t="str">
            <v>60103-2220</v>
          </cell>
          <cell r="D1400" t="str">
            <v>CONCRETE, HEADWALL FOR 144-INCH EQUIVALENT DIAMETER PIPE CULVERT</v>
          </cell>
          <cell r="E1400" t="str">
            <v>EACH</v>
          </cell>
        </row>
        <row r="1401">
          <cell r="A1401" t="str">
            <v>60103-3000</v>
          </cell>
          <cell r="D1401" t="str">
            <v>CONCRETE, SLOPED AND FLARED BOX INLET/OUTLET FOR 24-INCH PIPE CULVERT</v>
          </cell>
          <cell r="E1401" t="str">
            <v>EACH</v>
          </cell>
        </row>
        <row r="1402">
          <cell r="A1402" t="str">
            <v>60103-3020</v>
          </cell>
          <cell r="D1402" t="str">
            <v>CONCRETE, SLOPED AND FLARED BOX INLET/OUTLET FOR 30-INCH PIPE CULVERT</v>
          </cell>
          <cell r="E1402" t="str">
            <v>EACH</v>
          </cell>
        </row>
        <row r="1403">
          <cell r="A1403" t="str">
            <v>60103-3040</v>
          </cell>
          <cell r="D1403" t="str">
            <v>CONCRETE, SLOPED AND FLARED BOX INLET/OUTLET FOR 36-INCH PIPE CULVERT</v>
          </cell>
          <cell r="E1403" t="str">
            <v>EACH</v>
          </cell>
        </row>
        <row r="1404">
          <cell r="A1404" t="str">
            <v>60103-4000</v>
          </cell>
          <cell r="D1404" t="str">
            <v>CONCRETE, FOUNDATION, LIGHT POLE</v>
          </cell>
          <cell r="E1404" t="str">
            <v>EACH</v>
          </cell>
        </row>
        <row r="1405">
          <cell r="A1405" t="str">
            <v>60103-4100</v>
          </cell>
          <cell r="D1405" t="str">
            <v>CONCRETE, ARMOR UNIT</v>
          </cell>
          <cell r="E1405" t="str">
            <v>EACH</v>
          </cell>
        </row>
        <row r="1406">
          <cell r="A1406" t="str">
            <v>60103-4110</v>
          </cell>
          <cell r="D1406" t="str">
            <v>CONCRETE, ARMOR UNIT, 24-INCH</v>
          </cell>
          <cell r="E1406" t="str">
            <v>EACH</v>
          </cell>
        </row>
        <row r="1407">
          <cell r="A1407" t="str">
            <v>60103-4200</v>
          </cell>
          <cell r="D1407" t="str">
            <v>CONCRETE, PLANK</v>
          </cell>
          <cell r="E1407" t="str">
            <v>EACH</v>
          </cell>
        </row>
        <row r="1408">
          <cell r="A1408" t="str">
            <v>60110-0000</v>
          </cell>
          <cell r="D1408" t="str">
            <v>CONCRETE COLORING AGENT</v>
          </cell>
          <cell r="E1408" t="str">
            <v>LB</v>
          </cell>
        </row>
        <row r="1409">
          <cell r="A1409" t="str">
            <v>60201-0100</v>
          </cell>
          <cell r="D1409" t="str">
            <v>4-INCH PIPE CULVERT</v>
          </cell>
          <cell r="E1409" t="str">
            <v>LNFT</v>
          </cell>
        </row>
        <row r="1410">
          <cell r="A1410" t="str">
            <v>60201-0200</v>
          </cell>
          <cell r="D1410" t="str">
            <v>6-INCH PIPE CULVERT</v>
          </cell>
          <cell r="E1410" t="str">
            <v>LNFT</v>
          </cell>
        </row>
        <row r="1411">
          <cell r="A1411" t="str">
            <v>60201-0300</v>
          </cell>
          <cell r="D1411" t="str">
            <v>8-INCH PIPE CULVERT</v>
          </cell>
          <cell r="E1411" t="str">
            <v>LNFT</v>
          </cell>
        </row>
        <row r="1412">
          <cell r="A1412" t="str">
            <v>60201-0350</v>
          </cell>
          <cell r="D1412" t="str">
            <v>10-INCH PIPE CULVERT</v>
          </cell>
          <cell r="E1412" t="str">
            <v>LNFT</v>
          </cell>
        </row>
        <row r="1413">
          <cell r="A1413" t="str">
            <v>60201-0400</v>
          </cell>
          <cell r="D1413" t="str">
            <v>12-INCH PIPE CULVERT</v>
          </cell>
          <cell r="E1413" t="str">
            <v>LNFT</v>
          </cell>
        </row>
        <row r="1414">
          <cell r="A1414" t="str">
            <v>60201-0500</v>
          </cell>
          <cell r="D1414" t="str">
            <v>15-INCH PIPE CULVERT</v>
          </cell>
          <cell r="E1414" t="str">
            <v>LNFT</v>
          </cell>
        </row>
        <row r="1415">
          <cell r="A1415" t="str">
            <v>60201-0550</v>
          </cell>
          <cell r="D1415" t="str">
            <v>16-INCH PIPE CULVERT</v>
          </cell>
          <cell r="E1415" t="str">
            <v>LNFT</v>
          </cell>
        </row>
        <row r="1416">
          <cell r="A1416" t="str">
            <v>60201-0600</v>
          </cell>
          <cell r="D1416" t="str">
            <v>18-INCH PIPE CULVERT</v>
          </cell>
          <cell r="E1416" t="str">
            <v>LNFT</v>
          </cell>
        </row>
        <row r="1417">
          <cell r="A1417" t="str">
            <v>60201-0700</v>
          </cell>
          <cell r="D1417" t="str">
            <v>21-INCH PIPE CULVERT</v>
          </cell>
          <cell r="E1417" t="str">
            <v>LNFT</v>
          </cell>
        </row>
        <row r="1418">
          <cell r="A1418" t="str">
            <v>60201-0800</v>
          </cell>
          <cell r="D1418" t="str">
            <v>24-INCH PIPE CULVERT</v>
          </cell>
          <cell r="E1418" t="str">
            <v>LNFT</v>
          </cell>
        </row>
        <row r="1419">
          <cell r="A1419" t="str">
            <v>60201-0900</v>
          </cell>
          <cell r="D1419" t="str">
            <v>30-INCH PIPE CULVERT</v>
          </cell>
          <cell r="E1419" t="str">
            <v>LNFT</v>
          </cell>
        </row>
        <row r="1420">
          <cell r="A1420" t="str">
            <v>60201-1000</v>
          </cell>
          <cell r="D1420" t="str">
            <v>36-INCH PIPE CULVERT</v>
          </cell>
          <cell r="E1420" t="str">
            <v>LNFT</v>
          </cell>
        </row>
        <row r="1421">
          <cell r="A1421" t="str">
            <v>60201-1100</v>
          </cell>
          <cell r="D1421" t="str">
            <v>42-INCH PIPE CULVERT</v>
          </cell>
          <cell r="E1421" t="str">
            <v>LNFT</v>
          </cell>
        </row>
        <row r="1422">
          <cell r="A1422" t="str">
            <v>60201-1200</v>
          </cell>
          <cell r="D1422" t="str">
            <v>48-INCH PIPE CULVERT</v>
          </cell>
          <cell r="E1422" t="str">
            <v>LNFT</v>
          </cell>
        </row>
        <row r="1423">
          <cell r="A1423" t="str">
            <v>60201-1300</v>
          </cell>
          <cell r="D1423" t="str">
            <v>54-INCH PIPE CULVERT</v>
          </cell>
          <cell r="E1423" t="str">
            <v>LNFT</v>
          </cell>
        </row>
        <row r="1424">
          <cell r="A1424" t="str">
            <v>60201-1400</v>
          </cell>
          <cell r="D1424" t="str">
            <v>60-INCH PIPE CULVERT</v>
          </cell>
          <cell r="E1424" t="str">
            <v>LNFT</v>
          </cell>
        </row>
        <row r="1425">
          <cell r="A1425" t="str">
            <v>60201-1500</v>
          </cell>
          <cell r="D1425" t="str">
            <v>66-INCH PIPE CULVERT</v>
          </cell>
          <cell r="E1425" t="str">
            <v>LNFT</v>
          </cell>
        </row>
        <row r="1426">
          <cell r="A1426" t="str">
            <v>60201-1600</v>
          </cell>
          <cell r="D1426" t="str">
            <v>72-INCH PIPE CULVERT</v>
          </cell>
          <cell r="E1426" t="str">
            <v>LNFT</v>
          </cell>
        </row>
        <row r="1427">
          <cell r="A1427" t="str">
            <v>60201-1700</v>
          </cell>
          <cell r="D1427" t="str">
            <v>78-INCH PIPE CULVERT</v>
          </cell>
          <cell r="E1427" t="str">
            <v>LNFT</v>
          </cell>
        </row>
        <row r="1428">
          <cell r="A1428" t="str">
            <v>60201-1800</v>
          </cell>
          <cell r="D1428" t="str">
            <v>84-INCH PIPE CULVERT</v>
          </cell>
          <cell r="E1428" t="str">
            <v>LNFT</v>
          </cell>
        </row>
        <row r="1429">
          <cell r="A1429" t="str">
            <v>60201-1900</v>
          </cell>
          <cell r="D1429" t="str">
            <v>90-INCH PIPE CULVERT</v>
          </cell>
          <cell r="E1429" t="str">
            <v>LNFT</v>
          </cell>
        </row>
        <row r="1430">
          <cell r="A1430" t="str">
            <v>60201-2000</v>
          </cell>
          <cell r="D1430" t="str">
            <v>96-INCH PIPE CULVERT</v>
          </cell>
          <cell r="E1430" t="str">
            <v>LNFT</v>
          </cell>
        </row>
        <row r="1431">
          <cell r="A1431" t="str">
            <v>60201-2100</v>
          </cell>
          <cell r="D1431" t="str">
            <v>102-INCH PIPE CULVERT</v>
          </cell>
          <cell r="E1431" t="str">
            <v>LNFT</v>
          </cell>
        </row>
        <row r="1432">
          <cell r="A1432" t="str">
            <v>60201-2200</v>
          </cell>
          <cell r="D1432" t="str">
            <v>108-INCH PIPE CULVERT</v>
          </cell>
          <cell r="E1432" t="str">
            <v>LNFT</v>
          </cell>
        </row>
        <row r="1433">
          <cell r="A1433" t="str">
            <v>60201-2250</v>
          </cell>
          <cell r="D1433" t="str">
            <v>114-INCH PIPE CULVERT</v>
          </cell>
          <cell r="E1433" t="str">
            <v>LNFT</v>
          </cell>
        </row>
        <row r="1434">
          <cell r="A1434" t="str">
            <v>60201-2300</v>
          </cell>
          <cell r="D1434" t="str">
            <v>120-INCH PIPE CULVERT</v>
          </cell>
          <cell r="E1434" t="str">
            <v>LNFT</v>
          </cell>
        </row>
        <row r="1435">
          <cell r="A1435" t="str">
            <v>60201-2400</v>
          </cell>
          <cell r="D1435" t="str">
            <v>132-INCH PIPE CULVERT</v>
          </cell>
          <cell r="E1435" t="str">
            <v>LNFT</v>
          </cell>
        </row>
        <row r="1436">
          <cell r="A1436" t="str">
            <v>60201-2500</v>
          </cell>
          <cell r="D1436" t="str">
            <v>144-INCH PIPE CULVERT</v>
          </cell>
          <cell r="E1436" t="str">
            <v>LNFT</v>
          </cell>
        </row>
        <row r="1437">
          <cell r="A1437" t="str">
            <v>60202-0100</v>
          </cell>
          <cell r="D1437" t="str">
            <v>15-INCH EQUIVALENT DIAMETER ARCH OR ELLIPTICAL PIPE CULVERT</v>
          </cell>
          <cell r="E1437" t="str">
            <v>LNFT</v>
          </cell>
        </row>
        <row r="1438">
          <cell r="A1438" t="str">
            <v>60202-0200</v>
          </cell>
          <cell r="D1438" t="str">
            <v>18-INCH EQUIVALENT DIAMETER ARCH OR ELLIPTICAL PIPE CULVERT</v>
          </cell>
          <cell r="E1438" t="str">
            <v>LNFT</v>
          </cell>
        </row>
        <row r="1439">
          <cell r="A1439" t="str">
            <v>60202-0300</v>
          </cell>
          <cell r="D1439" t="str">
            <v>21-INCH EQUIVALENT DIAMETER ARCH OR ELLIPTICAL PIPE CULVERT</v>
          </cell>
          <cell r="E1439" t="str">
            <v>LNFT</v>
          </cell>
        </row>
        <row r="1440">
          <cell r="A1440" t="str">
            <v>60202-0400</v>
          </cell>
          <cell r="D1440" t="str">
            <v>24-INCH EQUIVALENT DIAMETER ARCH OR ELLIPTICAL PIPE CULVERT</v>
          </cell>
          <cell r="E1440" t="str">
            <v>LNFT</v>
          </cell>
        </row>
        <row r="1441">
          <cell r="A1441" t="str">
            <v>60202-0500</v>
          </cell>
          <cell r="D1441" t="str">
            <v>30-INCH EQUIVALENT DIAMETER ARCH OR ELLIPTICAL PIPE CULVERT</v>
          </cell>
          <cell r="E1441" t="str">
            <v>LNFT</v>
          </cell>
        </row>
        <row r="1442">
          <cell r="A1442" t="str">
            <v>60202-0600</v>
          </cell>
          <cell r="D1442" t="str">
            <v>36-INCH EQUIVALENT DIAMETER ARCH OR ELLIPTICAL PIPE CULVERT</v>
          </cell>
          <cell r="E1442" t="str">
            <v>LNFT</v>
          </cell>
        </row>
        <row r="1443">
          <cell r="A1443" t="str">
            <v>60202-0700</v>
          </cell>
          <cell r="D1443" t="str">
            <v>42-INCH EQUIVALENT DIAMETER ARCH OR ELLIPTICAL PIPE CULVERT</v>
          </cell>
          <cell r="E1443" t="str">
            <v>LNFT</v>
          </cell>
        </row>
        <row r="1444">
          <cell r="A1444" t="str">
            <v>60202-0800</v>
          </cell>
          <cell r="D1444" t="str">
            <v>48-INCH EQUIVALENT DIAMETER ARCH OR ELLIPTICAL PIPE CULVERT</v>
          </cell>
          <cell r="E1444" t="str">
            <v>LNFT</v>
          </cell>
        </row>
        <row r="1445">
          <cell r="A1445" t="str">
            <v>60202-0900</v>
          </cell>
          <cell r="D1445" t="str">
            <v>54-INCH EQUIVALENT DIAMETER ARCH OR ELLIPTICAL PIPE CULVERT</v>
          </cell>
          <cell r="E1445" t="str">
            <v>LNFT</v>
          </cell>
        </row>
        <row r="1446">
          <cell r="A1446" t="str">
            <v>60202-1000</v>
          </cell>
          <cell r="D1446" t="str">
            <v>60-INCH EQUIVALENT DIAMETER ARCH OR ELLIPTICAL PIPE CULVERT</v>
          </cell>
          <cell r="E1446" t="str">
            <v>LNFT</v>
          </cell>
        </row>
        <row r="1447">
          <cell r="A1447" t="str">
            <v>60202-1100</v>
          </cell>
          <cell r="D1447" t="str">
            <v>66-INCH EQUIVALENT DIAMETER ARCH OR ELLIPTICAL PIPE CULVERT</v>
          </cell>
          <cell r="E1447" t="str">
            <v>LNFT</v>
          </cell>
        </row>
        <row r="1448">
          <cell r="A1448" t="str">
            <v>60202-1200</v>
          </cell>
          <cell r="D1448" t="str">
            <v>72-INCH EQUIVALENT DIAMETER ARCH OR ELLIPTICAL PIPE CULVERT</v>
          </cell>
          <cell r="E1448" t="str">
            <v>LNFT</v>
          </cell>
        </row>
        <row r="1449">
          <cell r="A1449" t="str">
            <v>60202-1300</v>
          </cell>
          <cell r="D1449" t="str">
            <v>78-INCH EQUIVALENT DIAMETER ARCH OR ELLIPTICAL PIPE CULVERT</v>
          </cell>
          <cell r="E1449" t="str">
            <v>LNFT</v>
          </cell>
        </row>
        <row r="1450">
          <cell r="A1450" t="str">
            <v>60202-1400</v>
          </cell>
          <cell r="D1450" t="str">
            <v>84-INCH EQUIVALENT DIAMETER ARCH OR ELLIPTICAL PIPE CULVERT</v>
          </cell>
          <cell r="E1450" t="str">
            <v>LNFT</v>
          </cell>
        </row>
        <row r="1451">
          <cell r="A1451" t="str">
            <v>60202-1500</v>
          </cell>
          <cell r="D1451" t="str">
            <v>90-INCH EQUIVALENT DIAMETER ARCH OR ELLIPTICAL PIPE CULVERT</v>
          </cell>
          <cell r="E1451" t="str">
            <v>LNFT</v>
          </cell>
        </row>
        <row r="1452">
          <cell r="A1452" t="str">
            <v>60202-1600</v>
          </cell>
          <cell r="D1452" t="str">
            <v>96-INCH EQUIVALENT DIAMETER ARCH OR ELLIPTICAL PIPE CULVERT</v>
          </cell>
          <cell r="E1452" t="str">
            <v>LNFT</v>
          </cell>
        </row>
        <row r="1453">
          <cell r="A1453" t="str">
            <v>60202-1700</v>
          </cell>
          <cell r="D1453" t="str">
            <v>102-INCH EQUIVALENT DIAMETER ARCH OR ELLIPTICAL PIPE CULVERT</v>
          </cell>
          <cell r="E1453" t="str">
            <v>LNFT</v>
          </cell>
        </row>
        <row r="1454">
          <cell r="A1454" t="str">
            <v>60202-1800</v>
          </cell>
          <cell r="D1454" t="str">
            <v>108-INCH EQUIVALENT DIAMETER ARCH OR ELLIPTICAL PIPE CULVERT</v>
          </cell>
          <cell r="E1454" t="str">
            <v>LNFT</v>
          </cell>
        </row>
        <row r="1455">
          <cell r="A1455" t="str">
            <v>60202-1850</v>
          </cell>
          <cell r="D1455" t="str">
            <v>114-INCH EQUIVALENT DIAMETER ARCH OR ELLIPTICAL PIPE CULVERT</v>
          </cell>
          <cell r="E1455" t="str">
            <v>LNFT</v>
          </cell>
        </row>
        <row r="1456">
          <cell r="A1456" t="str">
            <v>60202-1900</v>
          </cell>
          <cell r="D1456" t="str">
            <v>120-INCH EQUIVALENT DIAMETER ARCH OR ELLIPTICAL PIPE CULVERT</v>
          </cell>
          <cell r="E1456" t="str">
            <v>LNFT</v>
          </cell>
        </row>
        <row r="1457">
          <cell r="A1457" t="str">
            <v>60202-2000</v>
          </cell>
          <cell r="D1457" t="str">
            <v>132-INCH EQUIVALENT DIAMETER ARCH OR ELLIPTICAL PIPE CULVERT</v>
          </cell>
          <cell r="E1457" t="str">
            <v>LNFT</v>
          </cell>
        </row>
        <row r="1458">
          <cell r="A1458" t="str">
            <v>60202-2100</v>
          </cell>
          <cell r="D1458" t="str">
            <v>144-INCH EQUIVALENT DIAMETER ARCH OR ELLIPTICAL PIPE CULVERT</v>
          </cell>
          <cell r="E1458" t="str">
            <v>LNFT</v>
          </cell>
        </row>
        <row r="1459">
          <cell r="A1459" t="str">
            <v>60203-0100</v>
          </cell>
          <cell r="D1459" t="str">
            <v>4-INCH SLOTTED DRAIN PIPE</v>
          </cell>
          <cell r="E1459" t="str">
            <v>LNFT</v>
          </cell>
        </row>
        <row r="1460">
          <cell r="A1460" t="str">
            <v>60203-0200</v>
          </cell>
          <cell r="D1460" t="str">
            <v>6-INCH SLOTTED DRAIN PIPE</v>
          </cell>
          <cell r="E1460" t="str">
            <v>LNFT</v>
          </cell>
        </row>
        <row r="1461">
          <cell r="A1461" t="str">
            <v>60203-0300</v>
          </cell>
          <cell r="D1461" t="str">
            <v>8-INCH SLOTTED DRAIN PIPE</v>
          </cell>
          <cell r="E1461" t="str">
            <v>LNFT</v>
          </cell>
        </row>
        <row r="1462">
          <cell r="A1462" t="str">
            <v>60203-0400</v>
          </cell>
          <cell r="D1462" t="str">
            <v>12-INCH SLOTTED DRAIN PIPE</v>
          </cell>
          <cell r="E1462" t="str">
            <v>LNFT</v>
          </cell>
        </row>
        <row r="1463">
          <cell r="A1463" t="str">
            <v>60203-0500</v>
          </cell>
          <cell r="D1463" t="str">
            <v>15-INCH SLOTTED DRAIN PIPE</v>
          </cell>
          <cell r="E1463" t="str">
            <v>LNFT</v>
          </cell>
        </row>
        <row r="1464">
          <cell r="A1464" t="str">
            <v>60203-0600</v>
          </cell>
          <cell r="D1464" t="str">
            <v>18-INCH SLOTTED DRAIN PIPE</v>
          </cell>
          <cell r="E1464" t="str">
            <v>LNFT</v>
          </cell>
        </row>
        <row r="1465">
          <cell r="A1465" t="str">
            <v>60203-0700</v>
          </cell>
          <cell r="D1465" t="str">
            <v>21-INCH SLOTTED DRAIN PIPE</v>
          </cell>
          <cell r="E1465" t="str">
            <v>LNFT</v>
          </cell>
        </row>
        <row r="1466">
          <cell r="A1466" t="str">
            <v>60203-0800</v>
          </cell>
          <cell r="D1466" t="str">
            <v>24-INCH SLOTTED DRAIN PIPE</v>
          </cell>
          <cell r="E1466" t="str">
            <v>LNFT</v>
          </cell>
        </row>
        <row r="1467">
          <cell r="A1467" t="str">
            <v>60203-0900</v>
          </cell>
          <cell r="D1467" t="str">
            <v>30-INCH SLOTTED DRAIN PIPE</v>
          </cell>
          <cell r="E1467" t="str">
            <v>LNFT</v>
          </cell>
        </row>
        <row r="1468">
          <cell r="A1468" t="str">
            <v>60203-1000</v>
          </cell>
          <cell r="D1468" t="str">
            <v>36-INCH SLOTTED DRAIN PIPE</v>
          </cell>
          <cell r="E1468" t="str">
            <v>LNFT</v>
          </cell>
        </row>
        <row r="1469">
          <cell r="A1469" t="str">
            <v>60204-0600</v>
          </cell>
          <cell r="D1469" t="str">
            <v>FLUME DOWNDRAIN 18-INCH</v>
          </cell>
          <cell r="E1469" t="str">
            <v>LNFT</v>
          </cell>
        </row>
        <row r="1470">
          <cell r="A1470" t="str">
            <v>60204-0700</v>
          </cell>
          <cell r="D1470" t="str">
            <v>FLUME DOWNDRAIN 24-INCH</v>
          </cell>
          <cell r="E1470" t="str">
            <v>LNFT</v>
          </cell>
        </row>
        <row r="1471">
          <cell r="A1471" t="str">
            <v>60210-0100</v>
          </cell>
          <cell r="D1471" t="str">
            <v>END SECTION FOR 4-INCH PIPE CULVERT</v>
          </cell>
          <cell r="E1471" t="str">
            <v>EACH</v>
          </cell>
        </row>
        <row r="1472">
          <cell r="A1472" t="str">
            <v>60210-0200</v>
          </cell>
          <cell r="D1472" t="str">
            <v>END SECTION FOR 6-INCH PIPE CULVERT</v>
          </cell>
          <cell r="E1472" t="str">
            <v>EACH</v>
          </cell>
        </row>
        <row r="1473">
          <cell r="A1473" t="str">
            <v>60210-0300</v>
          </cell>
          <cell r="D1473" t="str">
            <v>END SECTION FOR 8-INCH PIPE CULVERT</v>
          </cell>
          <cell r="E1473" t="str">
            <v>EACH</v>
          </cell>
        </row>
        <row r="1474">
          <cell r="A1474" t="str">
            <v>60210-0400</v>
          </cell>
          <cell r="D1474" t="str">
            <v>END SECTION FOR 12-INCH PIPE CULVERT</v>
          </cell>
          <cell r="E1474" t="str">
            <v>EACH</v>
          </cell>
        </row>
        <row r="1475">
          <cell r="A1475" t="str">
            <v>60210-0500</v>
          </cell>
          <cell r="D1475" t="str">
            <v>END SECTION FOR 15-INCH PIPE CULVERT</v>
          </cell>
          <cell r="E1475" t="str">
            <v>EACH</v>
          </cell>
        </row>
        <row r="1476">
          <cell r="A1476" t="str">
            <v>60210-0600</v>
          </cell>
          <cell r="D1476" t="str">
            <v>END SECTION FOR 18-INCH PIPE CULVERT</v>
          </cell>
          <cell r="E1476" t="str">
            <v>EACH</v>
          </cell>
        </row>
        <row r="1477">
          <cell r="A1477" t="str">
            <v>60210-0700</v>
          </cell>
          <cell r="D1477" t="str">
            <v>END SECTION FOR 21-INCH PIPE CULVERT</v>
          </cell>
          <cell r="E1477" t="str">
            <v>EACH</v>
          </cell>
        </row>
        <row r="1478">
          <cell r="A1478" t="str">
            <v>60210-0800</v>
          </cell>
          <cell r="D1478" t="str">
            <v>END SECTION FOR 24-INCH PIPE CULVERT</v>
          </cell>
          <cell r="E1478" t="str">
            <v>EACH</v>
          </cell>
        </row>
        <row r="1479">
          <cell r="A1479" t="str">
            <v>60210-0900</v>
          </cell>
          <cell r="D1479" t="str">
            <v>END SECTION FOR 30-INCH PIPE CULVERT</v>
          </cell>
          <cell r="E1479" t="str">
            <v>EACH</v>
          </cell>
        </row>
        <row r="1480">
          <cell r="A1480" t="str">
            <v>60210-1000</v>
          </cell>
          <cell r="D1480" t="str">
            <v>END SECTION FOR 36-INCH PIPE CULVERT</v>
          </cell>
          <cell r="E1480" t="str">
            <v>EACH</v>
          </cell>
        </row>
        <row r="1481">
          <cell r="A1481" t="str">
            <v>60210-1100</v>
          </cell>
          <cell r="D1481" t="str">
            <v>END SECTION FOR 42-INCH PIPE CULVERT</v>
          </cell>
          <cell r="E1481" t="str">
            <v>EACH</v>
          </cell>
        </row>
        <row r="1482">
          <cell r="A1482" t="str">
            <v>60210-1200</v>
          </cell>
          <cell r="D1482" t="str">
            <v>END SECTION FOR 48-INCH PIPE CULVERT</v>
          </cell>
          <cell r="E1482" t="str">
            <v>EACH</v>
          </cell>
        </row>
        <row r="1483">
          <cell r="A1483" t="str">
            <v>60210-1300</v>
          </cell>
          <cell r="D1483" t="str">
            <v>END SECTION FOR 54-INCH PIPE CULVERT</v>
          </cell>
          <cell r="E1483" t="str">
            <v>EACH</v>
          </cell>
        </row>
        <row r="1484">
          <cell r="A1484" t="str">
            <v>60210-1400</v>
          </cell>
          <cell r="D1484" t="str">
            <v>END SECTION FOR 60-INCH PIPE CULVERT</v>
          </cell>
          <cell r="E1484" t="str">
            <v>EACH</v>
          </cell>
        </row>
        <row r="1485">
          <cell r="A1485" t="str">
            <v>60210-1500</v>
          </cell>
          <cell r="D1485" t="str">
            <v>END SECTION FOR 66-INCH PIPE CULVERT</v>
          </cell>
          <cell r="E1485" t="str">
            <v>EACH</v>
          </cell>
        </row>
        <row r="1486">
          <cell r="A1486" t="str">
            <v>60210-1600</v>
          </cell>
          <cell r="D1486" t="str">
            <v>END SECTION FOR 72-INCH PIPE CULVERT</v>
          </cell>
          <cell r="E1486" t="str">
            <v>EACH</v>
          </cell>
        </row>
        <row r="1487">
          <cell r="A1487" t="str">
            <v>60211-0100</v>
          </cell>
          <cell r="D1487" t="str">
            <v>END SECTION FOR 4-INCH EQUIVALENT DIAMETER ARCH OR ELLIPTICAL PIPE CULVERT</v>
          </cell>
          <cell r="E1487" t="str">
            <v>EACH</v>
          </cell>
        </row>
        <row r="1488">
          <cell r="A1488" t="str">
            <v>60211-0200</v>
          </cell>
          <cell r="D1488" t="str">
            <v>END SECTION FOR 6-INCH EQUIVALENT DIAMETER ARCH OR ELLIPTICAL PIPE CULVERT</v>
          </cell>
          <cell r="E1488" t="str">
            <v>EACH</v>
          </cell>
        </row>
        <row r="1489">
          <cell r="A1489" t="str">
            <v>60211-0300</v>
          </cell>
          <cell r="D1489" t="str">
            <v>END SECTION FOR 8-INCH EQUIVALENT DIAMETER ARCH OR ELLIPTICAL PIPE CULVERT</v>
          </cell>
          <cell r="E1489" t="str">
            <v>EACH</v>
          </cell>
        </row>
        <row r="1490">
          <cell r="A1490" t="str">
            <v>60211-0400</v>
          </cell>
          <cell r="D1490" t="str">
            <v>END SECTION FOR 12-INCH EQUIVALENT DIAMETER ARCH OR ELLIPTICAL PIPE CULVERT</v>
          </cell>
          <cell r="E1490" t="str">
            <v>EACH</v>
          </cell>
        </row>
        <row r="1491">
          <cell r="A1491" t="str">
            <v>60211-0500</v>
          </cell>
          <cell r="D1491" t="str">
            <v>END SECTION FOR 15-INCH EQUIVALENT DIAMETER ARCH OR ELLIPTICAL PIPE CULVERT</v>
          </cell>
          <cell r="E1491" t="str">
            <v>EACH</v>
          </cell>
        </row>
        <row r="1492">
          <cell r="A1492" t="str">
            <v>60211-0600</v>
          </cell>
          <cell r="D1492" t="str">
            <v>END SECTION FOR 18-INCH EQUIVALENT DIAMETER ARCH OR ELLIPTICAL PIPE CULVERT</v>
          </cell>
          <cell r="E1492" t="str">
            <v>EACH</v>
          </cell>
        </row>
        <row r="1493">
          <cell r="A1493" t="str">
            <v>60211-0700</v>
          </cell>
          <cell r="D1493" t="str">
            <v>END SECTION FOR 21-INCH EQUIVALENT DIAMETER ARCH OR ELLIPTICAL PIPE CULVERT</v>
          </cell>
          <cell r="E1493" t="str">
            <v>EACH</v>
          </cell>
        </row>
        <row r="1494">
          <cell r="A1494" t="str">
            <v>60211-0800</v>
          </cell>
          <cell r="D1494" t="str">
            <v>END SECTION FOR 24-INCH EQUIVALENT DIAMETER ARCH OR ELLIPTICAL PIPE CULVERT</v>
          </cell>
          <cell r="E1494" t="str">
            <v>EACH</v>
          </cell>
        </row>
        <row r="1495">
          <cell r="A1495" t="str">
            <v>60211-0900</v>
          </cell>
          <cell r="D1495" t="str">
            <v>END SECTION FOR 30-INCH EQUIVALENT DIAMETER ARCH OR ELLIPTICAL PIPE CULVERT</v>
          </cell>
          <cell r="E1495" t="str">
            <v>EACH</v>
          </cell>
        </row>
        <row r="1496">
          <cell r="A1496" t="str">
            <v>60211-1000</v>
          </cell>
          <cell r="D1496" t="str">
            <v>END SECTION FOR 36-INCH EQUIVALENT DIAMETER ARCH OR ELLIPTICAL PIPE CULVERT</v>
          </cell>
          <cell r="E1496" t="str">
            <v>EACH</v>
          </cell>
        </row>
        <row r="1497">
          <cell r="A1497" t="str">
            <v>60211-1100</v>
          </cell>
          <cell r="D1497" t="str">
            <v>END SECTION FOR 42-INCH EQUIVALENT DIAMETER ARCH OR ELLIPTICAL PIPE CULVERT</v>
          </cell>
          <cell r="E1497" t="str">
            <v>EACH</v>
          </cell>
        </row>
        <row r="1498">
          <cell r="A1498" t="str">
            <v>60211-1200</v>
          </cell>
          <cell r="D1498" t="str">
            <v>END SECTION FOR 48-INCH EQUIVALENT DIAMETER ARCH OR ELLIPTICAL PIPE CULVERT</v>
          </cell>
          <cell r="E1498" t="str">
            <v>EACH</v>
          </cell>
        </row>
        <row r="1499">
          <cell r="A1499" t="str">
            <v>60211-1300</v>
          </cell>
          <cell r="D1499" t="str">
            <v>END SECTION FOR 54-INCH EQUIVALENT DIAMETER ARCH OR ELLIPTICAL PIPE CULVERT</v>
          </cell>
          <cell r="E1499" t="str">
            <v>EACH</v>
          </cell>
        </row>
        <row r="1500">
          <cell r="A1500" t="str">
            <v>60211-1400</v>
          </cell>
          <cell r="D1500" t="str">
            <v>END SECTION FOR 60-INCH EQUIVALENT DIAMETER ARCH OR ELLIPTICAL PIPE CULVERT</v>
          </cell>
          <cell r="E1500" t="str">
            <v>EACH</v>
          </cell>
        </row>
        <row r="1501">
          <cell r="A1501" t="str">
            <v>60211-1500</v>
          </cell>
          <cell r="D1501" t="str">
            <v>END SECTION FOR 66-INCH EQUIVALENT DIAMETER ARCH OR ELLIPTICAL PIPE CULVERT</v>
          </cell>
          <cell r="E1501" t="str">
            <v>EACH</v>
          </cell>
        </row>
        <row r="1502">
          <cell r="A1502" t="str">
            <v>60211-1600</v>
          </cell>
          <cell r="D1502" t="str">
            <v>END SECTION FOR 72-INCH EQUIVALENT DIAMETER ARCH OR ELLIPTICAL PIPE CULVERT</v>
          </cell>
          <cell r="E1502" t="str">
            <v>EACH</v>
          </cell>
        </row>
        <row r="1503">
          <cell r="A1503" t="str">
            <v>60212-0000</v>
          </cell>
          <cell r="D1503" t="str">
            <v>ELBOW</v>
          </cell>
          <cell r="E1503" t="str">
            <v>EACH</v>
          </cell>
        </row>
        <row r="1504">
          <cell r="A1504" t="str">
            <v>60212-0100</v>
          </cell>
          <cell r="D1504" t="str">
            <v>ELBOW, 4-INCH</v>
          </cell>
          <cell r="E1504" t="str">
            <v>EACH</v>
          </cell>
        </row>
        <row r="1505">
          <cell r="A1505" t="str">
            <v>60212-0200</v>
          </cell>
          <cell r="D1505" t="str">
            <v>ELBOW, 6-INCH</v>
          </cell>
          <cell r="E1505" t="str">
            <v>EACH</v>
          </cell>
        </row>
        <row r="1506">
          <cell r="A1506" t="str">
            <v>60212-0300</v>
          </cell>
          <cell r="D1506" t="str">
            <v>ELBOW, 8-INCH</v>
          </cell>
          <cell r="E1506" t="str">
            <v>EACH</v>
          </cell>
        </row>
        <row r="1507">
          <cell r="A1507" t="str">
            <v>60212-0400</v>
          </cell>
          <cell r="D1507" t="str">
            <v>ELBOW, 12-INCH</v>
          </cell>
          <cell r="E1507" t="str">
            <v>EACH</v>
          </cell>
        </row>
        <row r="1508">
          <cell r="A1508" t="str">
            <v>60212-0500</v>
          </cell>
          <cell r="D1508" t="str">
            <v>ELBOW, 15-INCH</v>
          </cell>
          <cell r="E1508" t="str">
            <v>EACH</v>
          </cell>
        </row>
        <row r="1509">
          <cell r="A1509" t="str">
            <v>60212-0600</v>
          </cell>
          <cell r="D1509" t="str">
            <v>ELBOW, 18-INCH</v>
          </cell>
          <cell r="E1509" t="str">
            <v>EACH</v>
          </cell>
        </row>
        <row r="1510">
          <cell r="A1510" t="str">
            <v>60212-0700</v>
          </cell>
          <cell r="D1510" t="str">
            <v>ELBOW, 21-INCH</v>
          </cell>
          <cell r="E1510" t="str">
            <v>EACH</v>
          </cell>
        </row>
        <row r="1511">
          <cell r="A1511" t="str">
            <v>60212-0800</v>
          </cell>
          <cell r="D1511" t="str">
            <v>ELBOW, 24-INCH</v>
          </cell>
          <cell r="E1511" t="str">
            <v>EACH</v>
          </cell>
        </row>
        <row r="1512">
          <cell r="A1512" t="str">
            <v>60212-0900</v>
          </cell>
          <cell r="D1512" t="str">
            <v>ELBOW, 30-INCH</v>
          </cell>
          <cell r="E1512" t="str">
            <v>EACH</v>
          </cell>
        </row>
        <row r="1513">
          <cell r="A1513" t="str">
            <v>60212-1000</v>
          </cell>
          <cell r="D1513" t="str">
            <v>ELBOW, 36-INCH</v>
          </cell>
          <cell r="E1513" t="str">
            <v>EACH</v>
          </cell>
        </row>
        <row r="1514">
          <cell r="A1514" t="str">
            <v>60212-1100</v>
          </cell>
          <cell r="D1514" t="str">
            <v>ELBOW, 42-INCH</v>
          </cell>
          <cell r="E1514" t="str">
            <v>EACH</v>
          </cell>
        </row>
        <row r="1515">
          <cell r="A1515" t="str">
            <v>60212-1200</v>
          </cell>
          <cell r="D1515" t="str">
            <v>ELBOW, 48-INCH</v>
          </cell>
          <cell r="E1515" t="str">
            <v>EACH</v>
          </cell>
        </row>
        <row r="1516">
          <cell r="A1516" t="str">
            <v>60212-1300</v>
          </cell>
          <cell r="D1516" t="str">
            <v>ELBOW, 54-INCH</v>
          </cell>
          <cell r="E1516" t="str">
            <v>EACH</v>
          </cell>
        </row>
        <row r="1517">
          <cell r="A1517" t="str">
            <v>60212-1400</v>
          </cell>
          <cell r="D1517" t="str">
            <v>ELBOW, 60-INCH</v>
          </cell>
          <cell r="E1517" t="str">
            <v>EACH</v>
          </cell>
        </row>
        <row r="1518">
          <cell r="A1518" t="str">
            <v>60212-1500</v>
          </cell>
          <cell r="D1518" t="str">
            <v>ELBOW, 66-INCH</v>
          </cell>
          <cell r="E1518" t="str">
            <v>EACH</v>
          </cell>
        </row>
        <row r="1519">
          <cell r="A1519" t="str">
            <v>60212-1600</v>
          </cell>
          <cell r="D1519" t="str">
            <v>ELBOW, 72-INCH</v>
          </cell>
          <cell r="E1519" t="str">
            <v>EACH</v>
          </cell>
        </row>
        <row r="1520">
          <cell r="A1520" t="str">
            <v>60213-0100</v>
          </cell>
          <cell r="D1520" t="str">
            <v>BRANCH CONNECTION, 4-INCH</v>
          </cell>
          <cell r="E1520" t="str">
            <v>EACH</v>
          </cell>
        </row>
        <row r="1521">
          <cell r="A1521" t="str">
            <v>60213-0200</v>
          </cell>
          <cell r="D1521" t="str">
            <v>BRANCH CONNECTION, 6-INCH</v>
          </cell>
          <cell r="E1521" t="str">
            <v>EACH</v>
          </cell>
        </row>
        <row r="1522">
          <cell r="A1522" t="str">
            <v>60213-0300</v>
          </cell>
          <cell r="D1522" t="str">
            <v>BRANCH CONNECTION, 8-INCH</v>
          </cell>
          <cell r="E1522" t="str">
            <v>EACH</v>
          </cell>
        </row>
        <row r="1523">
          <cell r="A1523" t="str">
            <v>60213-0400</v>
          </cell>
          <cell r="D1523" t="str">
            <v>BRANCH CONNECTION, 12-INCH</v>
          </cell>
          <cell r="E1523" t="str">
            <v>EACH</v>
          </cell>
        </row>
        <row r="1524">
          <cell r="A1524" t="str">
            <v>60213-0500</v>
          </cell>
          <cell r="D1524" t="str">
            <v>BRANCH CONNECTION, 15-INCH</v>
          </cell>
          <cell r="E1524" t="str">
            <v>EACH</v>
          </cell>
        </row>
        <row r="1525">
          <cell r="A1525" t="str">
            <v>60213-0600</v>
          </cell>
          <cell r="D1525" t="str">
            <v>BRANCH CONNECTION, 18-INCH</v>
          </cell>
          <cell r="E1525" t="str">
            <v>EACH</v>
          </cell>
        </row>
        <row r="1526">
          <cell r="A1526" t="str">
            <v>60213-0700</v>
          </cell>
          <cell r="D1526" t="str">
            <v>BRANCH CONNECTION, 21-INCH</v>
          </cell>
          <cell r="E1526" t="str">
            <v>EACH</v>
          </cell>
        </row>
        <row r="1527">
          <cell r="A1527" t="str">
            <v>60213-0800</v>
          </cell>
          <cell r="D1527" t="str">
            <v>BRANCH CONNECTION, 24-INCH</v>
          </cell>
          <cell r="E1527" t="str">
            <v>EACH</v>
          </cell>
        </row>
        <row r="1528">
          <cell r="A1528" t="str">
            <v>60213-0900</v>
          </cell>
          <cell r="D1528" t="str">
            <v>BRANCH CONNECTION, 30-INCH</v>
          </cell>
          <cell r="E1528" t="str">
            <v>EACH</v>
          </cell>
        </row>
        <row r="1529">
          <cell r="A1529" t="str">
            <v>60213-1000</v>
          </cell>
          <cell r="D1529" t="str">
            <v>BRANCH CONNECTION, 36-INCH</v>
          </cell>
          <cell r="E1529" t="str">
            <v>EACH</v>
          </cell>
        </row>
        <row r="1530">
          <cell r="A1530" t="str">
            <v>60213-1100</v>
          </cell>
          <cell r="D1530" t="str">
            <v>BRANCH CONNECTION, 42-INCH</v>
          </cell>
          <cell r="E1530" t="str">
            <v>EACH</v>
          </cell>
        </row>
        <row r="1531">
          <cell r="A1531" t="str">
            <v>60213-1200</v>
          </cell>
          <cell r="D1531" t="str">
            <v>BRANCH CONNECTION, 48-INCH</v>
          </cell>
          <cell r="E1531" t="str">
            <v>EACH</v>
          </cell>
        </row>
        <row r="1532">
          <cell r="A1532" t="str">
            <v>60213-1300</v>
          </cell>
          <cell r="D1532" t="str">
            <v>BRANCH CONNECTION, 54-INCH</v>
          </cell>
          <cell r="E1532" t="str">
            <v>EACH</v>
          </cell>
        </row>
        <row r="1533">
          <cell r="A1533" t="str">
            <v>60213-1400</v>
          </cell>
          <cell r="D1533" t="str">
            <v>BRANCH CONNECTION, 60-INCH</v>
          </cell>
          <cell r="E1533" t="str">
            <v>EACH</v>
          </cell>
        </row>
        <row r="1534">
          <cell r="A1534" t="str">
            <v>60213-1500</v>
          </cell>
          <cell r="D1534" t="str">
            <v>BRANCH CONNECTION, 66-INCH</v>
          </cell>
          <cell r="E1534" t="str">
            <v>EACH</v>
          </cell>
        </row>
        <row r="1535">
          <cell r="A1535" t="str">
            <v>60213-1600</v>
          </cell>
          <cell r="D1535" t="str">
            <v>BRANCH CONNECTION, 72-INCH</v>
          </cell>
          <cell r="E1535" t="str">
            <v>EACH</v>
          </cell>
        </row>
        <row r="1536">
          <cell r="A1536" t="str">
            <v>60216-0000</v>
          </cell>
          <cell r="D1536" t="str">
            <v>LARGE PRECAST CONCRETE ARCH CULVERT</v>
          </cell>
          <cell r="E1536" t="str">
            <v>LNFT</v>
          </cell>
        </row>
        <row r="1537">
          <cell r="A1537" t="str">
            <v>60220-0000</v>
          </cell>
          <cell r="D1537" t="str">
            <v>PRECAST REINFORCED CONCRETE BOX CULVERT</v>
          </cell>
          <cell r="E1537" t="str">
            <v>LNFT</v>
          </cell>
        </row>
        <row r="1538">
          <cell r="A1538" t="str">
            <v>60220-0100</v>
          </cell>
          <cell r="D1538" t="str">
            <v>3 FEET SPAN, 3 FEET RISE PRECAST REINFORCED CONCRETE BOX CULVERT</v>
          </cell>
          <cell r="E1538" t="str">
            <v>LNFT</v>
          </cell>
        </row>
        <row r="1539">
          <cell r="A1539" t="str">
            <v>60220-0150</v>
          </cell>
          <cell r="D1539" t="str">
            <v>3 FEET SPAN, 4 FEET RISE PRECAST REINFORCED CONCRETE BOX CULVERT</v>
          </cell>
          <cell r="E1539" t="str">
            <v>LNFT</v>
          </cell>
        </row>
        <row r="1540">
          <cell r="A1540" t="str">
            <v>60220-0200</v>
          </cell>
          <cell r="D1540" t="str">
            <v>3 FEET SPAN, 5 FEET RISE PRECAST REINFORCED CONCRETE BOX CULVERT</v>
          </cell>
          <cell r="E1540" t="str">
            <v>LNFT</v>
          </cell>
        </row>
        <row r="1541">
          <cell r="A1541" t="str">
            <v>60220-0250</v>
          </cell>
          <cell r="D1541" t="str">
            <v>3 FEET SPAN, 6 FEET RISE PRECAST REINFORCED CONCRETE BOX CULVERT</v>
          </cell>
          <cell r="E1541" t="str">
            <v>LNFT</v>
          </cell>
        </row>
        <row r="1542">
          <cell r="A1542" t="str">
            <v>60220-0290</v>
          </cell>
          <cell r="D1542" t="str">
            <v>4 FEET SPAN, 2 FEET RISE PRECAST REINFORCED CONCRETE BOX CULVERT</v>
          </cell>
          <cell r="E1542" t="str">
            <v>LNFT</v>
          </cell>
        </row>
        <row r="1543">
          <cell r="A1543" t="str">
            <v>60220-0300</v>
          </cell>
          <cell r="D1543" t="str">
            <v>4 FEET SPAN, 3 FEET RISE PRECAST REINFORCED CONCRETE BOX CULVERT</v>
          </cell>
          <cell r="E1543" t="str">
            <v>LNFT</v>
          </cell>
        </row>
        <row r="1544">
          <cell r="A1544" t="str">
            <v>60220-0350</v>
          </cell>
          <cell r="D1544" t="str">
            <v>4 FEET SPAN, 4 FEET RISE PRECAST REINFORCED CONCRETE BOX CULVERT</v>
          </cell>
          <cell r="E1544" t="str">
            <v>LNFT</v>
          </cell>
        </row>
        <row r="1545">
          <cell r="A1545" t="str">
            <v>60220-0400</v>
          </cell>
          <cell r="D1545" t="str">
            <v>4 FEET SPAN, 5 FEET RISE PRECAST REINFORCED CONCRETE BOX CULVERT</v>
          </cell>
          <cell r="E1545" t="str">
            <v>LNFT</v>
          </cell>
        </row>
        <row r="1546">
          <cell r="A1546" t="str">
            <v>60220-0450</v>
          </cell>
          <cell r="D1546" t="str">
            <v>4 FEET SPAN, 6 FEET RISE PRECAST REINFORCED CONCRETE BOX CULVERT</v>
          </cell>
          <cell r="E1546" t="str">
            <v>LNFT</v>
          </cell>
        </row>
        <row r="1547">
          <cell r="A1547" t="str">
            <v>60220-0500</v>
          </cell>
          <cell r="D1547" t="str">
            <v>4 FEET SPAN, 7 FEET RISE PRECAST REINFORCED CONCRETE BOX CULVERT</v>
          </cell>
          <cell r="E1547" t="str">
            <v>LNFT</v>
          </cell>
        </row>
        <row r="1548">
          <cell r="A1548" t="str">
            <v>60220-0520</v>
          </cell>
          <cell r="D1548" t="str">
            <v>5 FEET SPAN, 2 FEET RISE PRECAST REINFORCED CONCRETE BOX CULVERT</v>
          </cell>
          <cell r="E1548" t="str">
            <v>LNFT</v>
          </cell>
        </row>
        <row r="1549">
          <cell r="A1549" t="str">
            <v>60220-0550</v>
          </cell>
          <cell r="D1549" t="str">
            <v>5 FEET SPAN, 3 FEET RISE PRECAST REINFORCED CONCRETE BOX CULVERT</v>
          </cell>
          <cell r="E1549" t="str">
            <v>LNFT</v>
          </cell>
        </row>
        <row r="1550">
          <cell r="A1550" t="str">
            <v>60220-0600</v>
          </cell>
          <cell r="D1550" t="str">
            <v>5 FEET SPAN, 4 FEET RISE PRECAST REINFORCED CONCRETE BOX CULVERT</v>
          </cell>
          <cell r="E1550" t="str">
            <v>LNFT</v>
          </cell>
        </row>
        <row r="1551">
          <cell r="A1551" t="str">
            <v>60220-0650</v>
          </cell>
          <cell r="D1551" t="str">
            <v>5 FEET SPAN, 5 FEET RISE PRECAST REINFORCED CONCRETE BOX CULVERT</v>
          </cell>
          <cell r="E1551" t="str">
            <v>LNFT</v>
          </cell>
        </row>
        <row r="1552">
          <cell r="A1552" t="str">
            <v>60220-0700</v>
          </cell>
          <cell r="D1552" t="str">
            <v>5 FEET SPAN, 6 FEET RISE PRECAST REINFORCED CONCRETE BOX CULVERT</v>
          </cell>
          <cell r="E1552" t="str">
            <v>LNFT</v>
          </cell>
        </row>
        <row r="1553">
          <cell r="A1553" t="str">
            <v>60220-0750</v>
          </cell>
          <cell r="D1553" t="str">
            <v>5 FEET SPAN, 7 FEET RISE PRECAST REINFORCED CONCRETE BOX CULVERT</v>
          </cell>
          <cell r="E1553" t="str">
            <v>LNFT</v>
          </cell>
        </row>
        <row r="1554">
          <cell r="A1554" t="str">
            <v>60220-0800</v>
          </cell>
          <cell r="D1554" t="str">
            <v>5 FEET SPAN, 8 FEET RISE PRECAST REINFORCED CONCRETE BOX CULVERT</v>
          </cell>
          <cell r="E1554" t="str">
            <v>LNFT</v>
          </cell>
        </row>
        <row r="1555">
          <cell r="A1555" t="str">
            <v>60220-0850</v>
          </cell>
          <cell r="D1555" t="str">
            <v>5 FEET SPAN, 9 FEET RISE PRECAST REINFORCED CONCRETE BOX CULVERT</v>
          </cell>
          <cell r="E1555" t="str">
            <v>LNFT</v>
          </cell>
        </row>
        <row r="1556">
          <cell r="A1556" t="str">
            <v>60220-0900</v>
          </cell>
          <cell r="D1556" t="str">
            <v>5 FEET SPAN, 10 FEET RISE PRECAST REINFORCED CONCRETE BOX CULVERT</v>
          </cell>
          <cell r="E1556" t="str">
            <v>LNFT</v>
          </cell>
        </row>
        <row r="1557">
          <cell r="A1557" t="str">
            <v>60220-0950</v>
          </cell>
          <cell r="D1557" t="str">
            <v>5 FEET SPAN, 11 FEET RISE PRECAST REINFORCED CONCRETE BOX CULVERT</v>
          </cell>
          <cell r="E1557" t="str">
            <v>LNFT</v>
          </cell>
        </row>
        <row r="1558">
          <cell r="A1558" t="str">
            <v>60220-1000</v>
          </cell>
          <cell r="D1558" t="str">
            <v>5 FEET SPAN, 12 FEET RISE PRECAST REINFORCED CONCRETE BOX CULVERT</v>
          </cell>
          <cell r="E1558" t="str">
            <v>LNFT</v>
          </cell>
        </row>
        <row r="1559">
          <cell r="A1559" t="str">
            <v>60220-1050</v>
          </cell>
          <cell r="D1559" t="str">
            <v>5 FEET SPAN, 14 FEET RISE PRECAST REINFORCED CONCRETE BOX CULVERT</v>
          </cell>
          <cell r="E1559" t="str">
            <v>LNFT</v>
          </cell>
        </row>
        <row r="1560">
          <cell r="A1560" t="str">
            <v>60220-1100</v>
          </cell>
          <cell r="D1560" t="str">
            <v>5 FEET SPAN, 16 FEET RISE PRECAST REINFORCED CONCRETE BOX CULVERT</v>
          </cell>
          <cell r="E1560" t="str">
            <v>LNFT</v>
          </cell>
        </row>
        <row r="1561">
          <cell r="A1561" t="str">
            <v>60220-1150</v>
          </cell>
          <cell r="D1561" t="str">
            <v>6 FEET SPAN, 3 FEET RISE PRECAST REINFORCED CONCRETE BOX CULVERT</v>
          </cell>
          <cell r="E1561" t="str">
            <v>LNFT</v>
          </cell>
        </row>
        <row r="1562">
          <cell r="A1562" t="str">
            <v>60220-1200</v>
          </cell>
          <cell r="D1562" t="str">
            <v>6 FEET SPAN, 4 FEET RISE PRECAST REINFORCED CONCRETE BOX CULVERT</v>
          </cell>
          <cell r="E1562" t="str">
            <v>LNFT</v>
          </cell>
        </row>
        <row r="1563">
          <cell r="A1563" t="str">
            <v>60220-1250</v>
          </cell>
          <cell r="D1563" t="str">
            <v>6 FEET SPAN, 5 FEET RISE PRECAST REINFORCED CONCRETE BOX CULVERT</v>
          </cell>
          <cell r="E1563" t="str">
            <v>LNFT</v>
          </cell>
        </row>
        <row r="1564">
          <cell r="A1564" t="str">
            <v>60220-1300</v>
          </cell>
          <cell r="D1564" t="str">
            <v>6 FEET SPAN, 6 FEET RISE PRECAST REINFORCED CONCRETE BOX CULVERT</v>
          </cell>
          <cell r="E1564" t="str">
            <v>LNFT</v>
          </cell>
        </row>
        <row r="1565">
          <cell r="A1565" t="str">
            <v>60220-1350</v>
          </cell>
          <cell r="D1565" t="str">
            <v>6 FEET SPAN, 7 FEET RISE PRECAST REINFORCED CONCRETE BOX CULVERT</v>
          </cell>
          <cell r="E1565" t="str">
            <v>LNFT</v>
          </cell>
        </row>
        <row r="1566">
          <cell r="A1566" t="str">
            <v>60220-1400</v>
          </cell>
          <cell r="D1566" t="str">
            <v>6 FEET SPAN, 8 FEET RISE PRECAST REINFORCED CONCRETE BOX CULVERT</v>
          </cell>
          <cell r="E1566" t="str">
            <v>LNFT</v>
          </cell>
        </row>
        <row r="1567">
          <cell r="A1567" t="str">
            <v>60220-1450</v>
          </cell>
          <cell r="D1567" t="str">
            <v>6 FEET SPAN, 9 FEET RISE PRECAST REINFORCED CONCRETE BOX CULVERT</v>
          </cell>
          <cell r="E1567" t="str">
            <v>LNFT</v>
          </cell>
        </row>
        <row r="1568">
          <cell r="A1568" t="str">
            <v>60220-1500</v>
          </cell>
          <cell r="D1568" t="str">
            <v>6 FEET SPAN, 10 FEET RISE PRECAST REINFORCED CONCRETE BOX CULVERT</v>
          </cell>
          <cell r="E1568" t="str">
            <v>LNFT</v>
          </cell>
        </row>
        <row r="1569">
          <cell r="A1569" t="str">
            <v>60220-1550</v>
          </cell>
          <cell r="D1569" t="str">
            <v>6 FEET SPAN, 11 FEET RISE PRECAST REINFORCED CONCRETE BOX CULVERT</v>
          </cell>
          <cell r="E1569" t="str">
            <v>LNFT</v>
          </cell>
        </row>
        <row r="1570">
          <cell r="A1570" t="str">
            <v>60220-1600</v>
          </cell>
          <cell r="D1570" t="str">
            <v>6 FEET SPAN, 12 FEET RISE PRECAST REINFORCED CONCRETE BOX CULVERT</v>
          </cell>
          <cell r="E1570" t="str">
            <v>LNFT</v>
          </cell>
        </row>
        <row r="1571">
          <cell r="A1571" t="str">
            <v>60220-1650</v>
          </cell>
          <cell r="D1571" t="str">
            <v>6 FEET SPAN, 14 FEET RISE PRECAST REINFORCED CONCRETE BOX CULVERT</v>
          </cell>
          <cell r="E1571" t="str">
            <v>LNFT</v>
          </cell>
        </row>
        <row r="1572">
          <cell r="A1572" t="str">
            <v>60220-1700</v>
          </cell>
          <cell r="D1572" t="str">
            <v>6 FEET SPAN, 16 FEET RISE PRECAST REINFORCED CONCRETE BOX CULVERT</v>
          </cell>
          <cell r="E1572" t="str">
            <v>LNFT</v>
          </cell>
        </row>
        <row r="1573">
          <cell r="A1573" t="str">
            <v>60220-1720</v>
          </cell>
          <cell r="D1573" t="str">
            <v>7 FEET SPAN, 4 FEET RISE PRECAST REINFORCED CONCRETE BOX CULVERT</v>
          </cell>
          <cell r="E1573" t="str">
            <v>LNFT</v>
          </cell>
        </row>
        <row r="1574">
          <cell r="A1574" t="str">
            <v>60220-1727</v>
          </cell>
          <cell r="D1574" t="str">
            <v>7 FEET SPAN, 7 FEET RISE PRECAST REINFORCED CONCRETE BOX CULVERT</v>
          </cell>
          <cell r="E1574" t="str">
            <v>LNFT</v>
          </cell>
        </row>
        <row r="1575">
          <cell r="A1575" t="str">
            <v>60220-1750</v>
          </cell>
          <cell r="D1575" t="str">
            <v>8 FEET SPAN, 3 FEET RISE PRECAST REINFORCED CONCRETE BOX CULVERT</v>
          </cell>
          <cell r="E1575" t="str">
            <v>LNFT</v>
          </cell>
        </row>
        <row r="1576">
          <cell r="A1576" t="str">
            <v>60220-1800</v>
          </cell>
          <cell r="D1576" t="str">
            <v>8 FEET SPAN, 4 FEET RISE PRECAST REINFORCED CONCRETE BOX CULVERT</v>
          </cell>
          <cell r="E1576" t="str">
            <v>LNFT</v>
          </cell>
        </row>
        <row r="1577">
          <cell r="A1577" t="str">
            <v>60220-1850</v>
          </cell>
          <cell r="D1577" t="str">
            <v>8 FEET SPAN, 5 FEET RISE PRECAST REINFORCED CONCRETE BOX CULVERT</v>
          </cell>
          <cell r="E1577" t="str">
            <v>LNFT</v>
          </cell>
        </row>
        <row r="1578">
          <cell r="A1578" t="str">
            <v>60220-1900</v>
          </cell>
          <cell r="D1578" t="str">
            <v>8 FEET SPAN, 6 FEET RISE PRECAST REINFORCED CONCRETE BOX CULVERT</v>
          </cell>
          <cell r="E1578" t="str">
            <v>LNFT</v>
          </cell>
        </row>
        <row r="1579">
          <cell r="A1579" t="str">
            <v>60220-1950</v>
          </cell>
          <cell r="D1579" t="str">
            <v>8 FEET SPAN, 7 FEET RISE PRECAST REINFORCED CONCRETE BOX CULVERT</v>
          </cell>
          <cell r="E1579" t="str">
            <v>LNFT</v>
          </cell>
        </row>
        <row r="1580">
          <cell r="A1580" t="str">
            <v>60220-2000</v>
          </cell>
          <cell r="D1580" t="str">
            <v>8 FEET SPAN, 8 FEET RISE PRECAST REINFORCED CONCRETE BOX CULVERT</v>
          </cell>
          <cell r="E1580" t="str">
            <v>LNFT</v>
          </cell>
        </row>
        <row r="1581">
          <cell r="A1581" t="str">
            <v>60220-2050</v>
          </cell>
          <cell r="D1581" t="str">
            <v>8 FEET SPAN, 9 FEET RISE PRECAST REINFORCED CONCRETE BOX CULVERT</v>
          </cell>
          <cell r="E1581" t="str">
            <v>LNFT</v>
          </cell>
        </row>
        <row r="1582">
          <cell r="A1582" t="str">
            <v>60220-2100</v>
          </cell>
          <cell r="D1582" t="str">
            <v>8 FEET SPAN, 10 FEET RISE PRECAST REINFORCED CONCRETE BOX CULVERT</v>
          </cell>
          <cell r="E1582" t="str">
            <v>LNFT</v>
          </cell>
        </row>
        <row r="1583">
          <cell r="A1583" t="str">
            <v>60220-2150</v>
          </cell>
          <cell r="D1583" t="str">
            <v>8 FEET SPAN, 11 FEET RISE PRECAST REINFORCED CONCRETE BOX CULVERT</v>
          </cell>
          <cell r="E1583" t="str">
            <v>LNFT</v>
          </cell>
        </row>
        <row r="1584">
          <cell r="A1584" t="str">
            <v>60220-2200</v>
          </cell>
          <cell r="D1584" t="str">
            <v>8 FEET SPAN, 12 FEET RISE PRECAST REINFORCED CONCRETE BOX CULVERT</v>
          </cell>
          <cell r="E1584" t="str">
            <v>LNFT</v>
          </cell>
        </row>
        <row r="1585">
          <cell r="A1585" t="str">
            <v>60220-2250</v>
          </cell>
          <cell r="D1585" t="str">
            <v>8 FEET SPAN, 14 FEET RISE PRECAST REINFORCED CONCRETE BOX CULVERT</v>
          </cell>
          <cell r="E1585" t="str">
            <v>LNFT</v>
          </cell>
        </row>
        <row r="1586">
          <cell r="A1586" t="str">
            <v>60220-2300</v>
          </cell>
          <cell r="D1586" t="str">
            <v>9 FEET SPAN, 3 FEET RISE PRECAST REINFORCED CONCRETE BOX CULVERT</v>
          </cell>
          <cell r="E1586" t="str">
            <v>LNFT</v>
          </cell>
        </row>
        <row r="1587">
          <cell r="A1587" t="str">
            <v>60220-2350</v>
          </cell>
          <cell r="D1587" t="str">
            <v>9 FEET SPAN, 4 FEET RISE PRECAST REINFORCED CONCRETE BOX CULVERT</v>
          </cell>
          <cell r="E1587" t="str">
            <v>LNFT</v>
          </cell>
        </row>
        <row r="1588">
          <cell r="A1588" t="str">
            <v>60220-2400</v>
          </cell>
          <cell r="D1588" t="str">
            <v>9 FEET SPAN, 5 FEET RISE PRECAST REINFORCED CONCRETE BOX CULVERT</v>
          </cell>
          <cell r="E1588" t="str">
            <v>LNFT</v>
          </cell>
        </row>
        <row r="1589">
          <cell r="A1589" t="str">
            <v>60220-2450</v>
          </cell>
          <cell r="D1589" t="str">
            <v>9 FEET SPAN, 6 FEET RISE PRECAST REINFORCED CONCRETE BOX CULVERT</v>
          </cell>
          <cell r="E1589" t="str">
            <v>LNFT</v>
          </cell>
        </row>
        <row r="1590">
          <cell r="A1590" t="str">
            <v>60220-2500</v>
          </cell>
          <cell r="D1590" t="str">
            <v>9 FEET SPAN, 7 FEET RISE PRECAST REINFORCED CONCRETE BOX CULVERT</v>
          </cell>
          <cell r="E1590" t="str">
            <v>LNFT</v>
          </cell>
        </row>
        <row r="1591">
          <cell r="A1591" t="str">
            <v>60220-2550</v>
          </cell>
          <cell r="D1591" t="str">
            <v>9 FEET SPAN, 8 FEET RISE PRECAST REINFORCED CONCRETE BOX CULVERT</v>
          </cell>
          <cell r="E1591" t="str">
            <v>LNFT</v>
          </cell>
        </row>
        <row r="1592">
          <cell r="A1592" t="str">
            <v>60220-2600</v>
          </cell>
          <cell r="D1592" t="str">
            <v>9 FEET SPAN, 9 FEET RISE PRECAST REINFORCED CONCRETE BOX CULVERT</v>
          </cell>
          <cell r="E1592" t="str">
            <v>LNFT</v>
          </cell>
        </row>
        <row r="1593">
          <cell r="A1593" t="str">
            <v>60220-2650</v>
          </cell>
          <cell r="D1593" t="str">
            <v>9 FEET SPAN, 10 FEET RISE PRECAST REINFORCED CONCRETE BOX CULVERT</v>
          </cell>
          <cell r="E1593" t="str">
            <v>LNFT</v>
          </cell>
        </row>
        <row r="1594">
          <cell r="A1594" t="str">
            <v>60220-2700</v>
          </cell>
          <cell r="D1594" t="str">
            <v>9 FEET SPAN, 11 FEET RISE PRECAST REINFORCED CONCRETE BOX CULVERT</v>
          </cell>
          <cell r="E1594" t="str">
            <v>LNFT</v>
          </cell>
        </row>
        <row r="1595">
          <cell r="A1595" t="str">
            <v>60220-2750</v>
          </cell>
          <cell r="D1595" t="str">
            <v>9 FEET SPAN, 12 FEET RISE PRECAST REINFORCED CONCRETE BOX CULVERT</v>
          </cell>
          <cell r="E1595" t="str">
            <v>LNFT</v>
          </cell>
        </row>
        <row r="1596">
          <cell r="A1596" t="str">
            <v>60220-2800</v>
          </cell>
          <cell r="D1596" t="str">
            <v>9 FEET SPAN, 14 FEET RISE PRECAST REINFORCED CONCRETE BOX CULVERT</v>
          </cell>
          <cell r="E1596" t="str">
            <v>LNFT</v>
          </cell>
        </row>
        <row r="1597">
          <cell r="A1597" t="str">
            <v>60220-2850</v>
          </cell>
          <cell r="D1597" t="str">
            <v>9 FEET SPAN, 16 FEET RISE PRECAST REINFORCED CONCRETE BOX CULVERT</v>
          </cell>
          <cell r="E1597" t="str">
            <v>LNFT</v>
          </cell>
        </row>
        <row r="1598">
          <cell r="A1598" t="str">
            <v>60220-2900</v>
          </cell>
          <cell r="D1598" t="str">
            <v>10 FEET SPAN, 3 FEET RISE PRECAST REINFORCED CONCRETE BOX CULVERT</v>
          </cell>
          <cell r="E1598" t="str">
            <v>LNFT</v>
          </cell>
        </row>
        <row r="1599">
          <cell r="A1599" t="str">
            <v>60220-2950</v>
          </cell>
          <cell r="D1599" t="str">
            <v>10 FEET SPAN, 4 FEET RISE PRECAST REINFORCED CONCRETE BOX CULVERT</v>
          </cell>
          <cell r="E1599" t="str">
            <v>LNFT</v>
          </cell>
        </row>
        <row r="1600">
          <cell r="A1600" t="str">
            <v>60220-3000</v>
          </cell>
          <cell r="D1600" t="str">
            <v>10 FEET SPAN, 5 FEET RISE PRECAST REINFORCED CONCRETE BOX CULVERT</v>
          </cell>
          <cell r="E1600" t="str">
            <v>LNFT</v>
          </cell>
        </row>
        <row r="1601">
          <cell r="A1601" t="str">
            <v>60220-3050</v>
          </cell>
          <cell r="D1601" t="str">
            <v>10 FEET SPAN, 6 FEET RISE PRECAST REINFORCED CONCRETE BOX CULVERT</v>
          </cell>
          <cell r="E1601" t="str">
            <v>LNFT</v>
          </cell>
        </row>
        <row r="1602">
          <cell r="A1602" t="str">
            <v>60220-3100</v>
          </cell>
          <cell r="D1602" t="str">
            <v>10 FEET SPAN, 7 FEET RISE PRECAST REINFORCED CONCRETE BOX CULVERT</v>
          </cell>
          <cell r="E1602" t="str">
            <v>LNFT</v>
          </cell>
        </row>
        <row r="1603">
          <cell r="A1603" t="str">
            <v>60220-3150</v>
          </cell>
          <cell r="D1603" t="str">
            <v>10 FEET SPAN, 8 FEET RISE PRECAST REINFORCED CONCRETE BOX CULVERT</v>
          </cell>
          <cell r="E1603" t="str">
            <v>LNFT</v>
          </cell>
        </row>
        <row r="1604">
          <cell r="A1604" t="str">
            <v>60220-3200</v>
          </cell>
          <cell r="D1604" t="str">
            <v>10 FEET SPAN, 9 FEET RISE PRECAST REINFORCED CONCRETE BOX CULVERT</v>
          </cell>
          <cell r="E1604" t="str">
            <v>LNFT</v>
          </cell>
        </row>
        <row r="1605">
          <cell r="A1605" t="str">
            <v>60220-3250</v>
          </cell>
          <cell r="D1605" t="str">
            <v>10 FEET SPAN, 10 FEET RISE PRECAST REINFORCED CONCRETE BOX CULVERT</v>
          </cell>
          <cell r="E1605" t="str">
            <v>LNFT</v>
          </cell>
        </row>
        <row r="1606">
          <cell r="A1606" t="str">
            <v>60220-3300</v>
          </cell>
          <cell r="D1606" t="str">
            <v>10 FEET SPAN, 11 FEET RISE PRECAST REINFORCED CONCRETE BOX CULVERT</v>
          </cell>
          <cell r="E1606" t="str">
            <v>LNFT</v>
          </cell>
        </row>
        <row r="1607">
          <cell r="A1607" t="str">
            <v>60220-3350</v>
          </cell>
          <cell r="D1607" t="str">
            <v>10 FEET SPAN, 12 FEET RISE PRECAST REINFORCED CONCRETE BOX CULVERT</v>
          </cell>
          <cell r="E1607" t="str">
            <v>LNFT</v>
          </cell>
        </row>
        <row r="1608">
          <cell r="A1608" t="str">
            <v>60220-3400</v>
          </cell>
          <cell r="D1608" t="str">
            <v>10 FEET SPAN, 14 FEET RISE PRECAST REINFORCED CONCRETE BOX CULVERT</v>
          </cell>
          <cell r="E1608" t="str">
            <v>LNFT</v>
          </cell>
        </row>
        <row r="1609">
          <cell r="A1609" t="str">
            <v>60220-3450</v>
          </cell>
          <cell r="D1609" t="str">
            <v>10 FEET SPAN, 16 FEET RISE PRECAST REINFORCED CONCRETE BOX CULVERT</v>
          </cell>
          <cell r="E1609" t="str">
            <v>LNFT</v>
          </cell>
        </row>
        <row r="1610">
          <cell r="A1610" t="str">
            <v>60220-3500</v>
          </cell>
          <cell r="D1610" t="str">
            <v>11 FEET SPAN, 5 FEET RISE PRECAST REINFORCED CONCRETE BOX CULVERT</v>
          </cell>
          <cell r="E1610" t="str">
            <v>LNFT</v>
          </cell>
        </row>
        <row r="1611">
          <cell r="A1611" t="str">
            <v>60220-3550</v>
          </cell>
          <cell r="D1611" t="str">
            <v>11 FEET SPAN, 6 FEET RISE PRECAST REINFORCED CONCRETE BOX CULVERT</v>
          </cell>
          <cell r="E1611" t="str">
            <v>LNFT</v>
          </cell>
        </row>
        <row r="1612">
          <cell r="A1612" t="str">
            <v>60220-3600</v>
          </cell>
          <cell r="D1612" t="str">
            <v>11 FEET SPAN, 7 FEET RISE PRECAST REINFORCED CONCRETE BOX CULVERT</v>
          </cell>
          <cell r="E1612" t="str">
            <v>LNFT</v>
          </cell>
        </row>
        <row r="1613">
          <cell r="A1613" t="str">
            <v>60220-3650</v>
          </cell>
          <cell r="D1613" t="str">
            <v>11 FEET SPAN, 8 FEET RISE PRECAST REINFORCED CONCRETE BOX CULVERT</v>
          </cell>
          <cell r="E1613" t="str">
            <v>LNFT</v>
          </cell>
        </row>
        <row r="1614">
          <cell r="A1614" t="str">
            <v>60220-3700</v>
          </cell>
          <cell r="D1614" t="str">
            <v>11 FEET SPAN, 9 FEET RISE PRECAST REINFORCED CONCRETE BOX CULVERT</v>
          </cell>
          <cell r="E1614" t="str">
            <v>LNFT</v>
          </cell>
        </row>
        <row r="1615">
          <cell r="A1615" t="str">
            <v>60220-3750</v>
          </cell>
          <cell r="D1615" t="str">
            <v>11 FEET SPAN, 10 FEET RISE PRECAST REINFORCED CONCRETE BOX CULVERT</v>
          </cell>
          <cell r="E1615" t="str">
            <v>LNFT</v>
          </cell>
        </row>
        <row r="1616">
          <cell r="A1616" t="str">
            <v>60220-3800</v>
          </cell>
          <cell r="D1616" t="str">
            <v>11 FEET SPAN, 11 FEET RISE PRECAST REINFORCED CONCRETE BOX CULVERT</v>
          </cell>
          <cell r="E1616" t="str">
            <v>LNFT</v>
          </cell>
        </row>
        <row r="1617">
          <cell r="A1617" t="str">
            <v>60220-3850</v>
          </cell>
          <cell r="D1617" t="str">
            <v>11 FEET SPAN, 12 FEET RISE PRECAST REINFORCED CONCRETE BOX CULVERT</v>
          </cell>
          <cell r="E1617" t="str">
            <v>LNFT</v>
          </cell>
        </row>
        <row r="1618">
          <cell r="A1618" t="str">
            <v>60220-3900</v>
          </cell>
          <cell r="D1618" t="str">
            <v>11 FEET SPAN, 14 FEET RISE PRECAST REINFORCED CONCRETE BOX CULVERT</v>
          </cell>
          <cell r="E1618" t="str">
            <v>LNFT</v>
          </cell>
        </row>
        <row r="1619">
          <cell r="A1619" t="str">
            <v>60220-3950</v>
          </cell>
          <cell r="D1619" t="str">
            <v>11 FEET SPAN, 16 FEET RISE PRECAST REINFORCED CONCRETE BOX CULVERT</v>
          </cell>
          <cell r="E1619" t="str">
            <v>LNFT</v>
          </cell>
        </row>
        <row r="1620">
          <cell r="A1620" t="str">
            <v>60220-3960</v>
          </cell>
          <cell r="D1620" t="str">
            <v>12 FEET SPAN, 3 FEET RISE, PRECAST REINFORCED CONCRETE BOX CULVERT</v>
          </cell>
          <cell r="E1620" t="str">
            <v>LNFT</v>
          </cell>
        </row>
        <row r="1621">
          <cell r="A1621" t="str">
            <v>60220-3965</v>
          </cell>
          <cell r="D1621" t="str">
            <v>12 FEET SPAN, 4 FEET RISE, PRECAST REINFORCED CONCRETE BOX CULVERT</v>
          </cell>
          <cell r="E1621" t="str">
            <v>LNFT</v>
          </cell>
        </row>
        <row r="1622">
          <cell r="A1622" t="str">
            <v>60220-3970</v>
          </cell>
          <cell r="D1622" t="str">
            <v>12 FEET SPAN, 5 FEET RISE, PRECAST REINFORCED CONCRETE BOX CULVERT</v>
          </cell>
          <cell r="E1622" t="str">
            <v>LNFT</v>
          </cell>
        </row>
        <row r="1623">
          <cell r="A1623" t="str">
            <v>60220-3975</v>
          </cell>
          <cell r="D1623" t="str">
            <v>12 FEET SPAN, 6 FEET RISE, PRECAST REINFORCED CONCRETE BOX CULVERT</v>
          </cell>
          <cell r="E1623" t="str">
            <v>LNFT</v>
          </cell>
        </row>
        <row r="1624">
          <cell r="A1624" t="str">
            <v>60220-4000</v>
          </cell>
          <cell r="D1624" t="str">
            <v>12 FEET SPAN, 7 FEET RISE PRECAST REINFORCED CONCRETE BOX CULVERT</v>
          </cell>
          <cell r="E1624" t="str">
            <v>LNFT</v>
          </cell>
        </row>
        <row r="1625">
          <cell r="A1625" t="str">
            <v>60220-4050</v>
          </cell>
          <cell r="D1625" t="str">
            <v>12 FEET SPAN, 8 FEET RISE PRECAST REINFORCED CONCRETE BOX CULVERT</v>
          </cell>
          <cell r="E1625" t="str">
            <v>LNFT</v>
          </cell>
        </row>
        <row r="1626">
          <cell r="A1626" t="str">
            <v>60220-4100</v>
          </cell>
          <cell r="D1626" t="str">
            <v>12 FEET SPAN, 9 FEET RISE PRECAST REINFORCED CONCRETE BOX CULVERT</v>
          </cell>
          <cell r="E1626" t="str">
            <v>LNFT</v>
          </cell>
        </row>
        <row r="1627">
          <cell r="A1627" t="str">
            <v>60220-4150</v>
          </cell>
          <cell r="D1627" t="str">
            <v>12 FEET SPAN, 10 FEET RISE PRECAST REINFORCED CONCRETE BOX CULVERT</v>
          </cell>
          <cell r="E1627" t="str">
            <v>LNFT</v>
          </cell>
        </row>
        <row r="1628">
          <cell r="A1628" t="str">
            <v>60220-4200</v>
          </cell>
          <cell r="D1628" t="str">
            <v>12 FEET SPAN, 11 FEET RISE PRECAST REINFORCED CONCRETE BOX CULVERT</v>
          </cell>
          <cell r="E1628" t="str">
            <v>LNFT</v>
          </cell>
        </row>
        <row r="1629">
          <cell r="A1629" t="str">
            <v>60220-4250</v>
          </cell>
          <cell r="D1629" t="str">
            <v>12 FEET SPAN, 12 FEET RISE PRECAST REINFORCED CONCRETE BOX CULVERT</v>
          </cell>
          <cell r="E1629" t="str">
            <v>LNFT</v>
          </cell>
        </row>
        <row r="1630">
          <cell r="A1630" t="str">
            <v>60220-4300</v>
          </cell>
          <cell r="D1630" t="str">
            <v>12 FEET SPAN, 14 FEET RISE PRECAST REINFORCED CONCRETE BOX CULVERT</v>
          </cell>
          <cell r="E1630" t="str">
            <v>LNFT</v>
          </cell>
        </row>
        <row r="1631">
          <cell r="A1631" t="str">
            <v>60220-4350</v>
          </cell>
          <cell r="D1631" t="str">
            <v>14 FEET SPAN, 6 FEET RISE PRECAST REINFORCED CONCRETE BOX CULVERT</v>
          </cell>
          <cell r="E1631" t="str">
            <v>LNFT</v>
          </cell>
        </row>
        <row r="1632">
          <cell r="A1632" t="str">
            <v>60220-4400</v>
          </cell>
          <cell r="D1632" t="str">
            <v>14 FEET SPAN, 7 FEET RISE PRECAST REINFORCED CONCRETE BOX CULVERT</v>
          </cell>
          <cell r="E1632" t="str">
            <v>LNFT</v>
          </cell>
        </row>
        <row r="1633">
          <cell r="A1633" t="str">
            <v>60220-4450</v>
          </cell>
          <cell r="D1633" t="str">
            <v>14 FEET SPAN, 8 FEET RISE PRECAST REINFORCED CONCRETE BOX CULVERT</v>
          </cell>
          <cell r="E1633" t="str">
            <v>LNFT</v>
          </cell>
        </row>
        <row r="1634">
          <cell r="A1634" t="str">
            <v>60220-4500</v>
          </cell>
          <cell r="D1634" t="str">
            <v>14 FEET SPAN, 9 FEET RISE PRECAST REINFORCED CONCRETE BOX CULVERT</v>
          </cell>
          <cell r="E1634" t="str">
            <v>LNFT</v>
          </cell>
        </row>
        <row r="1635">
          <cell r="A1635" t="str">
            <v>60220-4550</v>
          </cell>
          <cell r="D1635" t="str">
            <v>14 FEET SPAN, 10 FEET RISE PRECAST REINFORCED CONCRETE BOX CULVERT</v>
          </cell>
          <cell r="E1635" t="str">
            <v>LNFT</v>
          </cell>
        </row>
        <row r="1636">
          <cell r="A1636" t="str">
            <v>60220-4600</v>
          </cell>
          <cell r="D1636" t="str">
            <v>14 FEET SPAN, 11 FEET RISE PRECAST REINFORCED CONCRETE BOX CULVERT</v>
          </cell>
          <cell r="E1636" t="str">
            <v>LNFT</v>
          </cell>
        </row>
        <row r="1637">
          <cell r="A1637" t="str">
            <v>60220-4650</v>
          </cell>
          <cell r="D1637" t="str">
            <v>14 FEET SPAN, 12 FEET RISE PRECAST REINFORCED CONCRETE BOX CULVERT</v>
          </cell>
          <cell r="E1637" t="str">
            <v>LNFT</v>
          </cell>
        </row>
        <row r="1638">
          <cell r="A1638" t="str">
            <v>60220-4700</v>
          </cell>
          <cell r="D1638" t="str">
            <v>14 FEET SPAN, 14 FEET RISE PRECAST REINFORCED CONCRETE BOX CULVERT</v>
          </cell>
          <cell r="E1638" t="str">
            <v>LNFT</v>
          </cell>
        </row>
        <row r="1639">
          <cell r="A1639" t="str">
            <v>60220-4750</v>
          </cell>
          <cell r="D1639" t="str">
            <v>14 FEET SPAN, 16 FEET RISE PRECAST REINFORCED CONCRETE BOX CULVERT</v>
          </cell>
          <cell r="E1639" t="str">
            <v>LNFT</v>
          </cell>
        </row>
        <row r="1640">
          <cell r="A1640" t="str">
            <v>60220-4755</v>
          </cell>
          <cell r="D1640" t="str">
            <v>15 FEET SPAN, 8 FEET RISE PRECAST REINFORCED CONCRETE BOX CULVERT</v>
          </cell>
          <cell r="E1640" t="str">
            <v>LNFT</v>
          </cell>
        </row>
        <row r="1641">
          <cell r="A1641" t="str">
            <v>60220-4760</v>
          </cell>
          <cell r="D1641" t="str">
            <v>16 FEET SPAN, 8 FEET RISE PRECAST REINFORCED CONCRETE BOX CULVERT</v>
          </cell>
          <cell r="E1641" t="str">
            <v>LNFT</v>
          </cell>
        </row>
        <row r="1642">
          <cell r="A1642" t="str">
            <v>60220-4780</v>
          </cell>
          <cell r="D1642" t="str">
            <v>17 FEET SPAN, 8 FEET RISE PRECAST REINFORCED CONCRETE BOX CULVERT</v>
          </cell>
          <cell r="E1642" t="str">
            <v>LNFT</v>
          </cell>
        </row>
        <row r="1643">
          <cell r="A1643" t="str">
            <v>60220-4800</v>
          </cell>
          <cell r="D1643" t="str">
            <v>24 FEET SPAN, 8 FEET RISE PRECAST REINFORCED CONCRETE BOX CULVERT</v>
          </cell>
          <cell r="E1643" t="str">
            <v>LNFT</v>
          </cell>
        </row>
        <row r="1644">
          <cell r="A1644" t="str">
            <v>60220-4850</v>
          </cell>
          <cell r="D1644" t="str">
            <v>30 FEET SPAN, 8 FEET RISE PRECAST REINFORCED CONCRETE BOX CULVERT</v>
          </cell>
          <cell r="E1644" t="str">
            <v>LNFT</v>
          </cell>
        </row>
        <row r="1645">
          <cell r="A1645" t="str">
            <v>60221-0100</v>
          </cell>
          <cell r="D1645" t="str">
            <v>3 FEET SPAN, 3 FEET RISE REINFORCED CONCRETE BOX CULVERT, SINGLE BARREL</v>
          </cell>
          <cell r="E1645" t="str">
            <v>LNFT</v>
          </cell>
        </row>
        <row r="1646">
          <cell r="A1646" t="str">
            <v>60221-0150</v>
          </cell>
          <cell r="D1646" t="str">
            <v>3 FEET SPAN, 4 FEET RISE REINFORCED CONCRETE BOX CULVERT, SINGLE BARREL</v>
          </cell>
          <cell r="E1646" t="str">
            <v>LNFT</v>
          </cell>
        </row>
        <row r="1647">
          <cell r="A1647" t="str">
            <v>60221-0200</v>
          </cell>
          <cell r="D1647" t="str">
            <v>3 FEET SPAN, 5 FEET RISE REINFORCED CONCRETE BOX CULVERT, SINGLE BARREL</v>
          </cell>
          <cell r="E1647" t="str">
            <v>LNFT</v>
          </cell>
        </row>
        <row r="1648">
          <cell r="A1648" t="str">
            <v>60221-0250</v>
          </cell>
          <cell r="D1648" t="str">
            <v>3 FEET SPAN, 6 FEET RISE REINFORCED CONCRETE BOX CULVERT, SINGLE BARREL</v>
          </cell>
          <cell r="E1648" t="str">
            <v>LNFT</v>
          </cell>
        </row>
        <row r="1649">
          <cell r="A1649" t="str">
            <v>60221-0300</v>
          </cell>
          <cell r="D1649" t="str">
            <v>4 FEET SPAN, 3 FEET RISE REINFORCED CONCRETE BOX CULVERT, SINGLE BARREL</v>
          </cell>
          <cell r="E1649" t="str">
            <v>LNFT</v>
          </cell>
        </row>
        <row r="1650">
          <cell r="A1650" t="str">
            <v>60221-0350</v>
          </cell>
          <cell r="D1650" t="str">
            <v>4 FEET SPAN, 4 FEET RISE REINFORCED CONCRETE BOX CULVERT, SINGLE BARREL</v>
          </cell>
          <cell r="E1650" t="str">
            <v>LNFT</v>
          </cell>
        </row>
        <row r="1651">
          <cell r="A1651" t="str">
            <v>60221-0400</v>
          </cell>
          <cell r="D1651" t="str">
            <v>4 FEET SPAN, 5 FEET RISE REINFORCED CONCRETE BOX CULVERT, SINGLE BARREL</v>
          </cell>
          <cell r="E1651" t="str">
            <v>LNFT</v>
          </cell>
        </row>
        <row r="1652">
          <cell r="A1652" t="str">
            <v>60221-0450</v>
          </cell>
          <cell r="D1652" t="str">
            <v>4 FEET SPAN, 6 FEET RISE REINFORCED CONCRETE BOX CULVERT, SINGLE BARREL</v>
          </cell>
          <cell r="E1652" t="str">
            <v>LNFT</v>
          </cell>
        </row>
        <row r="1653">
          <cell r="A1653" t="str">
            <v>60221-0500</v>
          </cell>
          <cell r="D1653" t="str">
            <v>4 FEET SPAN, 7 FEET RISE REINFORCED CONCRETE BOX CULVERT, SINGLE BARREL</v>
          </cell>
          <cell r="E1653" t="str">
            <v>LNFT</v>
          </cell>
        </row>
        <row r="1654">
          <cell r="A1654" t="str">
            <v>60221-0550</v>
          </cell>
          <cell r="D1654" t="str">
            <v>5 FEET SPAN, 3 FEET RISE REINFORCED CONCRETE BOX CULVERT, SINGLE BARREL</v>
          </cell>
          <cell r="E1654" t="str">
            <v>LNFT</v>
          </cell>
        </row>
        <row r="1655">
          <cell r="A1655" t="str">
            <v>60221-0600</v>
          </cell>
          <cell r="D1655" t="str">
            <v>5 FEET SPAN, 4 FEET RISE REINFORCED CONCRETE BOX CULVERT, SINGLE BARREL</v>
          </cell>
          <cell r="E1655" t="str">
            <v>LNFT</v>
          </cell>
        </row>
        <row r="1656">
          <cell r="A1656" t="str">
            <v>60221-0650</v>
          </cell>
          <cell r="D1656" t="str">
            <v>5 FEET SPAN, 5 FEET RISE REINFORCED CONCRETE BOX CULVERT, SINGLE BARREL</v>
          </cell>
          <cell r="E1656" t="str">
            <v>LNFT</v>
          </cell>
        </row>
        <row r="1657">
          <cell r="A1657" t="str">
            <v>60221-0700</v>
          </cell>
          <cell r="D1657" t="str">
            <v>5 FEET SPAN, 6 FEET RISE REINFORCED CONCRETE BOX CULVERT, SINGLE BARREL</v>
          </cell>
          <cell r="E1657" t="str">
            <v>LNFT</v>
          </cell>
        </row>
        <row r="1658">
          <cell r="A1658" t="str">
            <v>60221-0750</v>
          </cell>
          <cell r="D1658" t="str">
            <v>5 FEET SPAN, 7 FEET RISE REINFORCED CONCRETE BOX CULVERT, SINGLE BARREL</v>
          </cell>
          <cell r="E1658" t="str">
            <v>LNFT</v>
          </cell>
        </row>
        <row r="1659">
          <cell r="A1659" t="str">
            <v>60221-0800</v>
          </cell>
          <cell r="D1659" t="str">
            <v>5 FEET SPAN, 8 FEET RISE REINFORCED CONCRETE BOX CULVERT, SINGLE BARREL</v>
          </cell>
          <cell r="E1659" t="str">
            <v>LNFT</v>
          </cell>
        </row>
        <row r="1660">
          <cell r="A1660" t="str">
            <v>60221-0850</v>
          </cell>
          <cell r="D1660" t="str">
            <v>5 FEET SPAN, 9 FEET RISE REINFORCED CONCRETE BOX CULVERT, SINGLE BARREL</v>
          </cell>
          <cell r="E1660" t="str">
            <v>LNFT</v>
          </cell>
        </row>
        <row r="1661">
          <cell r="A1661" t="str">
            <v>60221-0900</v>
          </cell>
          <cell r="D1661" t="str">
            <v>5 FEET SPAN, 10 FEET RISE REINFORCED CONCRETE BOX CULVERT, SINGLE BARREL</v>
          </cell>
          <cell r="E1661" t="str">
            <v>LNFT</v>
          </cell>
        </row>
        <row r="1662">
          <cell r="A1662" t="str">
            <v>60221-0950</v>
          </cell>
          <cell r="D1662" t="str">
            <v>5 FEET SPAN, 11 FEET RISE REINFORCED CONCRETE BOX CULVERT, SINGLE BARREL</v>
          </cell>
          <cell r="E1662" t="str">
            <v>LNFT</v>
          </cell>
        </row>
        <row r="1663">
          <cell r="A1663" t="str">
            <v>60221-1000</v>
          </cell>
          <cell r="D1663" t="str">
            <v>5 FEET SPAN, 12 FEET RISE REINFORCED CONCRETE BOX CULVERT, SINGLE BARREL</v>
          </cell>
          <cell r="E1663" t="str">
            <v>LNFT</v>
          </cell>
        </row>
        <row r="1664">
          <cell r="A1664" t="str">
            <v>60221-1050</v>
          </cell>
          <cell r="D1664" t="str">
            <v>5 FEET SPAN, 14 FEET RISE REINFORCED CONCRETE BOX CULVERT, SINGLE BARREL</v>
          </cell>
          <cell r="E1664" t="str">
            <v>LNFT</v>
          </cell>
        </row>
        <row r="1665">
          <cell r="A1665" t="str">
            <v>60221-1100</v>
          </cell>
          <cell r="D1665" t="str">
            <v>5 FEET SPAN, 16 FEET RISE REINFORCED CONCRETE BOX CULVERT, SINGLE BARREL</v>
          </cell>
          <cell r="E1665" t="str">
            <v>LNFT</v>
          </cell>
        </row>
        <row r="1666">
          <cell r="A1666" t="str">
            <v>60221-1150</v>
          </cell>
          <cell r="D1666" t="str">
            <v>6 FEET SPAN, 3 FEET RISE REINFORCED CONCRETE BOX CULVERT, SINGLE BARREL</v>
          </cell>
          <cell r="E1666" t="str">
            <v>LNFT</v>
          </cell>
        </row>
        <row r="1667">
          <cell r="A1667" t="str">
            <v>60221-1200</v>
          </cell>
          <cell r="D1667" t="str">
            <v>6 FEET SPAN, 4 FEET RISE REINFORCED CONCRETE BOX CULVERT, SINGLE BARREL</v>
          </cell>
          <cell r="E1667" t="str">
            <v>LNFT</v>
          </cell>
        </row>
        <row r="1668">
          <cell r="A1668" t="str">
            <v>60221-1250</v>
          </cell>
          <cell r="D1668" t="str">
            <v>6 FEET SPAN, 5 FEET RISE REINFORCED CONCRETE BOX CULVERT, SINGLE BARREL</v>
          </cell>
          <cell r="E1668" t="str">
            <v>LNFT</v>
          </cell>
        </row>
        <row r="1669">
          <cell r="A1669" t="str">
            <v>60221-1300</v>
          </cell>
          <cell r="D1669" t="str">
            <v>6 FEET SPAN, 6 FEET RISE REINFORCED CONCRETE BOX CULVERT, SINGLE BARREL</v>
          </cell>
          <cell r="E1669" t="str">
            <v>LNFT</v>
          </cell>
        </row>
        <row r="1670">
          <cell r="A1670" t="str">
            <v>60221-1350</v>
          </cell>
          <cell r="D1670" t="str">
            <v>6 FEET SPAN, 7 FEET RISE REINFORCED CONCRETE BOX CULVERT, SINGLE BARREL</v>
          </cell>
          <cell r="E1670" t="str">
            <v>LNFT</v>
          </cell>
        </row>
        <row r="1671">
          <cell r="A1671" t="str">
            <v>60221-1400</v>
          </cell>
          <cell r="D1671" t="str">
            <v>6 FEET SPAN, 8 FEET RISE REINFORCED CONCRETE BOX CULVERT, SINGLE BARREL</v>
          </cell>
          <cell r="E1671" t="str">
            <v>LNFT</v>
          </cell>
        </row>
        <row r="1672">
          <cell r="A1672" t="str">
            <v>60221-1450</v>
          </cell>
          <cell r="D1672" t="str">
            <v>6 FEET SPAN, 9 FEET RISE REINFORCED CONCRETE BOX CULVERT, SINGLE BARREL</v>
          </cell>
          <cell r="E1672" t="str">
            <v>LNFT</v>
          </cell>
        </row>
        <row r="1673">
          <cell r="A1673" t="str">
            <v>60221-1500</v>
          </cell>
          <cell r="D1673" t="str">
            <v>6 FEET SPAN, 10 FEET RISE REINFORCED CONCRETE BOX CULVERT, SINGLE BARREL</v>
          </cell>
          <cell r="E1673" t="str">
            <v>LNFT</v>
          </cell>
        </row>
        <row r="1674">
          <cell r="A1674" t="str">
            <v>60221-1550</v>
          </cell>
          <cell r="D1674" t="str">
            <v>6 FEET SPAN, 11 FEET RISE REINFORCED CONCRETE BOX CULVERT, SINGLE BARREL</v>
          </cell>
          <cell r="E1674" t="str">
            <v>LNFT</v>
          </cell>
        </row>
        <row r="1675">
          <cell r="A1675" t="str">
            <v>60221-1600</v>
          </cell>
          <cell r="D1675" t="str">
            <v>6 FEET SPAN, 12 FEET RISE REINFORCED CONCRETE BOX CULVERT, SINGLE BARREL</v>
          </cell>
          <cell r="E1675" t="str">
            <v>LNFT</v>
          </cell>
        </row>
        <row r="1676">
          <cell r="A1676" t="str">
            <v>60221-1650</v>
          </cell>
          <cell r="D1676" t="str">
            <v>6 FEET SPAN, 14 FEET RISE REINFORCED CONCRETE BOX CULVERT, SINGLE BARREL</v>
          </cell>
          <cell r="E1676" t="str">
            <v>LNFT</v>
          </cell>
        </row>
        <row r="1677">
          <cell r="A1677" t="str">
            <v>60221-1700</v>
          </cell>
          <cell r="D1677" t="str">
            <v>6 FEET SPAN, 16 FEET RISE REINFORCED CONCRETE BOX CULVERT, SINGLE BARREL</v>
          </cell>
          <cell r="E1677" t="str">
            <v>LNFT</v>
          </cell>
        </row>
        <row r="1678">
          <cell r="A1678" t="str">
            <v>60221-1750</v>
          </cell>
          <cell r="D1678" t="str">
            <v>8 FEET SPAN, 3 FEET RISE REINFORCED CONCRETE BOX CULVERT, SINGLE BARREL</v>
          </cell>
          <cell r="E1678" t="str">
            <v>LNFT</v>
          </cell>
        </row>
        <row r="1679">
          <cell r="A1679" t="str">
            <v>60221-1800</v>
          </cell>
          <cell r="D1679" t="str">
            <v>8 FEET SPAN, 4 FEET RISE REINFORCED CONCRETE BOX CULVERT, SINGLE BARREL</v>
          </cell>
          <cell r="E1679" t="str">
            <v>LNFT</v>
          </cell>
        </row>
        <row r="1680">
          <cell r="A1680" t="str">
            <v>60221-1850</v>
          </cell>
          <cell r="D1680" t="str">
            <v>8 FEET SPAN, 5 FEET RISE REINFORCED CONCRETE BOX CULVERT, SINGLE BARREL</v>
          </cell>
          <cell r="E1680" t="str">
            <v>LNFT</v>
          </cell>
        </row>
        <row r="1681">
          <cell r="A1681" t="str">
            <v>60221-1900</v>
          </cell>
          <cell r="D1681" t="str">
            <v>8 FEET SPAN, 6 FEET RISE REINFORCED CONCRETE BOX CULVERT, SINGLE BARREL</v>
          </cell>
          <cell r="E1681" t="str">
            <v>LNFT</v>
          </cell>
        </row>
        <row r="1682">
          <cell r="A1682" t="str">
            <v>60221-1950</v>
          </cell>
          <cell r="D1682" t="str">
            <v>8 FEET SPAN, 7 FEET RISE REINFORCED CONCRETE BOX CULVERT, SINGLE BARREL</v>
          </cell>
          <cell r="E1682" t="str">
            <v>LNFT</v>
          </cell>
        </row>
        <row r="1683">
          <cell r="A1683" t="str">
            <v>60221-2000</v>
          </cell>
          <cell r="D1683" t="str">
            <v>8 FEET SPAN, 8 FEET RISE REINFORCED CONCRETE BOX CULVERT, SINGLE BARREL</v>
          </cell>
          <cell r="E1683" t="str">
            <v>LNFT</v>
          </cell>
        </row>
        <row r="1684">
          <cell r="A1684" t="str">
            <v>60221-2050</v>
          </cell>
          <cell r="D1684" t="str">
            <v>8 FEET SPAN, 9 FEET RISE REINFORCED CONCRETE BOX CULVERT, SINGLE BARREL</v>
          </cell>
          <cell r="E1684" t="str">
            <v>LNFT</v>
          </cell>
        </row>
        <row r="1685">
          <cell r="A1685" t="str">
            <v>60221-2100</v>
          </cell>
          <cell r="D1685" t="str">
            <v>8 FEET SPAN, 10 FEET RISE REINFORCED CONCRETE BOX CULVERT, SINGLE BARREL</v>
          </cell>
          <cell r="E1685" t="str">
            <v>LNFT</v>
          </cell>
        </row>
        <row r="1686">
          <cell r="A1686" t="str">
            <v>60221-2150</v>
          </cell>
          <cell r="D1686" t="str">
            <v>8 FEET SPAN, 11 FEET RISE REINFORCED CONCRETE BOX CULVERT, SINGLE BARREL</v>
          </cell>
          <cell r="E1686" t="str">
            <v>LNFT</v>
          </cell>
        </row>
        <row r="1687">
          <cell r="A1687" t="str">
            <v>60221-2200</v>
          </cell>
          <cell r="D1687" t="str">
            <v>8 FEET SPAN, 12 FEET RISE REINFORCED CONCRETE BOX CULVERT, SINGLE BARREL</v>
          </cell>
          <cell r="E1687" t="str">
            <v>LNFT</v>
          </cell>
        </row>
        <row r="1688">
          <cell r="A1688" t="str">
            <v>60221-2250</v>
          </cell>
          <cell r="D1688" t="str">
            <v>8 FEET SPAN, 14 FEET RISE REINFORCED CONCRETE BOX CULVERT, SINGLE BARREL</v>
          </cell>
          <cell r="E1688" t="str">
            <v>LNFT</v>
          </cell>
        </row>
        <row r="1689">
          <cell r="A1689" t="str">
            <v>60221-2300</v>
          </cell>
          <cell r="D1689" t="str">
            <v>9 FEET SPAN, 3 FEET RISE REINFORCED CONCRETE BOX CULVERT, SINGLE BARREL</v>
          </cell>
          <cell r="E1689" t="str">
            <v>LNFT</v>
          </cell>
        </row>
        <row r="1690">
          <cell r="A1690" t="str">
            <v>60221-2350</v>
          </cell>
          <cell r="D1690" t="str">
            <v>9 FEET SPAN, 4 FEET RISE REINFORCED CONCRETE BOX CULVERT, SINGLE BARREL</v>
          </cell>
          <cell r="E1690" t="str">
            <v>LNFT</v>
          </cell>
        </row>
        <row r="1691">
          <cell r="A1691" t="str">
            <v>60221-2400</v>
          </cell>
          <cell r="D1691" t="str">
            <v>9 FEET SPAN, 5 FEET RISE REINFORCED CONCRETE BOX CULVERT, SINGLE BARREL</v>
          </cell>
          <cell r="E1691" t="str">
            <v>LNFT</v>
          </cell>
        </row>
        <row r="1692">
          <cell r="A1692" t="str">
            <v>60221-2450</v>
          </cell>
          <cell r="D1692" t="str">
            <v>9 FEET SPAN, 6 FEET RISE REINFORCED CONCRETE BOX CULVERT, SINGLE BARREL</v>
          </cell>
          <cell r="E1692" t="str">
            <v>LNFT</v>
          </cell>
        </row>
        <row r="1693">
          <cell r="A1693" t="str">
            <v>60221-2500</v>
          </cell>
          <cell r="D1693" t="str">
            <v>9 FEET SPAN, 7 FEET RISE REINFORCED CONCRETE BOX CULVERT, SINGLE BARREL</v>
          </cell>
          <cell r="E1693" t="str">
            <v>LNFT</v>
          </cell>
        </row>
        <row r="1694">
          <cell r="A1694" t="str">
            <v>60221-2550</v>
          </cell>
          <cell r="D1694" t="str">
            <v>9 FEET SPAN, 8 FEET RISE REINFORCED CONCRETE BOX CULVERT, SINGLE BARREL</v>
          </cell>
          <cell r="E1694" t="str">
            <v>LNFT</v>
          </cell>
        </row>
        <row r="1695">
          <cell r="A1695" t="str">
            <v>60221-2600</v>
          </cell>
          <cell r="D1695" t="str">
            <v>9 FEET SPAN, 9 FEET RISE REINFORCED CONCRETE BOX CULVERT, SINGLE BARREL</v>
          </cell>
          <cell r="E1695" t="str">
            <v>LNFT</v>
          </cell>
        </row>
        <row r="1696">
          <cell r="A1696" t="str">
            <v>60221-2650</v>
          </cell>
          <cell r="D1696" t="str">
            <v>9 FEET SPAN, 10 FEET RISE REINFORCED CONCRETE BOX CULVERT, SINGLE BARREL</v>
          </cell>
          <cell r="E1696" t="str">
            <v>LNFT</v>
          </cell>
        </row>
        <row r="1697">
          <cell r="A1697" t="str">
            <v>60221-2700</v>
          </cell>
          <cell r="D1697" t="str">
            <v>9 FEET SPAN, 11 FEET RISE REINFORCED CONCRETE BOX CULVERT, SINGLE BARREL</v>
          </cell>
          <cell r="E1697" t="str">
            <v>LNFT</v>
          </cell>
        </row>
        <row r="1698">
          <cell r="A1698" t="str">
            <v>60221-2750</v>
          </cell>
          <cell r="D1698" t="str">
            <v>9 FEET SPAN, 12 FEET RISE REINFORCED CONCRETE BOX CULVERT, SINGLE BARREL</v>
          </cell>
          <cell r="E1698" t="str">
            <v>LNFT</v>
          </cell>
        </row>
        <row r="1699">
          <cell r="A1699" t="str">
            <v>60221-2800</v>
          </cell>
          <cell r="D1699" t="str">
            <v>9 FEET SPAN, 14 FEET RISE REINFORCED CONCRETE BOX CULVERT, SINGLE BARREL</v>
          </cell>
          <cell r="E1699" t="str">
            <v>LNFT</v>
          </cell>
        </row>
        <row r="1700">
          <cell r="A1700" t="str">
            <v>60221-2850</v>
          </cell>
          <cell r="D1700" t="str">
            <v>9 FEET SPAN, 16 FEET RISE REINFORCED CONCRETE BOX CULVERT, SINGLE BARREL</v>
          </cell>
          <cell r="E1700" t="str">
            <v>LNFT</v>
          </cell>
        </row>
        <row r="1701">
          <cell r="A1701" t="str">
            <v>60221-2900</v>
          </cell>
          <cell r="D1701" t="str">
            <v>10 FEET SPAN, 3 FEET RISE REINFORCED CONCRETE BOX CULVERT, SINGLE BARREL</v>
          </cell>
          <cell r="E1701" t="str">
            <v>LNFT</v>
          </cell>
        </row>
        <row r="1702">
          <cell r="A1702" t="str">
            <v>60221-2950</v>
          </cell>
          <cell r="D1702" t="str">
            <v>10 FEET SPAN, 4 FEET RISE REINFORCED CONCRETE BOX CULVERT, SINGLE BARREL</v>
          </cell>
          <cell r="E1702" t="str">
            <v>LNFT</v>
          </cell>
        </row>
        <row r="1703">
          <cell r="A1703" t="str">
            <v>60221-3000</v>
          </cell>
          <cell r="D1703" t="str">
            <v>10 FEET SPAN, 5 FEET RISE REINFORCED CONCRETE BOX CULVERT, SINGLE BARREL</v>
          </cell>
          <cell r="E1703" t="str">
            <v>LNFT</v>
          </cell>
        </row>
        <row r="1704">
          <cell r="A1704" t="str">
            <v>60221-3050</v>
          </cell>
          <cell r="D1704" t="str">
            <v>10 FEET SPAN, 6 FEET RISE REINFORCED CONCRETE BOX CULVERT, SINGLE BARREL</v>
          </cell>
          <cell r="E1704" t="str">
            <v>LNFT</v>
          </cell>
        </row>
        <row r="1705">
          <cell r="A1705" t="str">
            <v>60221-3100</v>
          </cell>
          <cell r="D1705" t="str">
            <v>10 FEET SPAN, 7 FEET RISE REINFORCED CONCRETE BOX CULVERT, SINGLE BARREL</v>
          </cell>
          <cell r="E1705" t="str">
            <v>LNFT</v>
          </cell>
        </row>
        <row r="1706">
          <cell r="A1706" t="str">
            <v>60221-3150</v>
          </cell>
          <cell r="D1706" t="str">
            <v>10 FEET SPAN, 8 FEET RISE REINFORCED CONCRETE BOX CULVERT, SINGLE BARREL</v>
          </cell>
          <cell r="E1706" t="str">
            <v>LNFT</v>
          </cell>
        </row>
        <row r="1707">
          <cell r="A1707" t="str">
            <v>60221-3200</v>
          </cell>
          <cell r="D1707" t="str">
            <v>10 FEET SPAN, 9 FEET RISE REINFORCED CONCRETE BOX CULVERT, SINGLE BARREL</v>
          </cell>
          <cell r="E1707" t="str">
            <v>LNFT</v>
          </cell>
        </row>
        <row r="1708">
          <cell r="A1708" t="str">
            <v>60221-3250</v>
          </cell>
          <cell r="D1708" t="str">
            <v>10 FEET SPAN, 10 FEET RISE REINFORCED CONCRETE BOX CULVERT, SINGLE BARREL</v>
          </cell>
          <cell r="E1708" t="str">
            <v>LNFT</v>
          </cell>
        </row>
        <row r="1709">
          <cell r="A1709" t="str">
            <v>60221-3300</v>
          </cell>
          <cell r="D1709" t="str">
            <v>10 FEET SPAN, 11 FEET RISE REINFORCED CONCRETE BOX CULVERT, SINGLE BARREL</v>
          </cell>
          <cell r="E1709" t="str">
            <v>LNFT</v>
          </cell>
        </row>
        <row r="1710">
          <cell r="A1710" t="str">
            <v>60221-3350</v>
          </cell>
          <cell r="D1710" t="str">
            <v>10 FEET SPAN, 12 FEET RISE REINFORCED CONCRETE BOX CULVERT, SINGLE BARREL</v>
          </cell>
          <cell r="E1710" t="str">
            <v>LNFT</v>
          </cell>
        </row>
        <row r="1711">
          <cell r="A1711" t="str">
            <v>60221-3400</v>
          </cell>
          <cell r="D1711" t="str">
            <v>10 FEET SPAN, 14 FEET RISE REINFORCED CONCRETE BOX CULVERT, SINGLE BARREL</v>
          </cell>
          <cell r="E1711" t="str">
            <v>LNFT</v>
          </cell>
        </row>
        <row r="1712">
          <cell r="A1712" t="str">
            <v>60221-3450</v>
          </cell>
          <cell r="D1712" t="str">
            <v>10 FEET SPAN, 16 FEET RISE REINFORCED CONCRETE BOX CULVERT, SINGLE BARREL</v>
          </cell>
          <cell r="E1712" t="str">
            <v>LNFT</v>
          </cell>
        </row>
        <row r="1713">
          <cell r="A1713" t="str">
            <v>60221-3500</v>
          </cell>
          <cell r="D1713" t="str">
            <v>11 FEET SPAN, 5 FEET RISE REINFORCED CONCRETE BOX CULVERT, SINGLE BARREL</v>
          </cell>
          <cell r="E1713" t="str">
            <v>LNFT</v>
          </cell>
        </row>
        <row r="1714">
          <cell r="A1714" t="str">
            <v>60221-3550</v>
          </cell>
          <cell r="D1714" t="str">
            <v>11 FEET SPAN, 6 FEET RISE REINFORCED CONCRETE BOX CULVERT, SINGLE BARREL</v>
          </cell>
          <cell r="E1714" t="str">
            <v>LNFT</v>
          </cell>
        </row>
        <row r="1715">
          <cell r="A1715" t="str">
            <v>60221-3600</v>
          </cell>
          <cell r="D1715" t="str">
            <v>11 FEET SPAN, 7 FEET RISE REINFORCED CONCRETE BOX CULVERT, SINGLE BARREL</v>
          </cell>
          <cell r="E1715" t="str">
            <v>LNFT</v>
          </cell>
        </row>
        <row r="1716">
          <cell r="A1716" t="str">
            <v>60221-3650</v>
          </cell>
          <cell r="D1716" t="str">
            <v>11 FEET SPAN, 8 FEET RISE REINFORCED CONCRETE BOX CULVERT, SINGLE BARREL</v>
          </cell>
          <cell r="E1716" t="str">
            <v>LNFT</v>
          </cell>
        </row>
        <row r="1717">
          <cell r="A1717" t="str">
            <v>60221-3700</v>
          </cell>
          <cell r="D1717" t="str">
            <v>11 FEET SPAN, 9 FEET RISE REINFORCED CONCRETE BOX CULVERT, SINGLE BARREL</v>
          </cell>
          <cell r="E1717" t="str">
            <v>LNFT</v>
          </cell>
        </row>
        <row r="1718">
          <cell r="A1718" t="str">
            <v>60221-3750</v>
          </cell>
          <cell r="D1718" t="str">
            <v>11 FEET SPAN, 10 FEET RISE REINFORCED CONCRETE BOX CULVERT, SINGLE BARREL</v>
          </cell>
          <cell r="E1718" t="str">
            <v>LNFT</v>
          </cell>
        </row>
        <row r="1719">
          <cell r="A1719" t="str">
            <v>60221-3800</v>
          </cell>
          <cell r="D1719" t="str">
            <v>11 FEET SPAN, 11 FEET RISE REINFORCED CONCRETE BOX CULVERT, SINGLE BARREL</v>
          </cell>
          <cell r="E1719" t="str">
            <v>LNFT</v>
          </cell>
        </row>
        <row r="1720">
          <cell r="A1720" t="str">
            <v>60221-3850</v>
          </cell>
          <cell r="D1720" t="str">
            <v>11 FEET SPAN, 12 FEET RISE REINFORCED CONCRETE BOX CULVERT, SINGLE BARREL</v>
          </cell>
          <cell r="E1720" t="str">
            <v>LNFT</v>
          </cell>
        </row>
        <row r="1721">
          <cell r="A1721" t="str">
            <v>60221-3900</v>
          </cell>
          <cell r="D1721" t="str">
            <v>11 FEET SPAN, 14 FEET RISE REINFORCED CONCRETE BOX CULVERT, SINGLE BARREL</v>
          </cell>
          <cell r="E1721" t="str">
            <v>LNFT</v>
          </cell>
        </row>
        <row r="1722">
          <cell r="A1722" t="str">
            <v>60221-3950</v>
          </cell>
          <cell r="D1722" t="str">
            <v>11 FEET SPAN, 16 FEET RISE REINFORCED CONCRETE BOX CULVERT, SINGLE BARREL</v>
          </cell>
          <cell r="E1722" t="str">
            <v>LNFT</v>
          </cell>
        </row>
        <row r="1723">
          <cell r="A1723" t="str">
            <v>60221-3990</v>
          </cell>
          <cell r="D1723" t="str">
            <v>12 FEET SPAN, 4 FEET RISE REINFORCED CONCRETE BOX CULVERT, SINGLE BARREL</v>
          </cell>
          <cell r="E1723" t="str">
            <v>LNFT</v>
          </cell>
        </row>
        <row r="1724">
          <cell r="A1724" t="str">
            <v>60221-3996</v>
          </cell>
          <cell r="D1724" t="str">
            <v>12 FEET SPAN, 6 FEET RISE REINFORCED CONCRETE BOX CULVERT, SINGLE BARREL</v>
          </cell>
          <cell r="E1724" t="str">
            <v>LNFT</v>
          </cell>
        </row>
        <row r="1725">
          <cell r="A1725" t="str">
            <v>60221-4000</v>
          </cell>
          <cell r="D1725" t="str">
            <v>12 FEET SPAN, 7 FEET RISE REINFORCED CONCRETE BOX CULVERT, SINGLE BARREL</v>
          </cell>
          <cell r="E1725" t="str">
            <v>LNFT</v>
          </cell>
        </row>
        <row r="1726">
          <cell r="A1726" t="str">
            <v>60221-4050</v>
          </cell>
          <cell r="D1726" t="str">
            <v>12 FEET SPAN, 8 FEET RISE REINFORCED CONCRETE BOX CULVERT, SINGLE BARREL</v>
          </cell>
          <cell r="E1726" t="str">
            <v>LNFT</v>
          </cell>
        </row>
        <row r="1727">
          <cell r="A1727" t="str">
            <v>60221-4100</v>
          </cell>
          <cell r="D1727" t="str">
            <v>12 FEET SPAN, 9 FEET RISE REINFORCED CONCRETE BOX CULVERT, SINGLE BARREL</v>
          </cell>
          <cell r="E1727" t="str">
            <v>LNFT</v>
          </cell>
        </row>
        <row r="1728">
          <cell r="A1728" t="str">
            <v>60221-4150</v>
          </cell>
          <cell r="D1728" t="str">
            <v>12 FEET SPAN, 10 FEET RISE REINFORCED CONCRETE BOX CULVERT, SINGLE BARREL</v>
          </cell>
          <cell r="E1728" t="str">
            <v>LNFT</v>
          </cell>
        </row>
        <row r="1729">
          <cell r="A1729" t="str">
            <v>60221-4200</v>
          </cell>
          <cell r="D1729" t="str">
            <v>12 FEET SPAN, 11 FEET RISE REINFORCED CONCRETE BOX CULVERT, SINGLE BARREL</v>
          </cell>
          <cell r="E1729" t="str">
            <v>LNFT</v>
          </cell>
        </row>
        <row r="1730">
          <cell r="A1730" t="str">
            <v>60221-4250</v>
          </cell>
          <cell r="D1730" t="str">
            <v>12 FEET SPAN, 12 FEET RISE REINFORCED CONCRETE BOX CULVERT, SINGLE BARREL</v>
          </cell>
          <cell r="E1730" t="str">
            <v>LNFT</v>
          </cell>
        </row>
        <row r="1731">
          <cell r="A1731" t="str">
            <v>60221-4300</v>
          </cell>
          <cell r="D1731" t="str">
            <v>12 FEET SPAN, 14 FEET RISE REINFORCED CONCRETE BOX CULVERT, SINGLE BARREL</v>
          </cell>
          <cell r="E1731" t="str">
            <v>LNFT</v>
          </cell>
        </row>
        <row r="1732">
          <cell r="A1732" t="str">
            <v>60221-4350</v>
          </cell>
          <cell r="D1732" t="str">
            <v>14 FEET SPAN, 6 FEET RISE REINFORCED CONCRETE BOX CULVERT, SINGLE BARREL</v>
          </cell>
          <cell r="E1732" t="str">
            <v>LNFT</v>
          </cell>
        </row>
        <row r="1733">
          <cell r="A1733" t="str">
            <v>60221-4400</v>
          </cell>
          <cell r="D1733" t="str">
            <v>14 FEET SPAN, 7 FEET RISE REINFORCED CONCRETE BOX CULVERT, SINGLE BARREL</v>
          </cell>
          <cell r="E1733" t="str">
            <v>LNFT</v>
          </cell>
        </row>
        <row r="1734">
          <cell r="A1734" t="str">
            <v>60221-4450</v>
          </cell>
          <cell r="D1734" t="str">
            <v>14 FEET SPAN, 8 FEET RISE REINFORCED CONCRETE BOX CULVERT, SINGLE BARREL</v>
          </cell>
          <cell r="E1734" t="str">
            <v>LNFT</v>
          </cell>
        </row>
        <row r="1735">
          <cell r="A1735" t="str">
            <v>60221-4500</v>
          </cell>
          <cell r="D1735" t="str">
            <v>14 FEET SPAN, 9 FEET RISE REINFORCED CONCRETE BOX CULVERT, SINGLE BARREL</v>
          </cell>
          <cell r="E1735" t="str">
            <v>LNFT</v>
          </cell>
        </row>
        <row r="1736">
          <cell r="A1736" t="str">
            <v>60221-4550</v>
          </cell>
          <cell r="D1736" t="str">
            <v>14 FEET SPAN, 10 FEET RISE REINFORCED CONCRETE BOX CULVERT, SINGLE BARREL</v>
          </cell>
          <cell r="E1736" t="str">
            <v>LNFT</v>
          </cell>
        </row>
        <row r="1737">
          <cell r="A1737" t="str">
            <v>60221-4600</v>
          </cell>
          <cell r="D1737" t="str">
            <v>14 FEET SPAN, 11 FEET RISE REINFORCED CONCRETE BOX CULVERT, SINGLE BARREL</v>
          </cell>
          <cell r="E1737" t="str">
            <v>LNFT</v>
          </cell>
        </row>
        <row r="1738">
          <cell r="A1738" t="str">
            <v>60221-4650</v>
          </cell>
          <cell r="D1738" t="str">
            <v>14 FEET SPAN, 12 FEET RISE REINFORCED CONCRETE BOX CULVERT, SINGLE BARREL</v>
          </cell>
          <cell r="E1738" t="str">
            <v>LNFT</v>
          </cell>
        </row>
        <row r="1739">
          <cell r="A1739" t="str">
            <v>60221-4700</v>
          </cell>
          <cell r="D1739" t="str">
            <v>14 FEET SPAN, 14 FEET RISE REINFORCED CONCRETE BOX CULVERT, SINGLE BARREL</v>
          </cell>
          <cell r="E1739" t="str">
            <v>LNFT</v>
          </cell>
        </row>
        <row r="1740">
          <cell r="A1740" t="str">
            <v>60221-4750</v>
          </cell>
          <cell r="D1740" t="str">
            <v>14 FEET SPAN, 16 FEET RISE REINFORCED CONCRETE BOX CULVERT, SINGLE BARREL</v>
          </cell>
          <cell r="E1740" t="str">
            <v>LNFT</v>
          </cell>
        </row>
        <row r="1741">
          <cell r="A1741" t="str">
            <v>60221-4770</v>
          </cell>
          <cell r="D1741" t="str">
            <v>16 FEET SPAN, 10 FEET RISE REINFORCED CONCRETE BOX CULVERT, SINGLE BARREL</v>
          </cell>
          <cell r="E1741" t="str">
            <v>LNFT</v>
          </cell>
        </row>
        <row r="1742">
          <cell r="A1742" t="str">
            <v>60221-4800</v>
          </cell>
          <cell r="D1742" t="str">
            <v>24 FEET SPAN, 8 FEET RISE REINFORCED CONCRETE BOX CULVERT, SINGLE BARREL</v>
          </cell>
          <cell r="E1742" t="str">
            <v>LNFT</v>
          </cell>
        </row>
        <row r="1743">
          <cell r="A1743" t="str">
            <v>60222-0100</v>
          </cell>
          <cell r="D1743" t="str">
            <v>3 FEET SPAN, 3 FEET RISE REINFORCED CONCRETE BOX CULVERT, DOUBLE BARREL</v>
          </cell>
          <cell r="E1743" t="str">
            <v>LNFT</v>
          </cell>
        </row>
        <row r="1744">
          <cell r="A1744" t="str">
            <v>60222-0150</v>
          </cell>
          <cell r="D1744" t="str">
            <v>3 FEET SPAN, 4 FEET RISE REINFORCED CONCRETE BOX CULVERT, DOUBLE BARREL</v>
          </cell>
          <cell r="E1744" t="str">
            <v>LNFT</v>
          </cell>
        </row>
        <row r="1745">
          <cell r="A1745" t="str">
            <v>60222-0200</v>
          </cell>
          <cell r="D1745" t="str">
            <v>3 FEET SPAN, 5 FEET RISE REINFORCED CONCRETE BOX CULVERT, DOUBLE BARREL</v>
          </cell>
          <cell r="E1745" t="str">
            <v>LNFT</v>
          </cell>
        </row>
        <row r="1746">
          <cell r="A1746" t="str">
            <v>60222-0250</v>
          </cell>
          <cell r="D1746" t="str">
            <v>3 FEET SPAN, 6 FEET RISE REINFORCED CONCRETE BOX CULVERT, DOUBLE BARREL</v>
          </cell>
          <cell r="E1746" t="str">
            <v>LNFT</v>
          </cell>
        </row>
        <row r="1747">
          <cell r="A1747" t="str">
            <v>60222-0300</v>
          </cell>
          <cell r="D1747" t="str">
            <v>4 FEET SPAN, 3 FEET RISE REINFORCED CONCRETE BOX CULVERT, DOUBLE BARREL</v>
          </cell>
          <cell r="E1747" t="str">
            <v>LNFT</v>
          </cell>
        </row>
        <row r="1748">
          <cell r="A1748" t="str">
            <v>60222-0350</v>
          </cell>
          <cell r="D1748" t="str">
            <v>4 FEET SPAN, 4 FEET RISE REINFORCED CONCRETE BOX CULVERT, DOUBLE BARREL</v>
          </cell>
          <cell r="E1748" t="str">
            <v>LNFT</v>
          </cell>
        </row>
        <row r="1749">
          <cell r="A1749" t="str">
            <v>60222-0400</v>
          </cell>
          <cell r="D1749" t="str">
            <v>4 FEET SPAN, 5 FEET RISE REINFORCED CONCRETE BOX CULVERT, DOUBLE BARREL</v>
          </cell>
          <cell r="E1749" t="str">
            <v>LNFT</v>
          </cell>
        </row>
        <row r="1750">
          <cell r="A1750" t="str">
            <v>60222-0450</v>
          </cell>
          <cell r="D1750" t="str">
            <v>4 FEET SPAN, 6 FEET RISE REINFORCED CONCRETE BOX CULVERT, DOUBLE BARREL</v>
          </cell>
          <cell r="E1750" t="str">
            <v>LNFT</v>
          </cell>
        </row>
        <row r="1751">
          <cell r="A1751" t="str">
            <v>60222-0500</v>
          </cell>
          <cell r="D1751" t="str">
            <v>4 FEET SPAN, 7 FEET RISE REINFORCED CONCRETE BOX CULVERT, DOUBLE BARREL</v>
          </cell>
          <cell r="E1751" t="str">
            <v>LNFT</v>
          </cell>
        </row>
        <row r="1752">
          <cell r="A1752" t="str">
            <v>60222-0550</v>
          </cell>
          <cell r="D1752" t="str">
            <v>5 FEET SPAN, 3 FEET RISE REINFORCED CONCRETE BOX CULVERT, DOUBLE BARREL</v>
          </cell>
          <cell r="E1752" t="str">
            <v>LNFT</v>
          </cell>
        </row>
        <row r="1753">
          <cell r="A1753" t="str">
            <v>60222-0600</v>
          </cell>
          <cell r="D1753" t="str">
            <v>5 FEET SPAN, 4 FEET RISE REINFORCED CONCRETE BOX CULVERT, DOUBLE BARREL</v>
          </cell>
          <cell r="E1753" t="str">
            <v>LNFT</v>
          </cell>
        </row>
        <row r="1754">
          <cell r="A1754" t="str">
            <v>60222-0650</v>
          </cell>
          <cell r="D1754" t="str">
            <v>5 FEET SPAN, 5 FEET RISE REINFORCED CONCRETE BOX CULVERT, DOUBLE BARREL</v>
          </cell>
          <cell r="E1754" t="str">
            <v>LNFT</v>
          </cell>
        </row>
        <row r="1755">
          <cell r="A1755" t="str">
            <v>60222-0700</v>
          </cell>
          <cell r="D1755" t="str">
            <v>5 FEET SPAN, 6 FEET RISE REINFORCED CONCRETE BOX CULVERT, DOUBLE BARREL</v>
          </cell>
          <cell r="E1755" t="str">
            <v>LNFT</v>
          </cell>
        </row>
        <row r="1756">
          <cell r="A1756" t="str">
            <v>60222-0750</v>
          </cell>
          <cell r="D1756" t="str">
            <v>5 FEET SPAN, 7 FEET RISE REINFORCED CONCRETE BOX CULVERT, DOUBLE BARREL</v>
          </cell>
          <cell r="E1756" t="str">
            <v>LNFT</v>
          </cell>
        </row>
        <row r="1757">
          <cell r="A1757" t="str">
            <v>60222-0800</v>
          </cell>
          <cell r="D1757" t="str">
            <v>5 FEET SPAN, 8 FEET RISE REINFORCED CONCRETE BOX CULVERT, DOUBLE BARREL</v>
          </cell>
          <cell r="E1757" t="str">
            <v>LNFT</v>
          </cell>
        </row>
        <row r="1758">
          <cell r="A1758" t="str">
            <v>60222-0850</v>
          </cell>
          <cell r="D1758" t="str">
            <v>5 FEET SPAN, 9 FEET RISE REINFORCED CONCRETE BOX CULVERT, DOUBLE BARREL</v>
          </cell>
          <cell r="E1758" t="str">
            <v>LNFT</v>
          </cell>
        </row>
        <row r="1759">
          <cell r="A1759" t="str">
            <v>60222-0900</v>
          </cell>
          <cell r="D1759" t="str">
            <v>5 FEET SPAN, 10 FEET RISE REINFORCED CONCRETE BOX CULVERT, DOUBLE BARREL</v>
          </cell>
          <cell r="E1759" t="str">
            <v>LNFT</v>
          </cell>
        </row>
        <row r="1760">
          <cell r="A1760" t="str">
            <v>60222-0950</v>
          </cell>
          <cell r="D1760" t="str">
            <v>5 FEET SPAN, 11 FEET RISE REINFORCED CONCRETE BOX CULVERT, DOUBLE BARREL</v>
          </cell>
          <cell r="E1760" t="str">
            <v>LNFT</v>
          </cell>
        </row>
        <row r="1761">
          <cell r="A1761" t="str">
            <v>60222-1000</v>
          </cell>
          <cell r="D1761" t="str">
            <v>5 FEET SPAN, 12 FEET RISE REINFORCED CONCRETE BOX CULVERT, DOUBLE BARREL</v>
          </cell>
          <cell r="E1761" t="str">
            <v>LNFT</v>
          </cell>
        </row>
        <row r="1762">
          <cell r="A1762" t="str">
            <v>60222-1050</v>
          </cell>
          <cell r="D1762" t="str">
            <v>5 FEET SPAN, 14 FEET RISE REINFORCED CONCRETE BOX CULVERT, DOUBLE BARREL</v>
          </cell>
          <cell r="E1762" t="str">
            <v>LNFT</v>
          </cell>
        </row>
        <row r="1763">
          <cell r="A1763" t="str">
            <v>60222-1100</v>
          </cell>
          <cell r="D1763" t="str">
            <v>5 FEET SPAN, 16 FEET RISE REINFORCED CONCRETE BOX CULVERT, DOUBLE BARREL</v>
          </cell>
          <cell r="E1763" t="str">
            <v>LNFT</v>
          </cell>
        </row>
        <row r="1764">
          <cell r="A1764" t="str">
            <v>60222-1150</v>
          </cell>
          <cell r="D1764" t="str">
            <v>6 FEET SPAN, 3 FEET RISE REINFORCED CONCRETE BOX CULVERT, DOUBLE BARREL</v>
          </cell>
          <cell r="E1764" t="str">
            <v>LNFT</v>
          </cell>
        </row>
        <row r="1765">
          <cell r="A1765" t="str">
            <v>60222-1200</v>
          </cell>
          <cell r="D1765" t="str">
            <v>6 FEET SPAN, 4 FEET RISE REINFORCED CONCRETE BOX CULVERT, DOUBLE BARREL</v>
          </cell>
          <cell r="E1765" t="str">
            <v>LNFT</v>
          </cell>
        </row>
        <row r="1766">
          <cell r="A1766" t="str">
            <v>60222-1250</v>
          </cell>
          <cell r="D1766" t="str">
            <v>6 FEET SPAN, 5 FEET RISE REINFORCED CONCRETE BOX CULVERT, DOUBLE BARREL</v>
          </cell>
          <cell r="E1766" t="str">
            <v>LNFT</v>
          </cell>
        </row>
        <row r="1767">
          <cell r="A1767" t="str">
            <v>60222-1300</v>
          </cell>
          <cell r="D1767" t="str">
            <v>6 FEET SPAN, 6 FEET RISE REINFORCED CONCRETE BOX CULVERT, DOUBLE BARREL</v>
          </cell>
          <cell r="E1767" t="str">
            <v>LNFT</v>
          </cell>
        </row>
        <row r="1768">
          <cell r="A1768" t="str">
            <v>60222-1350</v>
          </cell>
          <cell r="D1768" t="str">
            <v>6 FEET SPAN, 7 FEET RISE REINFORCED CONCRETE BOX CULVERT, DOUBLE BARREL</v>
          </cell>
          <cell r="E1768" t="str">
            <v>LNFT</v>
          </cell>
        </row>
        <row r="1769">
          <cell r="A1769" t="str">
            <v>60222-1400</v>
          </cell>
          <cell r="D1769" t="str">
            <v>6 FEET SPAN, 8 FEET RISE REINFORCED CONCRETE BOX CULVERT, DOUBLE BARREL</v>
          </cell>
          <cell r="E1769" t="str">
            <v>LNFT</v>
          </cell>
        </row>
        <row r="1770">
          <cell r="A1770" t="str">
            <v>60222-1450</v>
          </cell>
          <cell r="D1770" t="str">
            <v>6 FEET SPAN, 9 FEET RISE REINFORCED CONCRETE BOX CULVERT, DOUBLE BARREL</v>
          </cell>
          <cell r="E1770" t="str">
            <v>LNFT</v>
          </cell>
        </row>
        <row r="1771">
          <cell r="A1771" t="str">
            <v>60222-1500</v>
          </cell>
          <cell r="D1771" t="str">
            <v>6 FEET SPAN, 10 FEET RISE REINFORCED CONCRETE BOX CULVERT, DOUBLE BARREL</v>
          </cell>
          <cell r="E1771" t="str">
            <v>LNFT</v>
          </cell>
        </row>
        <row r="1772">
          <cell r="A1772" t="str">
            <v>60222-1550</v>
          </cell>
          <cell r="D1772" t="str">
            <v>6 FEET SPAN, 11 FEET RISE REINFORCED CONCRETE BOX CULVERT, DOUBLE BARREL</v>
          </cell>
          <cell r="E1772" t="str">
            <v>LNFT</v>
          </cell>
        </row>
        <row r="1773">
          <cell r="A1773" t="str">
            <v>60222-1600</v>
          </cell>
          <cell r="D1773" t="str">
            <v>6 FEET SPAN, 12 FEET RISE REINFORCED CONCRETE BOX CULVERT, DOUBLE BARREL</v>
          </cell>
          <cell r="E1773" t="str">
            <v>LNFT</v>
          </cell>
        </row>
        <row r="1774">
          <cell r="A1774" t="str">
            <v>60222-1650</v>
          </cell>
          <cell r="D1774" t="str">
            <v>6 FEET SPAN, 14 FEET RISE REINFORCED CONCRETE BOX CULVERT, DOUBLE BARREL</v>
          </cell>
          <cell r="E1774" t="str">
            <v>LNFT</v>
          </cell>
        </row>
        <row r="1775">
          <cell r="A1775" t="str">
            <v>60222-1700</v>
          </cell>
          <cell r="D1775" t="str">
            <v>6 FEET SPAN, 16 FEET RISE REINFORCED CONCRETE BOX CULVERT, DOUBLE BARREL</v>
          </cell>
          <cell r="E1775" t="str">
            <v>LNFT</v>
          </cell>
        </row>
        <row r="1776">
          <cell r="A1776" t="str">
            <v>60222-1750</v>
          </cell>
          <cell r="D1776" t="str">
            <v>8 FEET SPAN, 3 FEET RISE REINFORCED CONCRETE BOX CULVERT, DOUBLE BARREL</v>
          </cell>
          <cell r="E1776" t="str">
            <v>LNFT</v>
          </cell>
        </row>
        <row r="1777">
          <cell r="A1777" t="str">
            <v>60222-1800</v>
          </cell>
          <cell r="D1777" t="str">
            <v>8 FEET SPAN, 4 FEET RISE REINFORCED CONCRETE BOX CULVERT, DOUBLE BARREL</v>
          </cell>
          <cell r="E1777" t="str">
            <v>LNFT</v>
          </cell>
        </row>
        <row r="1778">
          <cell r="A1778" t="str">
            <v>60222-1850</v>
          </cell>
          <cell r="D1778" t="str">
            <v>8 FEET SPAN, 5 FEET RISE REINFORCED CONCRETE BOX CULVERT, DOUBLE BARREL</v>
          </cell>
          <cell r="E1778" t="str">
            <v>LNFT</v>
          </cell>
        </row>
        <row r="1779">
          <cell r="A1779" t="str">
            <v>60222-1900</v>
          </cell>
          <cell r="D1779" t="str">
            <v>8 FEET SPAN, 6 FEET RISE REINFORCED CONCRETE BOX CULVERT, DOUBLE BARREL</v>
          </cell>
          <cell r="E1779" t="str">
            <v>LNFT</v>
          </cell>
        </row>
        <row r="1780">
          <cell r="A1780" t="str">
            <v>60222-1950</v>
          </cell>
          <cell r="D1780" t="str">
            <v>8 FEET SPAN, 7 FEET RISE REINFORCED CONCRETE BOX CULVERT, DOUBLE BARREL</v>
          </cell>
          <cell r="E1780" t="str">
            <v>LNFT</v>
          </cell>
        </row>
        <row r="1781">
          <cell r="A1781" t="str">
            <v>60222-2000</v>
          </cell>
          <cell r="D1781" t="str">
            <v>8 FEET SPAN, 8 FEET RISE REINFORCED CONCRETE BOX CULVERT, DOUBLE BARREL</v>
          </cell>
          <cell r="E1781" t="str">
            <v>LNFT</v>
          </cell>
        </row>
        <row r="1782">
          <cell r="A1782" t="str">
            <v>60222-2050</v>
          </cell>
          <cell r="D1782" t="str">
            <v>8 FEET SPAN, 9 FEET RISE REINFORCED CONCRETE BOX CULVERT, DOUBLE BARREL</v>
          </cell>
          <cell r="E1782" t="str">
            <v>LNFT</v>
          </cell>
        </row>
        <row r="1783">
          <cell r="A1783" t="str">
            <v>60222-2100</v>
          </cell>
          <cell r="D1783" t="str">
            <v>8 FEET SPAN, 10 FEET RISE REINFORCED CONCRETE BOX CULVERT, DOUBLE BARREL</v>
          </cell>
          <cell r="E1783" t="str">
            <v>LNFT</v>
          </cell>
        </row>
        <row r="1784">
          <cell r="A1784" t="str">
            <v>60222-2150</v>
          </cell>
          <cell r="D1784" t="str">
            <v>8 FEET SPAN, 11 FEET RISE REINFORCED CONCRETE BOX CULVERT, DOUBLE BARREL</v>
          </cell>
          <cell r="E1784" t="str">
            <v>LNFT</v>
          </cell>
        </row>
        <row r="1785">
          <cell r="A1785" t="str">
            <v>60222-2200</v>
          </cell>
          <cell r="D1785" t="str">
            <v>8 FEET SPAN, 12 FEET RISE REINFORCED CONCRETE BOX CULVERT, DOUBLE BARREL</v>
          </cell>
          <cell r="E1785" t="str">
            <v>LNFT</v>
          </cell>
        </row>
        <row r="1786">
          <cell r="A1786" t="str">
            <v>60222-2250</v>
          </cell>
          <cell r="D1786" t="str">
            <v>8 FEET SPAN, 14 FEET RISE REINFORCED CONCRETE BOX CULVERT, DOUBLE BARREL</v>
          </cell>
          <cell r="E1786" t="str">
            <v>LNFT</v>
          </cell>
        </row>
        <row r="1787">
          <cell r="A1787" t="str">
            <v>60222-2300</v>
          </cell>
          <cell r="D1787" t="str">
            <v>9 FEET SPAN, 3 FEET RISE REINFORCED CONCRETE BOX CULVERT, DOUBLE BARREL</v>
          </cell>
          <cell r="E1787" t="str">
            <v>LNFT</v>
          </cell>
        </row>
        <row r="1788">
          <cell r="A1788" t="str">
            <v>60222-2350</v>
          </cell>
          <cell r="D1788" t="str">
            <v>9 FEET SPAN, 4 FEET RISE REINFORCED CONCRETE BOX CULVERT, DOUBLE BARREL</v>
          </cell>
          <cell r="E1788" t="str">
            <v>LNFT</v>
          </cell>
        </row>
        <row r="1789">
          <cell r="A1789" t="str">
            <v>60222-2400</v>
          </cell>
          <cell r="D1789" t="str">
            <v>9 FEET SPAN, 5 FEET RISE REINFORCED CONCRETE BOX CULVERT, DOUBLE BARREL</v>
          </cell>
          <cell r="E1789" t="str">
            <v>LNFT</v>
          </cell>
        </row>
        <row r="1790">
          <cell r="A1790" t="str">
            <v>60222-2450</v>
          </cell>
          <cell r="D1790" t="str">
            <v>9 FEET SPAN, 6 FEET RISE REINFORCED CONCRETE BOX CULVERT, DOUBLE BARREL</v>
          </cell>
          <cell r="E1790" t="str">
            <v>LNFT</v>
          </cell>
        </row>
        <row r="1791">
          <cell r="A1791" t="str">
            <v>60222-2500</v>
          </cell>
          <cell r="D1791" t="str">
            <v>9 FEET SPAN, 7 FEET RISE REINFORCED CONCRETE BOX CULVERT, DOUBLE BARREL</v>
          </cell>
          <cell r="E1791" t="str">
            <v>LNFT</v>
          </cell>
        </row>
        <row r="1792">
          <cell r="A1792" t="str">
            <v>60222-2550</v>
          </cell>
          <cell r="D1792" t="str">
            <v>9 FEET SPAN, 8 FEET RISE REINFORCED CONCRETE BOX CULVERT, DOUBLE BARREL</v>
          </cell>
          <cell r="E1792" t="str">
            <v>LNFT</v>
          </cell>
        </row>
        <row r="1793">
          <cell r="A1793" t="str">
            <v>60222-2600</v>
          </cell>
          <cell r="D1793" t="str">
            <v>9 FEET SPAN, 9 FEET RISE REINFORCED CONCRETE BOX CULVERT, DOUBLE BARREL</v>
          </cell>
          <cell r="E1793" t="str">
            <v>LNFT</v>
          </cell>
        </row>
        <row r="1794">
          <cell r="A1794" t="str">
            <v>60222-2650</v>
          </cell>
          <cell r="D1794" t="str">
            <v>9 FEET SPAN, 10 FEET RISE REINFORCED CONCRETE BOX CULVERT, DOUBLE BARREL</v>
          </cell>
          <cell r="E1794" t="str">
            <v>LNFT</v>
          </cell>
        </row>
        <row r="1795">
          <cell r="A1795" t="str">
            <v>60222-2700</v>
          </cell>
          <cell r="D1795" t="str">
            <v>9 FEET SPAN, 11 FEET RISE REINFORCED CONCRETE BOX CULVERT, DOUBLE BARREL</v>
          </cell>
          <cell r="E1795" t="str">
            <v>LNFT</v>
          </cell>
        </row>
        <row r="1796">
          <cell r="A1796" t="str">
            <v>60222-2750</v>
          </cell>
          <cell r="D1796" t="str">
            <v>9 FEET SPAN, 12 FEET RISE REINFORCED CONCRETE BOX CULVERT, DOUBLE BARREL</v>
          </cell>
          <cell r="E1796" t="str">
            <v>LNFT</v>
          </cell>
        </row>
        <row r="1797">
          <cell r="A1797" t="str">
            <v>60222-2800</v>
          </cell>
          <cell r="D1797" t="str">
            <v>9 FEET SPAN, 14 FEET RISE REINFORCED CONCRETE BOX CULVERT, DOUBLE BARREL</v>
          </cell>
          <cell r="E1797" t="str">
            <v>LNFT</v>
          </cell>
        </row>
        <row r="1798">
          <cell r="A1798" t="str">
            <v>60222-2850</v>
          </cell>
          <cell r="D1798" t="str">
            <v>9 FEET SPAN, 16 FEET RISE REINFORCED CONCRETE BOX CULVERT, DOUBLE BARREL</v>
          </cell>
          <cell r="E1798" t="str">
            <v>LNFT</v>
          </cell>
        </row>
        <row r="1799">
          <cell r="A1799" t="str">
            <v>60222-2900</v>
          </cell>
          <cell r="D1799" t="str">
            <v>10 FEET SPAN, 3 FEET RISE REINFORCED CONCRETE BOX CULVERT, DOUBLE BARREL</v>
          </cell>
          <cell r="E1799" t="str">
            <v>LNFT</v>
          </cell>
        </row>
        <row r="1800">
          <cell r="A1800" t="str">
            <v>60222-2950</v>
          </cell>
          <cell r="D1800" t="str">
            <v>10 FEET SPAN, 4 FEET RISE REINFORCED CONCRETE BOX CULVERT, DOUBLE BARREL</v>
          </cell>
          <cell r="E1800" t="str">
            <v>LNFT</v>
          </cell>
        </row>
        <row r="1801">
          <cell r="A1801" t="str">
            <v>60222-3000</v>
          </cell>
          <cell r="D1801" t="str">
            <v>10 FEET SPAN, 5 FEET RISE REINFORCED CONCRETE BOX CULVERT, DOUBLE BARREL</v>
          </cell>
          <cell r="E1801" t="str">
            <v>LNFT</v>
          </cell>
        </row>
        <row r="1802">
          <cell r="A1802" t="str">
            <v>60222-3050</v>
          </cell>
          <cell r="D1802" t="str">
            <v>10 FEET SPAN, 6 FEET RISE REINFORCED CONCRETE BOX CULVERT, DOUBLE BARREL</v>
          </cell>
          <cell r="E1802" t="str">
            <v>LNFT</v>
          </cell>
        </row>
        <row r="1803">
          <cell r="A1803" t="str">
            <v>60222-3100</v>
          </cell>
          <cell r="D1803" t="str">
            <v>10 FEET SPAN, 7 FEET RISE REINFORCED CONCRETE BOX CULVERT, DOUBLE BARREL</v>
          </cell>
          <cell r="E1803" t="str">
            <v>LNFT</v>
          </cell>
        </row>
        <row r="1804">
          <cell r="A1804" t="str">
            <v>60222-3150</v>
          </cell>
          <cell r="D1804" t="str">
            <v>10 FEET SPAN, 8 FEET RISE REINFORCED CONCRETE BOX CULVERT, DOUBLE BARREL</v>
          </cell>
          <cell r="E1804" t="str">
            <v>LNFT</v>
          </cell>
        </row>
        <row r="1805">
          <cell r="A1805" t="str">
            <v>60222-3200</v>
          </cell>
          <cell r="D1805" t="str">
            <v>10 FEET SPAN, 9 FEET RISE REINFORCED CONCRETE BOX CULVERT, DOUBLE BARREL</v>
          </cell>
          <cell r="E1805" t="str">
            <v>LNFT</v>
          </cell>
        </row>
        <row r="1806">
          <cell r="A1806" t="str">
            <v>60222-3250</v>
          </cell>
          <cell r="D1806" t="str">
            <v>10 FEET SPAN, 10 FEET RISE REINFORCED CONCRETE BOX CULVERT, DOUBLE BARREL</v>
          </cell>
          <cell r="E1806" t="str">
            <v>LNFT</v>
          </cell>
        </row>
        <row r="1807">
          <cell r="A1807" t="str">
            <v>60222-3300</v>
          </cell>
          <cell r="D1807" t="str">
            <v>10 FEET SPAN, 11 FEET RISE REINFORCED CONCRETE BOX CULVERT, DOUBLE BARREL</v>
          </cell>
          <cell r="E1807" t="str">
            <v>LNFT</v>
          </cell>
        </row>
        <row r="1808">
          <cell r="A1808" t="str">
            <v>60222-3350</v>
          </cell>
          <cell r="D1808" t="str">
            <v>10 FEET SPAN, 12 FEET RISE REINFORCED CONCRETE BOX CULVERT, DOUBLE BARREL</v>
          </cell>
          <cell r="E1808" t="str">
            <v>LNFT</v>
          </cell>
        </row>
        <row r="1809">
          <cell r="A1809" t="str">
            <v>60222-3400</v>
          </cell>
          <cell r="D1809" t="str">
            <v>10 FEET SPAN, 14 FEET RISE REINFORCED CONCRETE BOX CULVERT, DOUBLE BARREL</v>
          </cell>
          <cell r="E1809" t="str">
            <v>LNFT</v>
          </cell>
        </row>
        <row r="1810">
          <cell r="A1810" t="str">
            <v>60222-3450</v>
          </cell>
          <cell r="D1810" t="str">
            <v>10 FEET SPAN, 16 FEET RISE REINFORCED CONCRETE BOX CULVERT, DOUBLE BARREL</v>
          </cell>
          <cell r="E1810" t="str">
            <v>LNFT</v>
          </cell>
        </row>
        <row r="1811">
          <cell r="A1811" t="str">
            <v>60222-3500</v>
          </cell>
          <cell r="D1811" t="str">
            <v>11 FEET SPAN, 5 FEET RISE REINFORCED CONCRETE BOX CULVERT, DOUBLE BARREL</v>
          </cell>
          <cell r="E1811" t="str">
            <v>LNFT</v>
          </cell>
        </row>
        <row r="1812">
          <cell r="A1812" t="str">
            <v>60222-3550</v>
          </cell>
          <cell r="D1812" t="str">
            <v>11 FEET SPAN, 6 FEET RISE REINFORCED CONCRETE BOX CULVERT, DOUBLE BARREL</v>
          </cell>
          <cell r="E1812" t="str">
            <v>LNFT</v>
          </cell>
        </row>
        <row r="1813">
          <cell r="A1813" t="str">
            <v>60222-3600</v>
          </cell>
          <cell r="D1813" t="str">
            <v>11 FEET SPAN, 7 FEET RISE REINFORCED CONCRETE BOX CULVERT, DOUBLE BARREL</v>
          </cell>
          <cell r="E1813" t="str">
            <v>LNFT</v>
          </cell>
        </row>
        <row r="1814">
          <cell r="A1814" t="str">
            <v>60222-3650</v>
          </cell>
          <cell r="D1814" t="str">
            <v>11 FEET SPAN, 8 FEET RISE REINFORCED CONCRETE BOX CULVERT, DOUBLE BARREL</v>
          </cell>
          <cell r="E1814" t="str">
            <v>LNFT</v>
          </cell>
        </row>
        <row r="1815">
          <cell r="A1815" t="str">
            <v>60222-3700</v>
          </cell>
          <cell r="D1815" t="str">
            <v>11 FEET SPAN, 9 FEET RISE REINFORCED CONCRETE BOX CULVERT, DOUBLE BARREL</v>
          </cell>
          <cell r="E1815" t="str">
            <v>LNFT</v>
          </cell>
        </row>
        <row r="1816">
          <cell r="A1816" t="str">
            <v>60222-3750</v>
          </cell>
          <cell r="D1816" t="str">
            <v>11 FEET SPAN, 10 FEET RISE REINFORCED CONCRETE BOX CULVERT, DOUBLE BARREL</v>
          </cell>
          <cell r="E1816" t="str">
            <v>LNFT</v>
          </cell>
        </row>
        <row r="1817">
          <cell r="A1817" t="str">
            <v>60222-3800</v>
          </cell>
          <cell r="D1817" t="str">
            <v>11 FEET SPAN, 11 FEET RISE REINFORCED CONCRETE BOX CULVERT, DOUBLE BARREL</v>
          </cell>
          <cell r="E1817" t="str">
            <v>LNFT</v>
          </cell>
        </row>
        <row r="1818">
          <cell r="A1818" t="str">
            <v>60222-3850</v>
          </cell>
          <cell r="D1818" t="str">
            <v>11 FEET SPAN, 12 FEET RISE REINFORCED CONCRETE BOX CULVERT, DOUBLE BARREL</v>
          </cell>
          <cell r="E1818" t="str">
            <v>LNFT</v>
          </cell>
        </row>
        <row r="1819">
          <cell r="A1819" t="str">
            <v>60222-3900</v>
          </cell>
          <cell r="D1819" t="str">
            <v>11 FEET SPAN, 14 FEET RISE REINFORCED CONCRETE BOX CULVERT, DOUBLE BARREL</v>
          </cell>
          <cell r="E1819" t="str">
            <v>LNFT</v>
          </cell>
        </row>
        <row r="1820">
          <cell r="A1820" t="str">
            <v>60222-3950</v>
          </cell>
          <cell r="D1820" t="str">
            <v>11 FEET SPAN, 16 FEET RISE REINFORCED CONCRETE BOX CULVERT, DOUBLE BARREL</v>
          </cell>
          <cell r="E1820" t="str">
            <v>LNFT</v>
          </cell>
        </row>
        <row r="1821">
          <cell r="A1821" t="str">
            <v>60222-4000</v>
          </cell>
          <cell r="D1821" t="str">
            <v>12 FEET SPAN, 7 FEET RISE REINFORCED CONCRETE BOX CULVERT, DOUBLE BARREL</v>
          </cell>
          <cell r="E1821" t="str">
            <v>LNFT</v>
          </cell>
        </row>
        <row r="1822">
          <cell r="A1822" t="str">
            <v>60222-4050</v>
          </cell>
          <cell r="D1822" t="str">
            <v>12 FEET SPAN, 8 FEET RISE REINFORCED CONCRETE BOX CULVERT, DOUBLE BARREL</v>
          </cell>
          <cell r="E1822" t="str">
            <v>LNFT</v>
          </cell>
        </row>
        <row r="1823">
          <cell r="A1823" t="str">
            <v>60222-4100</v>
          </cell>
          <cell r="D1823" t="str">
            <v>12 FEET SPAN, 9 FEET RISE REINFORCED CONCRETE BOX CULVERT, DOUBLE BARREL</v>
          </cell>
          <cell r="E1823" t="str">
            <v>LNFT</v>
          </cell>
        </row>
        <row r="1824">
          <cell r="A1824" t="str">
            <v>60222-4150</v>
          </cell>
          <cell r="D1824" t="str">
            <v>12 FEET SPAN, 10 FEET RISE REINFORCED CONCRETE BOX CULVERT, DOUBLE BARREL</v>
          </cell>
          <cell r="E1824" t="str">
            <v>LNFT</v>
          </cell>
        </row>
        <row r="1825">
          <cell r="A1825" t="str">
            <v>60222-4200</v>
          </cell>
          <cell r="D1825" t="str">
            <v>12 FEET SPAN, 11 FEET RISE REINFORCED CONCRETE BOX CULVERT, DOUBLE BARREL</v>
          </cell>
          <cell r="E1825" t="str">
            <v>LNFT</v>
          </cell>
        </row>
        <row r="1826">
          <cell r="A1826" t="str">
            <v>60222-4250</v>
          </cell>
          <cell r="D1826" t="str">
            <v>12 FEET SPAN, 12 FEET RISE REINFORCED CONCRETE BOX CULVERT, DOUBLE BARREL</v>
          </cell>
          <cell r="E1826" t="str">
            <v>LNFT</v>
          </cell>
        </row>
        <row r="1827">
          <cell r="A1827" t="str">
            <v>60222-4300</v>
          </cell>
          <cell r="D1827" t="str">
            <v>12 FEET SPAN, 14 FEET RISE REINFORCED CONCRETE BOX CULVERT, DOUBLE BARREL</v>
          </cell>
          <cell r="E1827" t="str">
            <v>LNFT</v>
          </cell>
        </row>
        <row r="1828">
          <cell r="A1828" t="str">
            <v>60222-4350</v>
          </cell>
          <cell r="D1828" t="str">
            <v>14 FEET SPAN, 6 FEET RISE REINFORCED CONCRETE BOX CULVERT, DOUBLE BARREL</v>
          </cell>
          <cell r="E1828" t="str">
            <v>LNFT</v>
          </cell>
        </row>
        <row r="1829">
          <cell r="A1829" t="str">
            <v>60222-4400</v>
          </cell>
          <cell r="D1829" t="str">
            <v>14 FEET SPAN, 7 FEET RISE REINFORCED CONCRETE BOX CULVERT, DOUBLE BARREL</v>
          </cell>
          <cell r="E1829" t="str">
            <v>LNFT</v>
          </cell>
        </row>
        <row r="1830">
          <cell r="A1830" t="str">
            <v>60222-4450</v>
          </cell>
          <cell r="D1830" t="str">
            <v>14 FEET SPAN, 8 FEET RISE REINFORCED CONCRETE BOX CULVERT, DOUBLE BARREL</v>
          </cell>
          <cell r="E1830" t="str">
            <v>LNFT</v>
          </cell>
        </row>
        <row r="1831">
          <cell r="A1831" t="str">
            <v>60222-4500</v>
          </cell>
          <cell r="D1831" t="str">
            <v>14 FEET SPAN, 9 FEET RISE REINFORCED CONCRETE BOX CULVERT, DOUBLE BARREL</v>
          </cell>
          <cell r="E1831" t="str">
            <v>LNFT</v>
          </cell>
        </row>
        <row r="1832">
          <cell r="A1832" t="str">
            <v>60222-4550</v>
          </cell>
          <cell r="D1832" t="str">
            <v>14 FEET SPAN, 10 FEET RISE REINFORCED CONCRETE BOX CULVERT, DOUBLE BARREL</v>
          </cell>
          <cell r="E1832" t="str">
            <v>LNFT</v>
          </cell>
        </row>
        <row r="1833">
          <cell r="A1833" t="str">
            <v>60222-4600</v>
          </cell>
          <cell r="D1833" t="str">
            <v>14 FEET SPAN, 11 FEET RISE REINFORCED CONCRETE BOX CULVERT, DOUBLE BARREL</v>
          </cell>
          <cell r="E1833" t="str">
            <v>LNFT</v>
          </cell>
        </row>
        <row r="1834">
          <cell r="A1834" t="str">
            <v>60222-4650</v>
          </cell>
          <cell r="D1834" t="str">
            <v>14 FEET SPAN, 12 FEET RISE REINFORCED CONCRETE BOX CULVERT, DOUBLE BARREL</v>
          </cell>
          <cell r="E1834" t="str">
            <v>LNFT</v>
          </cell>
        </row>
        <row r="1835">
          <cell r="A1835" t="str">
            <v>60222-4700</v>
          </cell>
          <cell r="D1835" t="str">
            <v>14 FEET SPAN, 14 FEET RISE REINFORCED CONCRETE BOX CULVERT, DOUBLE BARREL</v>
          </cell>
          <cell r="E1835" t="str">
            <v>LNFT</v>
          </cell>
        </row>
        <row r="1836">
          <cell r="A1836" t="str">
            <v>60222-4750</v>
          </cell>
          <cell r="D1836" t="str">
            <v>14 FEET SPAN, 16 FEET RISE REINFORCED CONCRETE BOX CULVERT, DOUBLE BARREL</v>
          </cell>
          <cell r="E1836" t="str">
            <v>LNFT</v>
          </cell>
        </row>
        <row r="1837">
          <cell r="A1837" t="str">
            <v>60222-4800</v>
          </cell>
          <cell r="D1837" t="str">
            <v>24 FEET SPAN, 8 FEET RISE REINFORCED CONCRETE BOX CULVERT, DOUBLE BARREL</v>
          </cell>
          <cell r="E1837" t="str">
            <v>LNFT</v>
          </cell>
        </row>
        <row r="1838">
          <cell r="A1838" t="str">
            <v>60223-0100</v>
          </cell>
          <cell r="D1838" t="str">
            <v>3 FEET SPAN, 3 FEET RISE REINFORCED CONCRETE BOX CULVERT, TRIPLE BARREL</v>
          </cell>
          <cell r="E1838" t="str">
            <v>LNFT</v>
          </cell>
        </row>
        <row r="1839">
          <cell r="A1839" t="str">
            <v>60223-0150</v>
          </cell>
          <cell r="D1839" t="str">
            <v>3 FEET SPAN, 4 FEET RISE REINFORCED CONCRETE BOX CULVERT, TRIPLE BARREL</v>
          </cell>
          <cell r="E1839" t="str">
            <v>LNFT</v>
          </cell>
        </row>
        <row r="1840">
          <cell r="A1840" t="str">
            <v>60223-0200</v>
          </cell>
          <cell r="D1840" t="str">
            <v>3 FEET SPAN, 5 FEET RISE REINFORCED CONCRETE BOX CULVERT, TRIPLE BARREL</v>
          </cell>
          <cell r="E1840" t="str">
            <v>LNFT</v>
          </cell>
        </row>
        <row r="1841">
          <cell r="A1841" t="str">
            <v>60223-0250</v>
          </cell>
          <cell r="D1841" t="str">
            <v>3 FEET SPAN, 6 FEET RISE REINFORCED CONCRETE BOX CULVERT, TRIPLE BARREL</v>
          </cell>
          <cell r="E1841" t="str">
            <v>LNFT</v>
          </cell>
        </row>
        <row r="1842">
          <cell r="A1842" t="str">
            <v>60223-0300</v>
          </cell>
          <cell r="D1842" t="str">
            <v>4 FEET SPAN, 3 FEET RISE REINFORCED CONCRETE BOX CULVERT, TRIPLE BARREL</v>
          </cell>
          <cell r="E1842" t="str">
            <v>LNFT</v>
          </cell>
        </row>
        <row r="1843">
          <cell r="A1843" t="str">
            <v>60223-0350</v>
          </cell>
          <cell r="D1843" t="str">
            <v>4 FEET SPAN, 4 FEET RISE REINFORCED CONCRETE BOX CULVERT, TRIPLE BARREL</v>
          </cell>
          <cell r="E1843" t="str">
            <v>LNFT</v>
          </cell>
        </row>
        <row r="1844">
          <cell r="A1844" t="str">
            <v>60223-0400</v>
          </cell>
          <cell r="D1844" t="str">
            <v>4 FEET SPAN, 5 FEET RISE REINFORCED CONCRETE BOX CULVERT, TRIPLE BARREL</v>
          </cell>
          <cell r="E1844" t="str">
            <v>LNFT</v>
          </cell>
        </row>
        <row r="1845">
          <cell r="A1845" t="str">
            <v>60223-0450</v>
          </cell>
          <cell r="D1845" t="str">
            <v>4 FEET SPAN, 6 FEET RISE REINFORCED CONCRETE BOX CULVERT, TRIPLE BARREL</v>
          </cell>
          <cell r="E1845" t="str">
            <v>LNFT</v>
          </cell>
        </row>
        <row r="1846">
          <cell r="A1846" t="str">
            <v>60223-0500</v>
          </cell>
          <cell r="D1846" t="str">
            <v>4 FEET SPAN, 7 FEET RISE REINFORCED CONCRETE BOX CULVERT, TRIPLE BARREL</v>
          </cell>
          <cell r="E1846" t="str">
            <v>LNFT</v>
          </cell>
        </row>
        <row r="1847">
          <cell r="A1847" t="str">
            <v>60223-0550</v>
          </cell>
          <cell r="D1847" t="str">
            <v>5 FEET SPAN, 3 FEET RISE REINFORCED CONCRETE BOX CULVERT, TRIPLE BARREL</v>
          </cell>
          <cell r="E1847" t="str">
            <v>LNFT</v>
          </cell>
        </row>
        <row r="1848">
          <cell r="A1848" t="str">
            <v>60223-0600</v>
          </cell>
          <cell r="D1848" t="str">
            <v>5 FEET SPAN, 4 FEET RISE REINFORCED CONCRETE BOX CULVERT, TRIPLE BARREL</v>
          </cell>
          <cell r="E1848" t="str">
            <v>LNFT</v>
          </cell>
        </row>
        <row r="1849">
          <cell r="A1849" t="str">
            <v>60223-0650</v>
          </cell>
          <cell r="D1849" t="str">
            <v>5 FEET SPAN, 5 FEET RISE REINFORCED CONCRETE BOX CULVERT, TRIPLE BARREL</v>
          </cell>
          <cell r="E1849" t="str">
            <v>LNFT</v>
          </cell>
        </row>
        <row r="1850">
          <cell r="A1850" t="str">
            <v>60223-0700</v>
          </cell>
          <cell r="D1850" t="str">
            <v>5 FEET SPAN, 6 FEET RISE REINFORCED CONCRETE BOX CULVERT, TRIPLE BARREL</v>
          </cell>
          <cell r="E1850" t="str">
            <v>LNFT</v>
          </cell>
        </row>
        <row r="1851">
          <cell r="A1851" t="str">
            <v>60223-0750</v>
          </cell>
          <cell r="D1851" t="str">
            <v>5 FEET SPAN, 7 FEET RISE REINFORCED CONCRETE BOX CULVERT, TRIPLE BARREL</v>
          </cell>
          <cell r="E1851" t="str">
            <v>LNFT</v>
          </cell>
        </row>
        <row r="1852">
          <cell r="A1852" t="str">
            <v>60223-0800</v>
          </cell>
          <cell r="D1852" t="str">
            <v>5 FEET SPAN, 8 FEET RISE REINFORCED CONCRETE BOX CULVERT, TRIPLE BARREL</v>
          </cell>
          <cell r="E1852" t="str">
            <v>LNFT</v>
          </cell>
        </row>
        <row r="1853">
          <cell r="A1853" t="str">
            <v>60223-0850</v>
          </cell>
          <cell r="D1853" t="str">
            <v>5 FEET SPAN, 9 FEET RISE REINFORCED CONCRETE BOX CULVERT, TRIPLE BARREL</v>
          </cell>
          <cell r="E1853" t="str">
            <v>LNFT</v>
          </cell>
        </row>
        <row r="1854">
          <cell r="A1854" t="str">
            <v>60223-0900</v>
          </cell>
          <cell r="D1854" t="str">
            <v>5 FEET SPAN, 10 FEET RISE REINFORCED CONCRETE BOX CULVERT, TRIPLE BARREL</v>
          </cell>
          <cell r="E1854" t="str">
            <v>LNFT</v>
          </cell>
        </row>
        <row r="1855">
          <cell r="A1855" t="str">
            <v>60223-0950</v>
          </cell>
          <cell r="D1855" t="str">
            <v>5 FEET SPAN, 11 FEET RISE REINFORCED CONCRETE BOX CULVERT, TRIPLE BARREL</v>
          </cell>
          <cell r="E1855" t="str">
            <v>LNFT</v>
          </cell>
        </row>
        <row r="1856">
          <cell r="A1856" t="str">
            <v>60223-1000</v>
          </cell>
          <cell r="D1856" t="str">
            <v>5 FEET SPAN, 12 FEET RISE REINFORCED CONCRETE BOX CULVERT, TRIPLE BARREL</v>
          </cell>
          <cell r="E1856" t="str">
            <v>LNFT</v>
          </cell>
        </row>
        <row r="1857">
          <cell r="A1857" t="str">
            <v>60223-1050</v>
          </cell>
          <cell r="D1857" t="str">
            <v>5 FEET SPAN, 14 FEET RISE REINFORCED CONCRETE BOX CULVERT, TRIPLE BARREL</v>
          </cell>
          <cell r="E1857" t="str">
            <v>LNFT</v>
          </cell>
        </row>
        <row r="1858">
          <cell r="A1858" t="str">
            <v>60223-1100</v>
          </cell>
          <cell r="D1858" t="str">
            <v>5 FEET SPAN, 16 FEET RISE REINFORCED CONCRETE BOX CULVERT, TRIPLE BARREL</v>
          </cell>
          <cell r="E1858" t="str">
            <v>LNFT</v>
          </cell>
        </row>
        <row r="1859">
          <cell r="A1859" t="str">
            <v>60223-1150</v>
          </cell>
          <cell r="D1859" t="str">
            <v>6 FEET SPAN, 3 FEET RISE REINFORCED CONCRETE BOX CULVERT, TRIPLE BARREL</v>
          </cell>
          <cell r="E1859" t="str">
            <v>LNFT</v>
          </cell>
        </row>
        <row r="1860">
          <cell r="A1860" t="str">
            <v>60223-1200</v>
          </cell>
          <cell r="D1860" t="str">
            <v>6 FEET SPAN, 4 FEET RISE REINFORCED CONCRETE BOX CULVERT, TRIPLE BARREL</v>
          </cell>
          <cell r="E1860" t="str">
            <v>LNFT</v>
          </cell>
        </row>
        <row r="1861">
          <cell r="A1861" t="str">
            <v>60223-1250</v>
          </cell>
          <cell r="D1861" t="str">
            <v>6 FEET SPAN, 5 FEET RISE REINFORCED CONCRETE BOX CULVERT, TRIPLE BARREL</v>
          </cell>
          <cell r="E1861" t="str">
            <v>LNFT</v>
          </cell>
        </row>
        <row r="1862">
          <cell r="A1862" t="str">
            <v>60223-1300</v>
          </cell>
          <cell r="D1862" t="str">
            <v>6 FEET SPAN, 6 FEET RISE REINFORCED CONCRETE BOX CULVERT, TRIPLE BARREL</v>
          </cell>
          <cell r="E1862" t="str">
            <v>LNFT</v>
          </cell>
        </row>
        <row r="1863">
          <cell r="A1863" t="str">
            <v>60223-1350</v>
          </cell>
          <cell r="D1863" t="str">
            <v>6 FEET SPAN, 7 FEET RISE REINFORCED CONCRETE BOX CULVERT, TRIPLE BARREL</v>
          </cell>
          <cell r="E1863" t="str">
            <v>LNFT</v>
          </cell>
        </row>
        <row r="1864">
          <cell r="A1864" t="str">
            <v>60223-1400</v>
          </cell>
          <cell r="D1864" t="str">
            <v>6 FEET SPAN, 8 FEET RISE REINFORCED CONCRETE BOX CULVERT, TRIPLE BARREL</v>
          </cell>
          <cell r="E1864" t="str">
            <v>LNFT</v>
          </cell>
        </row>
        <row r="1865">
          <cell r="A1865" t="str">
            <v>60223-1450</v>
          </cell>
          <cell r="D1865" t="str">
            <v>6 FEET SPAN, 9 FEET RISE REINFORCED CONCRETE BOX CULVERT, TRIPLE BARREL</v>
          </cell>
          <cell r="E1865" t="str">
            <v>LNFT</v>
          </cell>
        </row>
        <row r="1866">
          <cell r="A1866" t="str">
            <v>60223-1500</v>
          </cell>
          <cell r="D1866" t="str">
            <v>6 FEET SPAN, 10 FEET RISE REINFORCED CONCRETE BOX CULVERT, TRIPLE BARREL</v>
          </cell>
          <cell r="E1866" t="str">
            <v>LNFT</v>
          </cell>
        </row>
        <row r="1867">
          <cell r="A1867" t="str">
            <v>60223-1550</v>
          </cell>
          <cell r="D1867" t="str">
            <v>6 FEET SPAN, 11 FEET RISE REINFORCED CONCRETE BOX CULVERT, TRIPLE BARREL</v>
          </cell>
          <cell r="E1867" t="str">
            <v>LNFT</v>
          </cell>
        </row>
        <row r="1868">
          <cell r="A1868" t="str">
            <v>60223-1600</v>
          </cell>
          <cell r="D1868" t="str">
            <v>6 FEET SPAN, 12 FEET RISE REINFORCED CONCRETE BOX CULVERT, TRIPLE BARREL</v>
          </cell>
          <cell r="E1868" t="str">
            <v>LNFT</v>
          </cell>
        </row>
        <row r="1869">
          <cell r="A1869" t="str">
            <v>60223-1650</v>
          </cell>
          <cell r="D1869" t="str">
            <v>6 FEET SPAN, 14 FEET RISE REINFORCED CONCRETE BOX CULVERT, TRIPLE BARREL</v>
          </cell>
          <cell r="E1869" t="str">
            <v>LNFT</v>
          </cell>
        </row>
        <row r="1870">
          <cell r="A1870" t="str">
            <v>60223-1700</v>
          </cell>
          <cell r="D1870" t="str">
            <v>6 FEET SPAN, 16 FEET RISE REINFORCED CONCRETE BOX CULVERT, TRIPLE BARREL</v>
          </cell>
          <cell r="E1870" t="str">
            <v>LNFT</v>
          </cell>
        </row>
        <row r="1871">
          <cell r="A1871" t="str">
            <v>60223-1750</v>
          </cell>
          <cell r="D1871" t="str">
            <v>8 FEET SPAN, 3 FEET RISE REINFORCED CONCRETE BOX CULVERT, TRIPLE BARREL</v>
          </cell>
          <cell r="E1871" t="str">
            <v>LNFT</v>
          </cell>
        </row>
        <row r="1872">
          <cell r="A1872" t="str">
            <v>60223-1800</v>
          </cell>
          <cell r="D1872" t="str">
            <v>8 FEET SPAN, 4 FEET RISE REINFORCED CONCRETE BOX CULVERT, TRIPLE BARREL</v>
          </cell>
          <cell r="E1872" t="str">
            <v>LNFT</v>
          </cell>
        </row>
        <row r="1873">
          <cell r="A1873" t="str">
            <v>60223-1850</v>
          </cell>
          <cell r="D1873" t="str">
            <v>8 FEET SPAN, 5 FEET RISE REINFORCED CONCRETE BOX CULVERT, TRIPLE BARREL</v>
          </cell>
          <cell r="E1873" t="str">
            <v>LNFT</v>
          </cell>
        </row>
        <row r="1874">
          <cell r="A1874" t="str">
            <v>60223-1900</v>
          </cell>
          <cell r="D1874" t="str">
            <v>8 FEET SPAN, 6 FEET RISE REINFORCED CONCRETE BOX CULVERT, TRIPLE BARREL</v>
          </cell>
          <cell r="E1874" t="str">
            <v>LNFT</v>
          </cell>
        </row>
        <row r="1875">
          <cell r="A1875" t="str">
            <v>60223-1950</v>
          </cell>
          <cell r="D1875" t="str">
            <v>8 FEET SPAN, 7 FEET RISE REINFORCED CONCRETE BOX CULVERT, TRIPLE BARREL</v>
          </cell>
          <cell r="E1875" t="str">
            <v>LNFT</v>
          </cell>
        </row>
        <row r="1876">
          <cell r="A1876" t="str">
            <v>60223-2000</v>
          </cell>
          <cell r="D1876" t="str">
            <v>8 FEET SPAN, 8 FEET RISE REINFORCED CONCRETE BOX CULVERT, TRIPLE BARREL</v>
          </cell>
          <cell r="E1876" t="str">
            <v>LNFT</v>
          </cell>
        </row>
        <row r="1877">
          <cell r="A1877" t="str">
            <v>60223-2050</v>
          </cell>
          <cell r="D1877" t="str">
            <v>8 FEET SPAN, 9 FEET RISE REINFORCED CONCRETE BOX CULVERT, TRIPLE BARREL</v>
          </cell>
          <cell r="E1877" t="str">
            <v>LNFT</v>
          </cell>
        </row>
        <row r="1878">
          <cell r="A1878" t="str">
            <v>60223-2100</v>
          </cell>
          <cell r="D1878" t="str">
            <v>8 FEET SPAN, 10 FEET RISE REINFORCED CONCRETE BOX CULVERT, TRIPLE BARREL</v>
          </cell>
          <cell r="E1878" t="str">
            <v>LNFT</v>
          </cell>
        </row>
        <row r="1879">
          <cell r="A1879" t="str">
            <v>60223-2150</v>
          </cell>
          <cell r="D1879" t="str">
            <v>8 FEET SPAN, 11 FEET RISE REINFORCED CONCRETE BOX CULVERT, TRIPLE BARREL</v>
          </cell>
          <cell r="E1879" t="str">
            <v>LNFT</v>
          </cell>
        </row>
        <row r="1880">
          <cell r="A1880" t="str">
            <v>60223-2200</v>
          </cell>
          <cell r="D1880" t="str">
            <v>8 FEET SPAN, 12 FEET RISE REINFORCED CONCRETE BOX CULVERT, TRIPLE BARREL</v>
          </cell>
          <cell r="E1880" t="str">
            <v>LNFT</v>
          </cell>
        </row>
        <row r="1881">
          <cell r="A1881" t="str">
            <v>60223-2250</v>
          </cell>
          <cell r="D1881" t="str">
            <v>8 FEET SPAN, 14 FEET RISE REINFORCED CONCRETE BOX CULVERT, TRIPLE BARREL</v>
          </cell>
          <cell r="E1881" t="str">
            <v>LNFT</v>
          </cell>
        </row>
        <row r="1882">
          <cell r="A1882" t="str">
            <v>60223-2300</v>
          </cell>
          <cell r="D1882" t="str">
            <v>9 FEET SPAN, 3 FEET RISE REINFORCED CONCRETE BOX CULVERT, TRIPLE BARREL</v>
          </cell>
          <cell r="E1882" t="str">
            <v>LNFT</v>
          </cell>
        </row>
        <row r="1883">
          <cell r="A1883" t="str">
            <v>60223-2350</v>
          </cell>
          <cell r="D1883" t="str">
            <v>9 FEET SPAN, 4 FEET RISE REINFORCED CONCRETE BOX CULVERT, TRIPLE BARREL</v>
          </cell>
          <cell r="E1883" t="str">
            <v>LNFT</v>
          </cell>
        </row>
        <row r="1884">
          <cell r="A1884" t="str">
            <v>60223-2400</v>
          </cell>
          <cell r="D1884" t="str">
            <v>9 FEET SPAN, 5 FEET RISE REINFORCED CONCRETE BOX CULVERT, TRIPLE BARREL</v>
          </cell>
          <cell r="E1884" t="str">
            <v>LNFT</v>
          </cell>
        </row>
        <row r="1885">
          <cell r="A1885" t="str">
            <v>60223-2450</v>
          </cell>
          <cell r="D1885" t="str">
            <v>9 FEET SPAN, 6 FEET RISE REINFORCED CONCRETE BOX CULVERT, TRIPLE BARREL</v>
          </cell>
          <cell r="E1885" t="str">
            <v>LNFT</v>
          </cell>
        </row>
        <row r="1886">
          <cell r="A1886" t="str">
            <v>60223-2500</v>
          </cell>
          <cell r="D1886" t="str">
            <v>9 FEET SPAN, 7 FEET RISE REINFORCED CONCRETE BOX CULVERT, TRIPLE BARREL</v>
          </cell>
          <cell r="E1886" t="str">
            <v>LNFT</v>
          </cell>
        </row>
        <row r="1887">
          <cell r="A1887" t="str">
            <v>60223-2550</v>
          </cell>
          <cell r="D1887" t="str">
            <v>9 FEET SPAN, 8 FEET RISE REINFORCED CONCRETE BOX CULVERT, TRIPLE BARREL</v>
          </cell>
          <cell r="E1887" t="str">
            <v>LNFT</v>
          </cell>
        </row>
        <row r="1888">
          <cell r="A1888" t="str">
            <v>60223-2600</v>
          </cell>
          <cell r="D1888" t="str">
            <v>9 FEET SPAN, 9 FEET RISE REINFORCED CONCRETE BOX CULVERT, TRIPLE BARREL</v>
          </cell>
          <cell r="E1888" t="str">
            <v>LNFT</v>
          </cell>
        </row>
        <row r="1889">
          <cell r="A1889" t="str">
            <v>60223-2650</v>
          </cell>
          <cell r="D1889" t="str">
            <v>9 FEET SPAN, 10 FEET RISE REINFORCED CONCRETE BOX CULVERT, TRIPLE BARREL</v>
          </cell>
          <cell r="E1889" t="str">
            <v>LNFT</v>
          </cell>
        </row>
        <row r="1890">
          <cell r="A1890" t="str">
            <v>60223-2700</v>
          </cell>
          <cell r="D1890" t="str">
            <v>9 FEET SPAN, 11 FEET RISE REINFORCED CONCRETE BOX CULVERT, TRIPLE BARREL</v>
          </cell>
          <cell r="E1890" t="str">
            <v>LNFT</v>
          </cell>
        </row>
        <row r="1891">
          <cell r="A1891" t="str">
            <v>60223-2750</v>
          </cell>
          <cell r="D1891" t="str">
            <v>9 FEET SPAN, 12 FEET RISE REINFORCED CONCRETE BOX CULVERT, TRIPLE BARREL</v>
          </cell>
          <cell r="E1891" t="str">
            <v>LNFT</v>
          </cell>
        </row>
        <row r="1892">
          <cell r="A1892" t="str">
            <v>60223-2800</v>
          </cell>
          <cell r="D1892" t="str">
            <v>9 FEET SPAN, 14 FEET RISE REINFORCED CONCRETE BOX CULVERT, TRIPLE BARREL</v>
          </cell>
          <cell r="E1892" t="str">
            <v>LNFT</v>
          </cell>
        </row>
        <row r="1893">
          <cell r="A1893" t="str">
            <v>60223-2850</v>
          </cell>
          <cell r="D1893" t="str">
            <v>9 FEET SPAN, 16 FEET RISE REINFORCED CONCRETE BOX CULVERT, TRIPLE BARREL</v>
          </cell>
          <cell r="E1893" t="str">
            <v>LNFT</v>
          </cell>
        </row>
        <row r="1894">
          <cell r="A1894" t="str">
            <v>60223-2900</v>
          </cell>
          <cell r="D1894" t="str">
            <v>10 FEET SPAN, 3 FEET RISE REINFORCED CONCRETE BOX CULVERT, TRIPLE BARREL</v>
          </cell>
          <cell r="E1894" t="str">
            <v>LNFT</v>
          </cell>
        </row>
        <row r="1895">
          <cell r="A1895" t="str">
            <v>60223-2950</v>
          </cell>
          <cell r="D1895" t="str">
            <v>10 FEET SPAN, 4 FEET RISE REINFORCED CONCRETE BOX CULVERT, TRIPLE BARREL</v>
          </cell>
          <cell r="E1895" t="str">
            <v>LNFT</v>
          </cell>
        </row>
        <row r="1896">
          <cell r="A1896" t="str">
            <v>60223-3000</v>
          </cell>
          <cell r="D1896" t="str">
            <v>10 FEET SPAN, 5 FEET RISE REINFORCED CONCRETE BOX CULVERT, TRIPLE BARREL</v>
          </cell>
          <cell r="E1896" t="str">
            <v>LNFT</v>
          </cell>
        </row>
        <row r="1897">
          <cell r="A1897" t="str">
            <v>60223-3050</v>
          </cell>
          <cell r="D1897" t="str">
            <v>10 FEET SPAN, 6 FEET RISE REINFORCED CONCRETE BOX CULVERT, TRIPLE BARREL</v>
          </cell>
          <cell r="E1897" t="str">
            <v>LNFT</v>
          </cell>
        </row>
        <row r="1898">
          <cell r="A1898" t="str">
            <v>60223-3100</v>
          </cell>
          <cell r="D1898" t="str">
            <v>10 FEET SPAN, 7 FEET RISE REINFORCED CONCRETE BOX CULVERT, TRIPLE BARREL</v>
          </cell>
          <cell r="E1898" t="str">
            <v>LNFT</v>
          </cell>
        </row>
        <row r="1899">
          <cell r="A1899" t="str">
            <v>60223-3150</v>
          </cell>
          <cell r="D1899" t="str">
            <v>10 FEET SPAN, 8 FEET RISE REINFORCED CONCRETE BOX CULVERT, TRIPLE BARREL</v>
          </cell>
          <cell r="E1899" t="str">
            <v>LNFT</v>
          </cell>
        </row>
        <row r="1900">
          <cell r="A1900" t="str">
            <v>60223-3200</v>
          </cell>
          <cell r="D1900" t="str">
            <v>10 FEET SPAN, 9 FEET RISE REINFORCED CONCRETE BOX CULVERT, TRIPLE BARREL</v>
          </cell>
          <cell r="E1900" t="str">
            <v>LNFT</v>
          </cell>
        </row>
        <row r="1901">
          <cell r="A1901" t="str">
            <v>60223-3250</v>
          </cell>
          <cell r="D1901" t="str">
            <v>10 FEET SPAN, 10 FEET RISE REINFORCED CONCRETE BOX CULVERT, TRIPLE BARREL</v>
          </cell>
          <cell r="E1901" t="str">
            <v>LNFT</v>
          </cell>
        </row>
        <row r="1902">
          <cell r="A1902" t="str">
            <v>60223-3300</v>
          </cell>
          <cell r="D1902" t="str">
            <v>10 FEET SPAN, 11 FEET RISE REINFORCED CONCRETE BOX CULVERT, TRIPLE BARREL</v>
          </cell>
          <cell r="E1902" t="str">
            <v>LNFT</v>
          </cell>
        </row>
        <row r="1903">
          <cell r="A1903" t="str">
            <v>60223-3350</v>
          </cell>
          <cell r="D1903" t="str">
            <v>10 FEET SPAN, 12 FEET RISE REINFORCED CONCRETE BOX CULVERT, TRIPLE BARREL</v>
          </cell>
          <cell r="E1903" t="str">
            <v>LNFT</v>
          </cell>
        </row>
        <row r="1904">
          <cell r="A1904" t="str">
            <v>60223-3400</v>
          </cell>
          <cell r="D1904" t="str">
            <v>10 FEET SPAN, 14 FEET RISE REINFORCED CONCRETE BOX CULVERT, TRIPLE BARREL</v>
          </cell>
          <cell r="E1904" t="str">
            <v>LNFT</v>
          </cell>
        </row>
        <row r="1905">
          <cell r="A1905" t="str">
            <v>60223-3450</v>
          </cell>
          <cell r="D1905" t="str">
            <v>10 FEET SPAN, 16 FEET RISE REINFORCED CONCRETE BOX CULVERT, TRIPLE BARREL</v>
          </cell>
          <cell r="E1905" t="str">
            <v>LNFT</v>
          </cell>
        </row>
        <row r="1906">
          <cell r="A1906" t="str">
            <v>60223-3500</v>
          </cell>
          <cell r="D1906" t="str">
            <v>11 FEET SPAN, 5 FEET RISE REINFORCED CONCRETE BOX CULVERT, TRIPLE BARREL</v>
          </cell>
          <cell r="E1906" t="str">
            <v>LNFT</v>
          </cell>
        </row>
        <row r="1907">
          <cell r="A1907" t="str">
            <v>60223-3550</v>
          </cell>
          <cell r="D1907" t="str">
            <v>11 FEET SPAN, 6 FEET RISE REINFORCED CONCRETE BOX CULVERT, TRIPLE BARREL</v>
          </cell>
          <cell r="E1907" t="str">
            <v>LNFT</v>
          </cell>
        </row>
        <row r="1908">
          <cell r="A1908" t="str">
            <v>60223-3600</v>
          </cell>
          <cell r="D1908" t="str">
            <v>11 FEET SPAN, 7 FEET RISE REINFORCED CONCRETE BOX CULVERT, TRIPLE BARREL</v>
          </cell>
          <cell r="E1908" t="str">
            <v>LNFT</v>
          </cell>
        </row>
        <row r="1909">
          <cell r="A1909" t="str">
            <v>60223-3650</v>
          </cell>
          <cell r="D1909" t="str">
            <v>11 FEET SPAN, 8 FEET RISE REINFORCED CONCRETE BOX CULVERT, TRIPLE BARREL</v>
          </cell>
          <cell r="E1909" t="str">
            <v>LNFT</v>
          </cell>
        </row>
        <row r="1910">
          <cell r="A1910" t="str">
            <v>60223-3700</v>
          </cell>
          <cell r="D1910" t="str">
            <v>11 FEET SPAN, 9 FEET RISE REINFORCED CONCRETE BOX CULVERT, TRIPLE BARREL</v>
          </cell>
          <cell r="E1910" t="str">
            <v>LNFT</v>
          </cell>
        </row>
        <row r="1911">
          <cell r="A1911" t="str">
            <v>60223-3750</v>
          </cell>
          <cell r="D1911" t="str">
            <v>11 FEET SPAN, 10 FEET RISE REINFORCED CONCRETE BOX CULVERT, TRIPLE BARREL</v>
          </cell>
          <cell r="E1911" t="str">
            <v>LNFT</v>
          </cell>
        </row>
        <row r="1912">
          <cell r="A1912" t="str">
            <v>60223-3800</v>
          </cell>
          <cell r="D1912" t="str">
            <v>11 FEET SPAN, 11 FEET RISE REINFORCED CONCRETE BOX CULVERT, TRIPLE BARREL</v>
          </cell>
          <cell r="E1912" t="str">
            <v>LNFT</v>
          </cell>
        </row>
        <row r="1913">
          <cell r="A1913" t="str">
            <v>60223-3850</v>
          </cell>
          <cell r="D1913" t="str">
            <v>11 FEET SPAN, 12 FEET RISE REINFORCED CONCRETE BOX CULVERT, TRIPLE BARREL</v>
          </cell>
          <cell r="E1913" t="str">
            <v>LNFT</v>
          </cell>
        </row>
        <row r="1914">
          <cell r="A1914" t="str">
            <v>60223-3900</v>
          </cell>
          <cell r="D1914" t="str">
            <v>11 FEET SPAN, 14 FEET RISE REINFORCED CONCRETE BOX CULVERT, TRIPLE BARREL</v>
          </cell>
          <cell r="E1914" t="str">
            <v>LNFT</v>
          </cell>
        </row>
        <row r="1915">
          <cell r="A1915" t="str">
            <v>60223-3950</v>
          </cell>
          <cell r="D1915" t="str">
            <v>11 FEET SPAN, 16 FEET RISE REINFORCED CONCRETE BOX CULVERT, TRIPLE BARREL</v>
          </cell>
          <cell r="E1915" t="str">
            <v>LNFT</v>
          </cell>
        </row>
        <row r="1916">
          <cell r="A1916" t="str">
            <v>60223-4000</v>
          </cell>
          <cell r="D1916" t="str">
            <v>12 FEET SPAN, 7 FEET RISE REINFORCED CONCRETE BOX CULVERT, TRIPLE BARREL</v>
          </cell>
          <cell r="E1916" t="str">
            <v>LNFT</v>
          </cell>
        </row>
        <row r="1917">
          <cell r="A1917" t="str">
            <v>60223-4050</v>
          </cell>
          <cell r="D1917" t="str">
            <v>12 FEET SPAN, 8 FEET RISE REINFORCED CONCRETE BOX CULVERT, TRIPLE BARREL</v>
          </cell>
          <cell r="E1917" t="str">
            <v>LNFT</v>
          </cell>
        </row>
        <row r="1918">
          <cell r="A1918" t="str">
            <v>60223-4100</v>
          </cell>
          <cell r="D1918" t="str">
            <v>12 FEET SPAN, 9 FEET RISE REINFORCED CONCRETE BOX CULVERT, TRIPLE BARREL</v>
          </cell>
          <cell r="E1918" t="str">
            <v>LNFT</v>
          </cell>
        </row>
        <row r="1919">
          <cell r="A1919" t="str">
            <v>60223-4150</v>
          </cell>
          <cell r="D1919" t="str">
            <v>12 FEET SPAN, 10 FEET RISE REINFORCED CONCRETE BOX CULVERT, TRIPLE BARREL</v>
          </cell>
          <cell r="E1919" t="str">
            <v>LNFT</v>
          </cell>
        </row>
        <row r="1920">
          <cell r="A1920" t="str">
            <v>60223-4200</v>
          </cell>
          <cell r="D1920" t="str">
            <v>12 FEET SPAN, 11 FEET RISE REINFORCED CONCRETE BOX CULVERT, TRIPLE BARREL</v>
          </cell>
          <cell r="E1920" t="str">
            <v>LNFT</v>
          </cell>
        </row>
        <row r="1921">
          <cell r="A1921" t="str">
            <v>60223-4250</v>
          </cell>
          <cell r="D1921" t="str">
            <v>12 FEET SPAN, 12 FEET RISE REINFORCED CONCRETE BOX CULVERT, TRIPLE BARREL</v>
          </cell>
          <cell r="E1921" t="str">
            <v>LNFT</v>
          </cell>
        </row>
        <row r="1922">
          <cell r="A1922" t="str">
            <v>60223-4300</v>
          </cell>
          <cell r="D1922" t="str">
            <v>12 FEET SPAN, 14 FEET RISE REINFORCED CONCRETE BOX CULVERT, TRIPLE BARREL</v>
          </cell>
          <cell r="E1922" t="str">
            <v>LNFT</v>
          </cell>
        </row>
        <row r="1923">
          <cell r="A1923" t="str">
            <v>60223-4350</v>
          </cell>
          <cell r="D1923" t="str">
            <v>14 FEET SPAN, 6 FEET RISE REINFORCED CONCRETE BOX CULVERT, TRIPLE BARREL</v>
          </cell>
          <cell r="E1923" t="str">
            <v>LNFT</v>
          </cell>
        </row>
        <row r="1924">
          <cell r="A1924" t="str">
            <v>60223-4400</v>
          </cell>
          <cell r="D1924" t="str">
            <v>14 FEET SPAN, 7 FEET RISE REINFORCED CONCRETE BOX CULVERT, TRIPLE BARREL</v>
          </cell>
          <cell r="E1924" t="str">
            <v>LNFT</v>
          </cell>
        </row>
        <row r="1925">
          <cell r="A1925" t="str">
            <v>60223-4450</v>
          </cell>
          <cell r="D1925" t="str">
            <v>14 FEET SPAN, 8 FEET RISE REINFORCED CONCRETE BOX CULVERT, TRIPLE BARREL</v>
          </cell>
          <cell r="E1925" t="str">
            <v>LNFT</v>
          </cell>
        </row>
        <row r="1926">
          <cell r="A1926" t="str">
            <v>60223-4500</v>
          </cell>
          <cell r="D1926" t="str">
            <v>14 FEET SPAN, 9 FEET RISE REINFORCED CONCRETE BOX CULVERT, TRIPLE BARREL</v>
          </cell>
          <cell r="E1926" t="str">
            <v>LNFT</v>
          </cell>
        </row>
        <row r="1927">
          <cell r="A1927" t="str">
            <v>60223-4550</v>
          </cell>
          <cell r="D1927" t="str">
            <v>14 FEET SPAN, 10 FEET RISE REINFORCED CONCRETE BOX CULVERT, TRIPLE BARREL</v>
          </cell>
          <cell r="E1927" t="str">
            <v>LNFT</v>
          </cell>
        </row>
        <row r="1928">
          <cell r="A1928" t="str">
            <v>60223-4600</v>
          </cell>
          <cell r="D1928" t="str">
            <v>14 FEET SPAN, 11 FEET RISE REINFORCED CONCRETE BOX CULVERT, TRIPLE BARREL</v>
          </cell>
          <cell r="E1928" t="str">
            <v>LNFT</v>
          </cell>
        </row>
        <row r="1929">
          <cell r="A1929" t="str">
            <v>60223-4650</v>
          </cell>
          <cell r="D1929" t="str">
            <v>14 FEET SPAN, 12 FEET RISE REINFORCED CONCRETE BOX CULVERT, TRIPLE BARREL</v>
          </cell>
          <cell r="E1929" t="str">
            <v>LNFT</v>
          </cell>
        </row>
        <row r="1930">
          <cell r="A1930" t="str">
            <v>60223-4700</v>
          </cell>
          <cell r="D1930" t="str">
            <v>14 FEET SPAN, 14 FEET RISE REINFORCED CONCRETE BOX CULVERT, TRIPLE BARREL</v>
          </cell>
          <cell r="E1930" t="str">
            <v>LNFT</v>
          </cell>
        </row>
        <row r="1931">
          <cell r="A1931" t="str">
            <v>60223-4750</v>
          </cell>
          <cell r="D1931" t="str">
            <v>14 FEET SPAN, 16 FEET RISE REINFORCED CONCRETE BOX CULVERT, TRIPLE BARREL</v>
          </cell>
          <cell r="E1931" t="str">
            <v>LNFT</v>
          </cell>
        </row>
        <row r="1932">
          <cell r="A1932" t="str">
            <v>60223-4800</v>
          </cell>
          <cell r="D1932" t="str">
            <v>24 FEET SPAN, 8 FEET RISE REINFORCED CONCRETE BOX CULVERT, TRIPLE BARREL</v>
          </cell>
          <cell r="E1932" t="str">
            <v>LNFT</v>
          </cell>
        </row>
        <row r="1933">
          <cell r="A1933" t="str">
            <v>60225-1722</v>
          </cell>
          <cell r="D1933" t="str">
            <v>7 FEET SPAN, 5 FEET RISE REINFORCED CONCRETE BOX CULVERT, QUINTUPLE BARREL</v>
          </cell>
          <cell r="E1933" t="str">
            <v>LNFT</v>
          </cell>
        </row>
        <row r="1934">
          <cell r="A1934" t="str">
            <v>60225-1725</v>
          </cell>
          <cell r="D1934" t="str">
            <v>7 FEET SPAN, 6 FEET RISE REINFORCED CONCRETE BOX CULVERT, QUINTUPLE BARREL</v>
          </cell>
          <cell r="E1934" t="str">
            <v>LNFT</v>
          </cell>
        </row>
        <row r="1935">
          <cell r="A1935" t="str">
            <v>60226-0000</v>
          </cell>
          <cell r="D1935" t="str">
            <v>END SECTION FOR REINFORCED CONCRETE BOX CULVERT</v>
          </cell>
          <cell r="E1935" t="str">
            <v>EACH</v>
          </cell>
        </row>
        <row r="1936">
          <cell r="A1936" t="str">
            <v>60227-0000</v>
          </cell>
          <cell r="D1936" t="str">
            <v>REINFORCED CONCRETE BOX CULVERT</v>
          </cell>
          <cell r="E1936" t="str">
            <v>LNFT</v>
          </cell>
        </row>
        <row r="1937">
          <cell r="A1937" t="str">
            <v>60230-0000</v>
          </cell>
          <cell r="D1937" t="str">
            <v>DEBRIS RACK</v>
          </cell>
          <cell r="E1937" t="str">
            <v>EACH</v>
          </cell>
        </row>
        <row r="1938">
          <cell r="A1938" t="str">
            <v>60231-0000</v>
          </cell>
          <cell r="D1938" t="str">
            <v>DISSIPATOR, PIPE</v>
          </cell>
          <cell r="E1938" t="str">
            <v>EACH</v>
          </cell>
        </row>
        <row r="1939">
          <cell r="A1939" t="str">
            <v>60233-1100</v>
          </cell>
          <cell r="D1939" t="str">
            <v>METAL HEADWALL FOR 66-INCH EQUIVALENT DIAMETER ARCH OR ELLIPTICAL PIPE CULVERT</v>
          </cell>
          <cell r="E1939" t="str">
            <v>EACH</v>
          </cell>
        </row>
        <row r="1940">
          <cell r="A1940" t="str">
            <v>60233-1200</v>
          </cell>
          <cell r="D1940" t="str">
            <v>METAL HEADWALL FOR 72-INCH EQUIVALENT DIAMETER ARCH OR ELLIPTICAL PIPE CULVERT</v>
          </cell>
          <cell r="E1940" t="str">
            <v>EACH</v>
          </cell>
        </row>
        <row r="1941">
          <cell r="A1941" t="str">
            <v>60233-1500</v>
          </cell>
          <cell r="D1941" t="str">
            <v>METAL HEADWALL FOR 90-INCH EQUIVALENT DIAMETER ARCH OR ELLIPTICAL PIPE CULVERT</v>
          </cell>
          <cell r="E1941" t="str">
            <v>EACH</v>
          </cell>
        </row>
        <row r="1942">
          <cell r="A1942" t="str">
            <v>60301-0100</v>
          </cell>
          <cell r="D1942" t="str">
            <v>60-INCH STRUCTURAL PLATE PIPE</v>
          </cell>
          <cell r="E1942" t="str">
            <v>LNFT</v>
          </cell>
        </row>
        <row r="1943">
          <cell r="A1943" t="str">
            <v>60301-0110</v>
          </cell>
          <cell r="D1943" t="str">
            <v>66-INCH STRUCTURAL PLATE PIPE</v>
          </cell>
          <cell r="E1943" t="str">
            <v>LNFT</v>
          </cell>
        </row>
        <row r="1944">
          <cell r="A1944" t="str">
            <v>60301-0120</v>
          </cell>
          <cell r="D1944" t="str">
            <v>72-INCH STRUCTURAL PLATE PIPE</v>
          </cell>
          <cell r="E1944" t="str">
            <v>LNFT</v>
          </cell>
        </row>
        <row r="1945">
          <cell r="A1945" t="str">
            <v>60301-0130</v>
          </cell>
          <cell r="D1945" t="str">
            <v>78-INCH STRUCTURAL PLATE PIPE</v>
          </cell>
          <cell r="E1945" t="str">
            <v>LNFT</v>
          </cell>
        </row>
        <row r="1946">
          <cell r="A1946" t="str">
            <v>60301-0140</v>
          </cell>
          <cell r="D1946" t="str">
            <v>84-INCH STRUCTURAL PLATE PIPE</v>
          </cell>
          <cell r="E1946" t="str">
            <v>LNFT</v>
          </cell>
        </row>
        <row r="1947">
          <cell r="A1947" t="str">
            <v>60301-0150</v>
          </cell>
          <cell r="D1947" t="str">
            <v>90-INCH STRUCTURAL PLATE PIPE</v>
          </cell>
          <cell r="E1947" t="str">
            <v>LNFT</v>
          </cell>
        </row>
        <row r="1948">
          <cell r="A1948" t="str">
            <v>60301-0160</v>
          </cell>
          <cell r="D1948" t="str">
            <v>96-INCH STRUCTURAL PLATE PIPE</v>
          </cell>
          <cell r="E1948" t="str">
            <v>LNFT</v>
          </cell>
        </row>
        <row r="1949">
          <cell r="A1949" t="str">
            <v>60301-0170</v>
          </cell>
          <cell r="D1949" t="str">
            <v>102-INCH STRUCTURAL PLATE PIPE</v>
          </cell>
          <cell r="E1949" t="str">
            <v>LNFT</v>
          </cell>
        </row>
        <row r="1950">
          <cell r="A1950" t="str">
            <v>60301-0180</v>
          </cell>
          <cell r="D1950" t="str">
            <v>108-INCH STRUCTURAL PLATE PIPE</v>
          </cell>
          <cell r="E1950" t="str">
            <v>LNFT</v>
          </cell>
        </row>
        <row r="1951">
          <cell r="A1951" t="str">
            <v>60301-0190</v>
          </cell>
          <cell r="D1951" t="str">
            <v>114-INCH STRUCTURAL PLATE PIPE</v>
          </cell>
          <cell r="E1951" t="str">
            <v>LNFT</v>
          </cell>
        </row>
        <row r="1952">
          <cell r="A1952" t="str">
            <v>60301-0200</v>
          </cell>
          <cell r="D1952" t="str">
            <v>120-INCH STRUCTURAL PLATE PIPE</v>
          </cell>
          <cell r="E1952" t="str">
            <v>LNFT</v>
          </cell>
        </row>
        <row r="1953">
          <cell r="A1953" t="str">
            <v>60301-0210</v>
          </cell>
          <cell r="D1953" t="str">
            <v>126-INCH STRUCTURAL PLATE PIPE</v>
          </cell>
          <cell r="E1953" t="str">
            <v>LNFT</v>
          </cell>
        </row>
        <row r="1954">
          <cell r="A1954" t="str">
            <v>60301-0220</v>
          </cell>
          <cell r="D1954" t="str">
            <v>132-INCH STRUCTURAL PLATE PIPE</v>
          </cell>
          <cell r="E1954" t="str">
            <v>LNFT</v>
          </cell>
        </row>
        <row r="1955">
          <cell r="A1955" t="str">
            <v>60301-0230</v>
          </cell>
          <cell r="D1955" t="str">
            <v>138-INCH STRUCTURAL PLATE PIPE</v>
          </cell>
          <cell r="E1955" t="str">
            <v>LNFT</v>
          </cell>
        </row>
        <row r="1956">
          <cell r="A1956" t="str">
            <v>60301-0240</v>
          </cell>
          <cell r="D1956" t="str">
            <v>144-INCH STRUCTURAL PLATE PIPE</v>
          </cell>
          <cell r="E1956" t="str">
            <v>LNFT</v>
          </cell>
        </row>
        <row r="1957">
          <cell r="A1957" t="str">
            <v>60301-0250</v>
          </cell>
          <cell r="D1957" t="str">
            <v>150-INCH STRUCTURAL PLATE PIPE</v>
          </cell>
          <cell r="E1957" t="str">
            <v>LNFT</v>
          </cell>
        </row>
        <row r="1958">
          <cell r="A1958" t="str">
            <v>60301-0260</v>
          </cell>
          <cell r="D1958" t="str">
            <v>156-INCH STRUCTURAL PLATE PIPE</v>
          </cell>
          <cell r="E1958" t="str">
            <v>LNFT</v>
          </cell>
        </row>
        <row r="1959">
          <cell r="A1959" t="str">
            <v>60301-0270</v>
          </cell>
          <cell r="D1959" t="str">
            <v>162-INCH STRUCTURAL PLATE PIPE</v>
          </cell>
          <cell r="E1959" t="str">
            <v>LNFT</v>
          </cell>
        </row>
        <row r="1960">
          <cell r="A1960" t="str">
            <v>60301-0280</v>
          </cell>
          <cell r="D1960" t="str">
            <v>168-INCH STRUCTURAL PLATE PIPE</v>
          </cell>
          <cell r="E1960" t="str">
            <v>LNFT</v>
          </cell>
        </row>
        <row r="1961">
          <cell r="A1961" t="str">
            <v>60301-0290</v>
          </cell>
          <cell r="D1961" t="str">
            <v>174-INCH STRUCTURAL PLATE PIPE</v>
          </cell>
          <cell r="E1961" t="str">
            <v>LNFT</v>
          </cell>
        </row>
        <row r="1962">
          <cell r="A1962" t="str">
            <v>60301-0300</v>
          </cell>
          <cell r="D1962" t="str">
            <v>180-INCH STRUCTURAL PLATE PIPE</v>
          </cell>
          <cell r="E1962" t="str">
            <v>LNFT</v>
          </cell>
        </row>
        <row r="1963">
          <cell r="A1963" t="str">
            <v>60301-0360</v>
          </cell>
          <cell r="D1963" t="str">
            <v>216-INCH STRUCTURAL PLATE PIPE</v>
          </cell>
          <cell r="E1963" t="str">
            <v>LNFT</v>
          </cell>
        </row>
        <row r="1964">
          <cell r="A1964" t="str">
            <v>60301-0400</v>
          </cell>
          <cell r="D1964" t="str">
            <v>240-INCH STRUCTURAL PLATE PIPE</v>
          </cell>
          <cell r="E1964" t="str">
            <v>LNFT</v>
          </cell>
        </row>
        <row r="1965">
          <cell r="A1965" t="str">
            <v>60301-0480</v>
          </cell>
          <cell r="D1965" t="str">
            <v>288-INCH STRUCTURAL PLATE PIPE</v>
          </cell>
          <cell r="E1965" t="str">
            <v>LNFT</v>
          </cell>
        </row>
        <row r="1966">
          <cell r="A1966" t="str">
            <v>60302-0000</v>
          </cell>
          <cell r="D1966" t="str">
            <v>STRUCTURAL PLATE PIPE-ARCH</v>
          </cell>
          <cell r="E1966" t="str">
            <v>LNFT</v>
          </cell>
        </row>
        <row r="1967">
          <cell r="A1967" t="str">
            <v>60303-0000</v>
          </cell>
          <cell r="D1967" t="str">
            <v>STRUCTURAL PLATE UNDERPASS</v>
          </cell>
          <cell r="E1967" t="str">
            <v>LNFT</v>
          </cell>
        </row>
        <row r="1968">
          <cell r="A1968" t="str">
            <v>60304-0000</v>
          </cell>
          <cell r="D1968" t="str">
            <v>STRUCTURAL PLATE ARCH</v>
          </cell>
          <cell r="E1968" t="str">
            <v>LNFT</v>
          </cell>
        </row>
        <row r="1969">
          <cell r="A1969" t="str">
            <v>60305-0000</v>
          </cell>
          <cell r="D1969" t="str">
            <v>STRUCTURAL PLATE BOX</v>
          </cell>
          <cell r="E1969" t="str">
            <v>LNFT</v>
          </cell>
        </row>
        <row r="1970">
          <cell r="A1970" t="str">
            <v>60310-0000</v>
          </cell>
          <cell r="D1970" t="str">
            <v>STRUCTURAL PLATE STRUCTURES</v>
          </cell>
          <cell r="E1970" t="str">
            <v>SQFT</v>
          </cell>
        </row>
        <row r="1971">
          <cell r="A1971" t="str">
            <v>60315-0000</v>
          </cell>
          <cell r="D1971" t="str">
            <v>STRUCTURAL PLATE HEADWALL</v>
          </cell>
          <cell r="E1971" t="str">
            <v>EACH</v>
          </cell>
        </row>
        <row r="1972">
          <cell r="A1972" t="str">
            <v>60401-0000</v>
          </cell>
          <cell r="D1972" t="str">
            <v>MANHOLE</v>
          </cell>
          <cell r="E1972" t="str">
            <v>EACH</v>
          </cell>
        </row>
        <row r="1973">
          <cell r="A1973" t="str">
            <v>60401-1000</v>
          </cell>
          <cell r="D1973" t="str">
            <v>MANHOLE, FLH</v>
          </cell>
          <cell r="E1973" t="str">
            <v>EACH</v>
          </cell>
        </row>
        <row r="1974">
          <cell r="A1974" t="str">
            <v>60402-0000</v>
          </cell>
          <cell r="D1974" t="str">
            <v>MANHOLE</v>
          </cell>
          <cell r="E1974" t="str">
            <v>LNFT</v>
          </cell>
        </row>
        <row r="1975">
          <cell r="A1975" t="str">
            <v>60402-1000</v>
          </cell>
          <cell r="D1975" t="str">
            <v>MANHOLE, FLH</v>
          </cell>
          <cell r="E1975" t="str">
            <v>LNFT</v>
          </cell>
        </row>
        <row r="1976">
          <cell r="A1976" t="str">
            <v>60403-0000</v>
          </cell>
          <cell r="D1976" t="str">
            <v>INLET</v>
          </cell>
          <cell r="E1976" t="str">
            <v>EACH</v>
          </cell>
        </row>
        <row r="1977">
          <cell r="A1977" t="str">
            <v>60403-0800</v>
          </cell>
          <cell r="D1977" t="str">
            <v>INLET, FLH TYPE 4A</v>
          </cell>
          <cell r="E1977" t="str">
            <v>EACH</v>
          </cell>
        </row>
        <row r="1978">
          <cell r="A1978" t="str">
            <v>60403-0900</v>
          </cell>
          <cell r="D1978" t="str">
            <v>INLET, FLH TYPE 4B</v>
          </cell>
          <cell r="E1978" t="str">
            <v>EACH</v>
          </cell>
        </row>
        <row r="1979">
          <cell r="A1979" t="str">
            <v>60403-1000</v>
          </cell>
          <cell r="D1979" t="str">
            <v>INLET, FLH TYPE 4C</v>
          </cell>
          <cell r="E1979" t="str">
            <v>EACH</v>
          </cell>
        </row>
        <row r="1980">
          <cell r="A1980" t="str">
            <v>60403-1100</v>
          </cell>
          <cell r="D1980" t="str">
            <v>INLET, FLH TYPE 4D</v>
          </cell>
          <cell r="E1980" t="str">
            <v>EACH</v>
          </cell>
        </row>
        <row r="1981">
          <cell r="A1981" t="str">
            <v>60403-1200</v>
          </cell>
          <cell r="D1981" t="str">
            <v>INLET, FLH TYPE 5A</v>
          </cell>
          <cell r="E1981" t="str">
            <v>EACH</v>
          </cell>
        </row>
        <row r="1982">
          <cell r="A1982" t="str">
            <v>60403-1300</v>
          </cell>
          <cell r="D1982" t="str">
            <v>INLET, FLH TYPE 5A MODIFIED</v>
          </cell>
          <cell r="E1982" t="str">
            <v>EACH</v>
          </cell>
        </row>
        <row r="1983">
          <cell r="A1983" t="str">
            <v>60403-1400</v>
          </cell>
          <cell r="D1983" t="str">
            <v>INLET, FLH TYPE 5B</v>
          </cell>
          <cell r="E1983" t="str">
            <v>EACH</v>
          </cell>
        </row>
        <row r="1984">
          <cell r="A1984" t="str">
            <v>60403-1700</v>
          </cell>
          <cell r="D1984" t="str">
            <v>INLET, FLH TYPE 6A</v>
          </cell>
          <cell r="E1984" t="str">
            <v>EACH</v>
          </cell>
        </row>
        <row r="1985">
          <cell r="A1985" t="str">
            <v>60403-1800</v>
          </cell>
          <cell r="D1985" t="str">
            <v>INLET, FLH TYPE 6A MODIFIED</v>
          </cell>
          <cell r="E1985" t="str">
            <v>EACH</v>
          </cell>
        </row>
        <row r="1986">
          <cell r="A1986" t="str">
            <v>60403-1900</v>
          </cell>
          <cell r="D1986" t="str">
            <v>INLET, FLH TYPE 6B</v>
          </cell>
          <cell r="E1986" t="str">
            <v>EACH</v>
          </cell>
        </row>
        <row r="1987">
          <cell r="A1987" t="str">
            <v>60403-2200</v>
          </cell>
          <cell r="D1987" t="str">
            <v>INLET, FLH TYPE 7A</v>
          </cell>
          <cell r="E1987" t="str">
            <v>EACH</v>
          </cell>
        </row>
        <row r="1988">
          <cell r="A1988" t="str">
            <v>60403-2300</v>
          </cell>
          <cell r="D1988" t="str">
            <v>INLET, FLH TYPE 7B</v>
          </cell>
          <cell r="E1988" t="str">
            <v>EACH</v>
          </cell>
        </row>
        <row r="1989">
          <cell r="A1989" t="str">
            <v>60404-0000</v>
          </cell>
          <cell r="D1989" t="str">
            <v>CATCH BASIN</v>
          </cell>
          <cell r="E1989" t="str">
            <v>EACH</v>
          </cell>
        </row>
        <row r="1990">
          <cell r="A1990" t="str">
            <v>60404-1000</v>
          </cell>
          <cell r="D1990" t="str">
            <v>CATCH BASIN, FLH TYPE 1</v>
          </cell>
          <cell r="E1990" t="str">
            <v>EACH</v>
          </cell>
        </row>
        <row r="1991">
          <cell r="A1991" t="str">
            <v>60404-2000</v>
          </cell>
          <cell r="D1991" t="str">
            <v>CATCH BASIN, FLH TYPE 2</v>
          </cell>
          <cell r="E1991" t="str">
            <v>EACH</v>
          </cell>
        </row>
        <row r="1992">
          <cell r="A1992" t="str">
            <v>60405-0000</v>
          </cell>
          <cell r="D1992" t="str">
            <v>MANHOLE ADJUSTMENT</v>
          </cell>
          <cell r="E1992" t="str">
            <v>EACH</v>
          </cell>
        </row>
        <row r="1993">
          <cell r="A1993" t="str">
            <v>60406-0000</v>
          </cell>
          <cell r="D1993" t="str">
            <v>INLET ADJUSTMENT</v>
          </cell>
          <cell r="E1993" t="str">
            <v>EACH</v>
          </cell>
        </row>
        <row r="1994">
          <cell r="A1994" t="str">
            <v>60407-0000</v>
          </cell>
          <cell r="D1994" t="str">
            <v>CAPPING INLETS AND MANHOLES</v>
          </cell>
          <cell r="E1994" t="str">
            <v>EACH</v>
          </cell>
        </row>
        <row r="1995">
          <cell r="A1995" t="str">
            <v>60408-0000</v>
          </cell>
          <cell r="D1995" t="str">
            <v>JUNCTION BOX</v>
          </cell>
          <cell r="E1995" t="str">
            <v>EACH</v>
          </cell>
        </row>
        <row r="1996">
          <cell r="A1996" t="str">
            <v>60409-0000</v>
          </cell>
          <cell r="D1996" t="str">
            <v>INLET TOP, METAL FRAME AND GRATE</v>
          </cell>
          <cell r="E1996" t="str">
            <v>EACH</v>
          </cell>
        </row>
        <row r="1997">
          <cell r="A1997" t="str">
            <v>60409-0001</v>
          </cell>
          <cell r="D1997" t="str">
            <v>INLET TOP</v>
          </cell>
          <cell r="E1997" t="str">
            <v>EACH</v>
          </cell>
        </row>
        <row r="1998">
          <cell r="A1998" t="str">
            <v>60409-0100</v>
          </cell>
          <cell r="D1998" t="str">
            <v>INLET TOP, METAL FRAME AND GRATE, FLH TYPE A</v>
          </cell>
          <cell r="E1998" t="str">
            <v>EACH</v>
          </cell>
        </row>
        <row r="1999">
          <cell r="A1999" t="str">
            <v>60409-0200</v>
          </cell>
          <cell r="D1999" t="str">
            <v>INLET TOP, METAL FRAME AND GRATE, FLH TYPE B</v>
          </cell>
          <cell r="E1999" t="str">
            <v>EACH</v>
          </cell>
        </row>
        <row r="2000">
          <cell r="A2000" t="str">
            <v>60409-0600</v>
          </cell>
          <cell r="D2000" t="str">
            <v>INLET TOP, METAL FRAME AND GRATE, FLH TYPE 5</v>
          </cell>
          <cell r="E2000" t="str">
            <v>EACH</v>
          </cell>
        </row>
        <row r="2001">
          <cell r="A2001" t="str">
            <v>60409-0700</v>
          </cell>
          <cell r="D2001" t="str">
            <v>INLET TOP, METAL FRAME AND GRATE, FLH TYPE 6A</v>
          </cell>
          <cell r="E2001" t="str">
            <v>EACH</v>
          </cell>
        </row>
        <row r="2002">
          <cell r="A2002" t="str">
            <v>60409-0800</v>
          </cell>
          <cell r="D2002" t="str">
            <v>INLET TOP, METAL FRAME AND GRATE , FLH TYPE 6B</v>
          </cell>
          <cell r="E2002" t="str">
            <v>EACH</v>
          </cell>
        </row>
        <row r="2003">
          <cell r="A2003" t="str">
            <v>60409-0900</v>
          </cell>
          <cell r="D2003" t="str">
            <v>INLET TOP, METAL FRAME AND GRATE, FLH TYPE 7</v>
          </cell>
          <cell r="E2003" t="str">
            <v>EACH</v>
          </cell>
        </row>
        <row r="2004">
          <cell r="A2004" t="str">
            <v>60409-1000</v>
          </cell>
          <cell r="D2004" t="str">
            <v>INLET TOP, CONCRETE</v>
          </cell>
          <cell r="E2004" t="str">
            <v>EACH</v>
          </cell>
        </row>
        <row r="2005">
          <cell r="A2005" t="str">
            <v>60409-1100</v>
          </cell>
          <cell r="D2005" t="str">
            <v>INLET TOP, GRANITE</v>
          </cell>
          <cell r="E2005" t="str">
            <v>EACH</v>
          </cell>
        </row>
        <row r="2006">
          <cell r="A2006" t="str">
            <v>60409-1200</v>
          </cell>
          <cell r="D2006" t="str">
            <v>INLET TOP, METAL GRATE, FLH TYPE 6A</v>
          </cell>
          <cell r="E2006" t="str">
            <v>EACH</v>
          </cell>
        </row>
        <row r="2007">
          <cell r="A2007" t="str">
            <v>60409-1300</v>
          </cell>
          <cell r="D2007" t="str">
            <v>INLET TOP, METAL GRATE, FLH TYPE 6B</v>
          </cell>
          <cell r="E2007" t="str">
            <v>EACH</v>
          </cell>
        </row>
        <row r="2008">
          <cell r="A2008" t="str">
            <v>60410-0000</v>
          </cell>
          <cell r="D2008" t="str">
            <v>SPRINGBOX</v>
          </cell>
          <cell r="E2008" t="str">
            <v>EACH</v>
          </cell>
        </row>
        <row r="2009">
          <cell r="A2009" t="str">
            <v>60411-0000</v>
          </cell>
          <cell r="D2009" t="str">
            <v>INLET MODIFICATION</v>
          </cell>
          <cell r="E2009" t="str">
            <v>EACH</v>
          </cell>
        </row>
        <row r="2010">
          <cell r="A2010" t="str">
            <v>60412-1000</v>
          </cell>
          <cell r="D2010" t="str">
            <v>REMOVE AND RESET METAL FRAME AND GRATE</v>
          </cell>
          <cell r="E2010" t="str">
            <v>EACH</v>
          </cell>
        </row>
        <row r="2011">
          <cell r="A2011" t="str">
            <v>60412-2000</v>
          </cell>
          <cell r="D2011" t="str">
            <v>REMOVE AND RESET MANHOLE FRAME AND COVER</v>
          </cell>
          <cell r="E2011" t="str">
            <v>EACH</v>
          </cell>
        </row>
        <row r="2012">
          <cell r="A2012" t="str">
            <v>60412-3000</v>
          </cell>
          <cell r="D2012" t="str">
            <v>REMOVE AND RESET INLET</v>
          </cell>
          <cell r="E2012" t="str">
            <v>EACH</v>
          </cell>
        </row>
        <row r="2013">
          <cell r="A2013" t="str">
            <v>60413-0000</v>
          </cell>
          <cell r="D2013" t="str">
            <v>TRENCH DRAIN</v>
          </cell>
          <cell r="E2013" t="str">
            <v>LNFT</v>
          </cell>
        </row>
        <row r="2014">
          <cell r="A2014" t="str">
            <v>60414-0000</v>
          </cell>
          <cell r="D2014" t="str">
            <v>TRENCH DRAIN</v>
          </cell>
          <cell r="E2014" t="str">
            <v>SQFT</v>
          </cell>
        </row>
        <row r="2015">
          <cell r="A2015" t="str">
            <v>60415-0000</v>
          </cell>
          <cell r="D2015" t="str">
            <v>TRENCH DRAIN</v>
          </cell>
          <cell r="E2015" t="str">
            <v>EACH</v>
          </cell>
        </row>
        <row r="2016">
          <cell r="A2016" t="str">
            <v>60416-1000</v>
          </cell>
          <cell r="D2016" t="str">
            <v>36-INCH STILLING WELL</v>
          </cell>
          <cell r="E2016" t="str">
            <v>EACH</v>
          </cell>
        </row>
        <row r="2017">
          <cell r="A2017" t="str">
            <v>60417-0000</v>
          </cell>
          <cell r="D2017" t="str">
            <v>CLEANOUT</v>
          </cell>
          <cell r="E2017" t="str">
            <v>EACH</v>
          </cell>
        </row>
        <row r="2018">
          <cell r="A2018" t="str">
            <v>60418-0000</v>
          </cell>
          <cell r="D2018" t="str">
            <v>STORM WATER DETENTION VAULT</v>
          </cell>
          <cell r="E2018" t="str">
            <v>LPSM</v>
          </cell>
        </row>
        <row r="2019">
          <cell r="A2019" t="str">
            <v>60419-0000</v>
          </cell>
          <cell r="D2019" t="str">
            <v>LEVEL SPREADER</v>
          </cell>
          <cell r="E2019" t="str">
            <v>LNFT</v>
          </cell>
        </row>
        <row r="2020">
          <cell r="A2020" t="str">
            <v>60420-0000</v>
          </cell>
          <cell r="D2020" t="str">
            <v>OUTLET STRUCTURE</v>
          </cell>
          <cell r="E2020" t="str">
            <v>EACH</v>
          </cell>
        </row>
        <row r="2021">
          <cell r="A2021" t="str">
            <v>60421-0000</v>
          </cell>
          <cell r="D2021" t="str">
            <v>OIL/GRIT SEPARATOR</v>
          </cell>
          <cell r="E2021" t="str">
            <v>EACH</v>
          </cell>
        </row>
        <row r="2022">
          <cell r="A2022" t="str">
            <v>60422-0000</v>
          </cell>
          <cell r="D2022" t="str">
            <v>INLET TRASH SCREEN</v>
          </cell>
          <cell r="E2022" t="str">
            <v>EACH</v>
          </cell>
        </row>
        <row r="2023">
          <cell r="A2023" t="str">
            <v>60501-0000</v>
          </cell>
          <cell r="D2023" t="str">
            <v>STANDARD UNDERDRAIN SYSTEM</v>
          </cell>
          <cell r="E2023" t="str">
            <v>LNFT</v>
          </cell>
        </row>
        <row r="2024">
          <cell r="A2024" t="str">
            <v>60502-0000</v>
          </cell>
          <cell r="D2024" t="str">
            <v>GEOCOMPOSITE UNDERDRAIN SYSTEM</v>
          </cell>
          <cell r="E2024" t="str">
            <v>LNFT</v>
          </cell>
        </row>
        <row r="2025">
          <cell r="A2025" t="str">
            <v>60503-0000</v>
          </cell>
          <cell r="D2025" t="str">
            <v>GEOCOMPOSITE PAVEMENT EDGE DRAIN SYSTEM</v>
          </cell>
          <cell r="E2025" t="str">
            <v>LNFT</v>
          </cell>
        </row>
        <row r="2026">
          <cell r="A2026" t="str">
            <v>60504-0000</v>
          </cell>
          <cell r="D2026" t="str">
            <v>GEOCOMPOSITE SHEET DRAIN SYSTEM</v>
          </cell>
          <cell r="E2026" t="str">
            <v>SQYD</v>
          </cell>
        </row>
        <row r="2027">
          <cell r="A2027" t="str">
            <v>60505-0000</v>
          </cell>
          <cell r="D2027" t="str">
            <v>GEOCOMPOSITE CAPILLARY BREAK SYSTEM</v>
          </cell>
          <cell r="E2027" t="str">
            <v>SQYD</v>
          </cell>
        </row>
        <row r="2028">
          <cell r="A2028" t="str">
            <v>60506-0000</v>
          </cell>
          <cell r="D2028" t="str">
            <v>STANDARD OR GEOCOMPOSITE UNDERDRAIN SYSTEM</v>
          </cell>
          <cell r="E2028" t="str">
            <v>LNFT</v>
          </cell>
        </row>
        <row r="2029">
          <cell r="A2029" t="str">
            <v>60510-0100</v>
          </cell>
          <cell r="D2029" t="str">
            <v>3-INCH COLLECTOR PIPE</v>
          </cell>
          <cell r="E2029" t="str">
            <v>LNFT</v>
          </cell>
        </row>
        <row r="2030">
          <cell r="A2030" t="str">
            <v>60510-0200</v>
          </cell>
          <cell r="D2030" t="str">
            <v>3-INCH OUTLET PIPE</v>
          </cell>
          <cell r="E2030" t="str">
            <v>LNFT</v>
          </cell>
        </row>
        <row r="2031">
          <cell r="A2031" t="str">
            <v>60510-0300</v>
          </cell>
          <cell r="D2031" t="str">
            <v>4-INCH COLLECTOR PIPE</v>
          </cell>
          <cell r="E2031" t="str">
            <v>LNFT</v>
          </cell>
        </row>
        <row r="2032">
          <cell r="A2032" t="str">
            <v>60510-0400</v>
          </cell>
          <cell r="D2032" t="str">
            <v>4-INCH OUTLET PIPE</v>
          </cell>
          <cell r="E2032" t="str">
            <v>LNFT</v>
          </cell>
        </row>
        <row r="2033">
          <cell r="A2033" t="str">
            <v>60510-0500</v>
          </cell>
          <cell r="D2033" t="str">
            <v>5-INCH COLLECTOR PIPE</v>
          </cell>
          <cell r="E2033" t="str">
            <v>LNFT</v>
          </cell>
        </row>
        <row r="2034">
          <cell r="A2034" t="str">
            <v>60510-0600</v>
          </cell>
          <cell r="D2034" t="str">
            <v>5-INCH OUTLET PIPE</v>
          </cell>
          <cell r="E2034" t="str">
            <v>LNFT</v>
          </cell>
        </row>
        <row r="2035">
          <cell r="A2035" t="str">
            <v>60510-0700</v>
          </cell>
          <cell r="D2035" t="str">
            <v>6-INCH COLLECTOR PIPE</v>
          </cell>
          <cell r="E2035" t="str">
            <v>LNFT</v>
          </cell>
        </row>
        <row r="2036">
          <cell r="A2036" t="str">
            <v>60510-0800</v>
          </cell>
          <cell r="D2036" t="str">
            <v>6-INCH OUTLET PIPE</v>
          </cell>
          <cell r="E2036" t="str">
            <v>LNFT</v>
          </cell>
        </row>
        <row r="2037">
          <cell r="A2037" t="str">
            <v>60510-0900</v>
          </cell>
          <cell r="D2037" t="str">
            <v>8-INCH COLLECTOR PIPE</v>
          </cell>
          <cell r="E2037" t="str">
            <v>LNFT</v>
          </cell>
        </row>
        <row r="2038">
          <cell r="A2038" t="str">
            <v>60510-1000</v>
          </cell>
          <cell r="D2038" t="str">
            <v>8-INCH OUTLET PIPE</v>
          </cell>
          <cell r="E2038" t="str">
            <v>LNFT</v>
          </cell>
        </row>
        <row r="2039">
          <cell r="A2039" t="str">
            <v>60510-1050</v>
          </cell>
          <cell r="D2039" t="str">
            <v>10-INCH COLLECTOR PIPE</v>
          </cell>
          <cell r="E2039" t="str">
            <v>LNFT</v>
          </cell>
        </row>
        <row r="2040">
          <cell r="A2040" t="str">
            <v>60510-1060</v>
          </cell>
          <cell r="D2040" t="str">
            <v>10-INCH OUTLET PIPE</v>
          </cell>
          <cell r="E2040" t="str">
            <v>LNFT</v>
          </cell>
        </row>
        <row r="2041">
          <cell r="A2041" t="str">
            <v>60510-1100</v>
          </cell>
          <cell r="D2041" t="str">
            <v>12-INCH COLLECTOR PIPE</v>
          </cell>
          <cell r="E2041" t="str">
            <v>LNFT</v>
          </cell>
        </row>
        <row r="2042">
          <cell r="A2042" t="str">
            <v>60510-1200</v>
          </cell>
          <cell r="D2042" t="str">
            <v>12-INCH OUTLET PIPE</v>
          </cell>
          <cell r="E2042" t="str">
            <v>LNFT</v>
          </cell>
        </row>
        <row r="2043">
          <cell r="A2043" t="str">
            <v>60510-1500</v>
          </cell>
          <cell r="D2043" t="str">
            <v>18-INCH OUTLET PIPE</v>
          </cell>
          <cell r="E2043" t="str">
            <v>LNFT</v>
          </cell>
        </row>
        <row r="2044">
          <cell r="A2044" t="str">
            <v>60514-0000</v>
          </cell>
          <cell r="D2044" t="str">
            <v>UNDERDRAIN VALVE</v>
          </cell>
          <cell r="E2044" t="str">
            <v>EACH</v>
          </cell>
        </row>
        <row r="2045">
          <cell r="A2045" t="str">
            <v>60515-0000</v>
          </cell>
          <cell r="D2045" t="str">
            <v>UNDERDRAIN CLEANOUT</v>
          </cell>
          <cell r="E2045" t="str">
            <v>EACH</v>
          </cell>
        </row>
        <row r="2046">
          <cell r="A2046" t="str">
            <v>60515-0100</v>
          </cell>
          <cell r="D2046" t="str">
            <v>UNDERDRAIN CLEANOUT, 3-INCH</v>
          </cell>
          <cell r="E2046" t="str">
            <v>EACH</v>
          </cell>
        </row>
        <row r="2047">
          <cell r="A2047" t="str">
            <v>60515-0200</v>
          </cell>
          <cell r="D2047" t="str">
            <v>UNDERDRAIN CLEANOUT, 4-INCH</v>
          </cell>
          <cell r="E2047" t="str">
            <v>EACH</v>
          </cell>
        </row>
        <row r="2048">
          <cell r="A2048" t="str">
            <v>60515-0300</v>
          </cell>
          <cell r="D2048" t="str">
            <v>UNDERDRAIN CLEANOUT, 5-INCH</v>
          </cell>
          <cell r="E2048" t="str">
            <v>EACH</v>
          </cell>
        </row>
        <row r="2049">
          <cell r="A2049" t="str">
            <v>60515-0400</v>
          </cell>
          <cell r="D2049" t="str">
            <v>UNDERDRAIN CLEANOUT, 6-INCH</v>
          </cell>
          <cell r="E2049" t="str">
            <v>EACH</v>
          </cell>
        </row>
        <row r="2050">
          <cell r="A2050" t="str">
            <v>60515-0500</v>
          </cell>
          <cell r="D2050" t="str">
            <v>UNDERDRAIN CLEANOUT, 8-INCH</v>
          </cell>
          <cell r="E2050" t="str">
            <v>EACH</v>
          </cell>
        </row>
        <row r="2051">
          <cell r="A2051" t="str">
            <v>60515-0550</v>
          </cell>
          <cell r="D2051" t="str">
            <v>UNDERDRAIN CLEANOUT, 10-INCH</v>
          </cell>
          <cell r="E2051" t="str">
            <v>EACH</v>
          </cell>
        </row>
        <row r="2052">
          <cell r="A2052" t="str">
            <v>60515-0600</v>
          </cell>
          <cell r="D2052" t="str">
            <v>UNDERDRAIN CLEANOUT, 12-INCH</v>
          </cell>
          <cell r="E2052" t="str">
            <v>EACH</v>
          </cell>
        </row>
        <row r="2053">
          <cell r="A2053" t="str">
            <v>60520-0000</v>
          </cell>
          <cell r="D2053" t="str">
            <v>GRANULAR BACKFILL</v>
          </cell>
          <cell r="E2053" t="str">
            <v>CUYD</v>
          </cell>
        </row>
        <row r="2054">
          <cell r="A2054" t="str">
            <v>60521-0000</v>
          </cell>
          <cell r="D2054" t="str">
            <v>GRANULAR BACKFILL</v>
          </cell>
          <cell r="E2054" t="str">
            <v>TON</v>
          </cell>
        </row>
        <row r="2055">
          <cell r="A2055" t="str">
            <v>60522-0000</v>
          </cell>
          <cell r="D2055" t="str">
            <v>SAND</v>
          </cell>
          <cell r="E2055" t="str">
            <v>CUYD</v>
          </cell>
        </row>
        <row r="2056">
          <cell r="A2056" t="str">
            <v>60525-0000</v>
          </cell>
          <cell r="D2056" t="str">
            <v>SUBDRAINAGE BLANKET</v>
          </cell>
          <cell r="E2056" t="str">
            <v>SQYD</v>
          </cell>
        </row>
        <row r="2057">
          <cell r="A2057" t="str">
            <v>60526-0000</v>
          </cell>
          <cell r="D2057" t="str">
            <v>DRAINAGE CHASE</v>
          </cell>
          <cell r="E2057" t="str">
            <v>LNFT</v>
          </cell>
        </row>
        <row r="2058">
          <cell r="A2058" t="str">
            <v>60601-0000</v>
          </cell>
          <cell r="D2058" t="str">
            <v>SPILLWAY ASSEMBLY</v>
          </cell>
          <cell r="E2058" t="str">
            <v>EACH</v>
          </cell>
        </row>
        <row r="2059">
          <cell r="A2059" t="str">
            <v>60602-0100</v>
          </cell>
          <cell r="D2059" t="str">
            <v>PIPE ANCHOR ASSEMBLY, 6-INCH</v>
          </cell>
          <cell r="E2059" t="str">
            <v>EACH</v>
          </cell>
        </row>
        <row r="2060">
          <cell r="A2060" t="str">
            <v>60602-0200</v>
          </cell>
          <cell r="D2060" t="str">
            <v>PIPE ANCHOR ASSEMBLY, 8-INCH</v>
          </cell>
          <cell r="E2060" t="str">
            <v>EACH</v>
          </cell>
        </row>
        <row r="2061">
          <cell r="A2061" t="str">
            <v>60602-0300</v>
          </cell>
          <cell r="D2061" t="str">
            <v>PIPE ANCHOR ASSEMBLY, 12-INCH</v>
          </cell>
          <cell r="E2061" t="str">
            <v>EACH</v>
          </cell>
        </row>
        <row r="2062">
          <cell r="A2062" t="str">
            <v>60602-0400</v>
          </cell>
          <cell r="D2062" t="str">
            <v>PIPE ANCHOR ASSEMBLY, 15-INCH</v>
          </cell>
          <cell r="E2062" t="str">
            <v>EACH</v>
          </cell>
        </row>
        <row r="2063">
          <cell r="A2063" t="str">
            <v>60602-0500</v>
          </cell>
          <cell r="D2063" t="str">
            <v>PIPE ANCHOR ASSEMBLY, 18-INCH</v>
          </cell>
          <cell r="E2063" t="str">
            <v>EACH</v>
          </cell>
        </row>
        <row r="2064">
          <cell r="A2064" t="str">
            <v>60602-0600</v>
          </cell>
          <cell r="D2064" t="str">
            <v>PIPE ANCHOR ASSEMBLY, 21-INCH</v>
          </cell>
          <cell r="E2064" t="str">
            <v>EACH</v>
          </cell>
        </row>
        <row r="2065">
          <cell r="A2065" t="str">
            <v>60602-0700</v>
          </cell>
          <cell r="D2065" t="str">
            <v>PIPE ANCHOR ASSEMBLY, 24-INCH</v>
          </cell>
          <cell r="E2065" t="str">
            <v>EACH</v>
          </cell>
        </row>
        <row r="2066">
          <cell r="A2066" t="str">
            <v>60602-0800</v>
          </cell>
          <cell r="D2066" t="str">
            <v>PIPE ANCHOR ASSEMBLY, 30-INCH</v>
          </cell>
          <cell r="E2066" t="str">
            <v>EACH</v>
          </cell>
        </row>
        <row r="2067">
          <cell r="A2067" t="str">
            <v>60602-0900</v>
          </cell>
          <cell r="D2067" t="str">
            <v>PIPE ANCHOR ASSEMBLY, 36-INCH</v>
          </cell>
          <cell r="E2067" t="str">
            <v>EACH</v>
          </cell>
        </row>
        <row r="2068">
          <cell r="A2068" t="str">
            <v>60602-1000</v>
          </cell>
          <cell r="D2068" t="str">
            <v>PIPE ANCHOR ASSEMBLY, 42-INCH</v>
          </cell>
          <cell r="E2068" t="str">
            <v>EACH</v>
          </cell>
        </row>
        <row r="2069">
          <cell r="A2069" t="str">
            <v>60602-1100</v>
          </cell>
          <cell r="D2069" t="str">
            <v>PIPE ANCHOR ASSEMBLY, 48-INCH</v>
          </cell>
          <cell r="E2069" t="str">
            <v>EACH</v>
          </cell>
        </row>
        <row r="2070">
          <cell r="A2070" t="str">
            <v>60602-1150</v>
          </cell>
          <cell r="D2070" t="str">
            <v>PIPE ANCHOR ASSEMBLY, 54-INCH</v>
          </cell>
          <cell r="E2070" t="str">
            <v>EACH</v>
          </cell>
        </row>
        <row r="2071">
          <cell r="A2071" t="str">
            <v>60602-1200</v>
          </cell>
          <cell r="D2071" t="str">
            <v>PIPE ANCHOR ASSEMBLY, 60-INCH</v>
          </cell>
          <cell r="E2071" t="str">
            <v>EACH</v>
          </cell>
        </row>
        <row r="2072">
          <cell r="A2072" t="str">
            <v>60602-1300</v>
          </cell>
          <cell r="D2072" t="str">
            <v>PIPE ANCHOR ASSEMBLY, 72-INCH</v>
          </cell>
          <cell r="E2072" t="str">
            <v>EACH</v>
          </cell>
        </row>
        <row r="2073">
          <cell r="A2073" t="str">
            <v>60602-1400</v>
          </cell>
          <cell r="D2073" t="str">
            <v>PIPE ANCHOR ASSEMBLY, 84-INCH</v>
          </cell>
          <cell r="E2073" t="str">
            <v>EACH</v>
          </cell>
        </row>
        <row r="2074">
          <cell r="A2074" t="str">
            <v>60701-1000</v>
          </cell>
          <cell r="D2074" t="str">
            <v>REMOVING, CLEANING, AND STOCKPILING CULVERT</v>
          </cell>
          <cell r="E2074" t="str">
            <v>LNFT</v>
          </cell>
        </row>
        <row r="2075">
          <cell r="A2075" t="str">
            <v>60702-1000</v>
          </cell>
          <cell r="D2075" t="str">
            <v>REMOVING, CLEANING, AND RELAYING CULVERT</v>
          </cell>
          <cell r="E2075" t="str">
            <v>LNFT</v>
          </cell>
        </row>
        <row r="2076">
          <cell r="A2076" t="str">
            <v>60703-0000</v>
          </cell>
          <cell r="D2076" t="str">
            <v>CLEANING CULVERTS IN PLACE</v>
          </cell>
          <cell r="E2076" t="str">
            <v>LNFT</v>
          </cell>
        </row>
        <row r="2077">
          <cell r="A2077" t="str">
            <v>60704-0000</v>
          </cell>
          <cell r="D2077" t="str">
            <v>CLEANING CULVERT IN PLACE</v>
          </cell>
          <cell r="E2077" t="str">
            <v>EACH</v>
          </cell>
        </row>
        <row r="2078">
          <cell r="A2078" t="str">
            <v>60705-0000</v>
          </cell>
          <cell r="D2078" t="str">
            <v>REPAIRING DRAINAGE STRUCTURE</v>
          </cell>
          <cell r="E2078" t="str">
            <v>EACH</v>
          </cell>
        </row>
        <row r="2079">
          <cell r="A2079" t="str">
            <v>60706-0000</v>
          </cell>
          <cell r="D2079" t="str">
            <v>CLEANING DRAINAGE STRUCTURE</v>
          </cell>
          <cell r="E2079" t="str">
            <v>EACH</v>
          </cell>
        </row>
        <row r="2080">
          <cell r="A2080" t="str">
            <v>60707-0100</v>
          </cell>
          <cell r="D2080" t="str">
            <v>LINING 12-INCH PIPE CULVERT</v>
          </cell>
          <cell r="E2080" t="str">
            <v>LNFT</v>
          </cell>
        </row>
        <row r="2081">
          <cell r="A2081" t="str">
            <v>60707-0200</v>
          </cell>
          <cell r="D2081" t="str">
            <v>LINING 15-INCH PIPE CULVERT</v>
          </cell>
          <cell r="E2081" t="str">
            <v>LNFT</v>
          </cell>
        </row>
        <row r="2082">
          <cell r="A2082" t="str">
            <v>60707-0300</v>
          </cell>
          <cell r="D2082" t="str">
            <v>LINING 18-INCH PIPE CULVERT</v>
          </cell>
          <cell r="E2082" t="str">
            <v>LNFT</v>
          </cell>
        </row>
        <row r="2083">
          <cell r="A2083" t="str">
            <v>60707-0400</v>
          </cell>
          <cell r="D2083" t="str">
            <v>LINING 21-INCH PIPE CULVERT</v>
          </cell>
          <cell r="E2083" t="str">
            <v>LNFT</v>
          </cell>
        </row>
        <row r="2084">
          <cell r="A2084" t="str">
            <v>60707-0500</v>
          </cell>
          <cell r="D2084" t="str">
            <v>LINING 24-INCH PIPE CULVERT</v>
          </cell>
          <cell r="E2084" t="str">
            <v>LNFT</v>
          </cell>
        </row>
        <row r="2085">
          <cell r="A2085" t="str">
            <v>60707-0600</v>
          </cell>
          <cell r="D2085" t="str">
            <v>LINING 30-INCH PIPE CULVERT</v>
          </cell>
          <cell r="E2085" t="str">
            <v>LNFT</v>
          </cell>
        </row>
        <row r="2086">
          <cell r="A2086" t="str">
            <v>60707-0700</v>
          </cell>
          <cell r="D2086" t="str">
            <v>LINING 36-INCH PIPE CULVERT</v>
          </cell>
          <cell r="E2086" t="str">
            <v>LNFT</v>
          </cell>
        </row>
        <row r="2087">
          <cell r="A2087" t="str">
            <v>60707-0800</v>
          </cell>
          <cell r="D2087" t="str">
            <v>LINING 42-INCH PIPE CULVERT</v>
          </cell>
          <cell r="E2087" t="str">
            <v>LNFT</v>
          </cell>
        </row>
        <row r="2088">
          <cell r="A2088" t="str">
            <v>60707-0900</v>
          </cell>
          <cell r="D2088" t="str">
            <v>LINING 48-INCH PIPE CULVERT</v>
          </cell>
          <cell r="E2088" t="str">
            <v>LNFT</v>
          </cell>
        </row>
        <row r="2089">
          <cell r="A2089" t="str">
            <v>60707-1000</v>
          </cell>
          <cell r="D2089" t="str">
            <v>LINING 54-INCH PIPE CULVERT</v>
          </cell>
          <cell r="E2089" t="str">
            <v>LNFT</v>
          </cell>
        </row>
        <row r="2090">
          <cell r="A2090" t="str">
            <v>60707-1100</v>
          </cell>
          <cell r="D2090" t="str">
            <v>LINING 60-INCH PIPE CULVERT</v>
          </cell>
          <cell r="E2090" t="str">
            <v>LNFT</v>
          </cell>
        </row>
        <row r="2091">
          <cell r="A2091" t="str">
            <v>60707-1200</v>
          </cell>
          <cell r="D2091" t="str">
            <v>LINING 66-INCH PIPE CULVERT</v>
          </cell>
          <cell r="E2091" t="str">
            <v>LNFT</v>
          </cell>
        </row>
        <row r="2092">
          <cell r="A2092" t="str">
            <v>60707-1300</v>
          </cell>
          <cell r="D2092" t="str">
            <v>LINING 72-INCH PIPE CULVERT</v>
          </cell>
          <cell r="E2092" t="str">
            <v>LNFT</v>
          </cell>
        </row>
        <row r="2093">
          <cell r="A2093" t="str">
            <v>60708-0000</v>
          </cell>
          <cell r="D2093" t="str">
            <v>CONCRETE PIPE JOINT REPAIR</v>
          </cell>
          <cell r="E2093" t="str">
            <v>EACH</v>
          </cell>
        </row>
        <row r="2094">
          <cell r="A2094" t="str">
            <v>60709-0000</v>
          </cell>
          <cell r="D2094" t="str">
            <v>CLEANING DRAINAGE STRUCTURES IN PLACE</v>
          </cell>
          <cell r="E2094" t="str">
            <v>LNFT</v>
          </cell>
        </row>
        <row r="2095">
          <cell r="A2095" t="str">
            <v>60711-0000</v>
          </cell>
          <cell r="D2095" t="str">
            <v>REPAIRING DRAINAGE STRUCTURE</v>
          </cell>
          <cell r="E2095" t="str">
            <v>LPSM</v>
          </cell>
        </row>
        <row r="2096">
          <cell r="A2096" t="str">
            <v>60801-0100</v>
          </cell>
          <cell r="D2096" t="str">
            <v>PAVED WATERWAY, TYPE 1</v>
          </cell>
          <cell r="E2096" t="str">
            <v>SQYD</v>
          </cell>
        </row>
        <row r="2097">
          <cell r="A2097" t="str">
            <v>60801-0200</v>
          </cell>
          <cell r="D2097" t="str">
            <v>PAVED WATERWAY, TYPE 2</v>
          </cell>
          <cell r="E2097" t="str">
            <v>SQYD</v>
          </cell>
        </row>
        <row r="2098">
          <cell r="A2098" t="str">
            <v>60801-0300</v>
          </cell>
          <cell r="D2098" t="str">
            <v>PAVED WATERWAY, TYPE 3</v>
          </cell>
          <cell r="E2098" t="str">
            <v>SQYD</v>
          </cell>
        </row>
        <row r="2099">
          <cell r="A2099" t="str">
            <v>60801-0400</v>
          </cell>
          <cell r="D2099" t="str">
            <v>PAVED WATERWAY, TYPE 4</v>
          </cell>
          <cell r="E2099" t="str">
            <v>SQYD</v>
          </cell>
        </row>
        <row r="2100">
          <cell r="A2100" t="str">
            <v>60801-0500</v>
          </cell>
          <cell r="D2100" t="str">
            <v>PAVED WATERWAY, TYPE 5</v>
          </cell>
          <cell r="E2100" t="str">
            <v>SQYD</v>
          </cell>
        </row>
        <row r="2101">
          <cell r="A2101" t="str">
            <v>60802-0100</v>
          </cell>
          <cell r="D2101" t="str">
            <v>PAVED WATERWAY, TYPE 1</v>
          </cell>
          <cell r="E2101" t="str">
            <v>LNFT</v>
          </cell>
        </row>
        <row r="2102">
          <cell r="A2102" t="str">
            <v>60802-0200</v>
          </cell>
          <cell r="D2102" t="str">
            <v>PAVED WATERWAY, TYPE 2</v>
          </cell>
          <cell r="E2102" t="str">
            <v>LNFT</v>
          </cell>
        </row>
        <row r="2103">
          <cell r="A2103" t="str">
            <v>60802-0300</v>
          </cell>
          <cell r="D2103" t="str">
            <v>PAVED WATERWAY, TYPE 3</v>
          </cell>
          <cell r="E2103" t="str">
            <v>LNFT</v>
          </cell>
        </row>
        <row r="2104">
          <cell r="A2104" t="str">
            <v>60802-0400</v>
          </cell>
          <cell r="D2104" t="str">
            <v>PAVED WATERWAY, TYPE 4</v>
          </cell>
          <cell r="E2104" t="str">
            <v>LNFT</v>
          </cell>
        </row>
        <row r="2105">
          <cell r="A2105" t="str">
            <v>60802-0500</v>
          </cell>
          <cell r="D2105" t="str">
            <v>PAVED WATERWAY, TYPE 5</v>
          </cell>
          <cell r="E2105" t="str">
            <v>LNFT</v>
          </cell>
        </row>
        <row r="2106">
          <cell r="A2106" t="str">
            <v>60803-0500</v>
          </cell>
          <cell r="D2106" t="str">
            <v>PAVED WATERWAY, TYPE 5</v>
          </cell>
          <cell r="E2106" t="str">
            <v>TON</v>
          </cell>
        </row>
        <row r="2107">
          <cell r="A2107" t="str">
            <v>60810-0000</v>
          </cell>
          <cell r="D2107" t="str">
            <v>DRAINAGE CHUTES</v>
          </cell>
          <cell r="E2107" t="str">
            <v>LNFT</v>
          </cell>
        </row>
        <row r="2108">
          <cell r="A2108" t="str">
            <v>60811-0000</v>
          </cell>
          <cell r="D2108" t="str">
            <v>DRAINAGE CHUTE</v>
          </cell>
          <cell r="E2108" t="str">
            <v>EACH</v>
          </cell>
        </row>
        <row r="2109">
          <cell r="A2109" t="str">
            <v>60815-0100</v>
          </cell>
          <cell r="D2109" t="str">
            <v>RECONDITION PAVED WATERWAY, TYPE 1</v>
          </cell>
          <cell r="E2109" t="str">
            <v>SQYD</v>
          </cell>
        </row>
        <row r="2110">
          <cell r="A2110" t="str">
            <v>60815-0200</v>
          </cell>
          <cell r="D2110" t="str">
            <v>RECONDITION PAVED WATERWAY, TYPE 2</v>
          </cell>
          <cell r="E2110" t="str">
            <v>SQYD</v>
          </cell>
        </row>
        <row r="2111">
          <cell r="A2111" t="str">
            <v>60815-0300</v>
          </cell>
          <cell r="D2111" t="str">
            <v>RECONDITION PAVED WATERWAY, TYPE 3</v>
          </cell>
          <cell r="E2111" t="str">
            <v>SQYD</v>
          </cell>
        </row>
        <row r="2112">
          <cell r="A2112" t="str">
            <v>60815-0400</v>
          </cell>
          <cell r="D2112" t="str">
            <v>RECONDITION PAVED WATERWAY, TYPE 4</v>
          </cell>
          <cell r="E2112" t="str">
            <v>SQYD</v>
          </cell>
        </row>
        <row r="2113">
          <cell r="A2113" t="str">
            <v>60815-0500</v>
          </cell>
          <cell r="D2113" t="str">
            <v>RECONDITION PAVED WATERWAY, TYPE 5</v>
          </cell>
          <cell r="E2113" t="str">
            <v>SQYD</v>
          </cell>
        </row>
        <row r="2114">
          <cell r="A2114" t="str">
            <v>60901-0000</v>
          </cell>
          <cell r="D2114" t="str">
            <v>CURB, CONCRETE</v>
          </cell>
          <cell r="E2114" t="str">
            <v>LNFT</v>
          </cell>
        </row>
        <row r="2115">
          <cell r="A2115" t="str">
            <v>60901-0100</v>
          </cell>
          <cell r="D2115" t="str">
            <v>CURB, CONCRETE, 3-INCH DEPTH</v>
          </cell>
          <cell r="E2115" t="str">
            <v>LNFT</v>
          </cell>
        </row>
        <row r="2116">
          <cell r="A2116" t="str">
            <v>60901-0200</v>
          </cell>
          <cell r="D2116" t="str">
            <v>CURB, CONCRETE, 4-INCH DEPTH</v>
          </cell>
          <cell r="E2116" t="str">
            <v>LNFT</v>
          </cell>
        </row>
        <row r="2117">
          <cell r="A2117" t="str">
            <v>60901-0300</v>
          </cell>
          <cell r="D2117" t="str">
            <v>CURB, CONCRETE, 5-INCH DEPTH</v>
          </cell>
          <cell r="E2117" t="str">
            <v>LNFT</v>
          </cell>
        </row>
        <row r="2118">
          <cell r="A2118" t="str">
            <v>60901-0400</v>
          </cell>
          <cell r="D2118" t="str">
            <v>CURB, CONCRETE, 6-INCH DEPTH</v>
          </cell>
          <cell r="E2118" t="str">
            <v>LNFT</v>
          </cell>
        </row>
        <row r="2119">
          <cell r="A2119" t="str">
            <v>60901-0500</v>
          </cell>
          <cell r="D2119" t="str">
            <v>CURB, CONCRETE, 7-INCH DEPTH</v>
          </cell>
          <cell r="E2119" t="str">
            <v>LNFT</v>
          </cell>
        </row>
        <row r="2120">
          <cell r="A2120" t="str">
            <v>60901-0600</v>
          </cell>
          <cell r="D2120" t="str">
            <v>CURB, CONCRETE, 8-INCH DEPTH</v>
          </cell>
          <cell r="E2120" t="str">
            <v>LNFT</v>
          </cell>
        </row>
        <row r="2121">
          <cell r="A2121" t="str">
            <v>60901-0700</v>
          </cell>
          <cell r="D2121" t="str">
            <v>CURB, CONCRETE, 9-INCH DEPTH</v>
          </cell>
          <cell r="E2121" t="str">
            <v>LNFT</v>
          </cell>
        </row>
        <row r="2122">
          <cell r="A2122" t="str">
            <v>60901-0800</v>
          </cell>
          <cell r="D2122" t="str">
            <v>CURB, CONCRETE, 10-INCH DEPTH</v>
          </cell>
          <cell r="E2122" t="str">
            <v>LNFT</v>
          </cell>
        </row>
        <row r="2123">
          <cell r="A2123" t="str">
            <v>60901-0900</v>
          </cell>
          <cell r="D2123" t="str">
            <v>CURB, CONCRETE, 11-INCH DEPTH</v>
          </cell>
          <cell r="E2123" t="str">
            <v>LNFT</v>
          </cell>
        </row>
        <row r="2124">
          <cell r="A2124" t="str">
            <v>60901-1000</v>
          </cell>
          <cell r="D2124" t="str">
            <v>CURB, CONCRETE, 12-INCH DEPTH</v>
          </cell>
          <cell r="E2124" t="str">
            <v>LNFT</v>
          </cell>
        </row>
        <row r="2125">
          <cell r="A2125" t="str">
            <v>60901-1100</v>
          </cell>
          <cell r="D2125" t="str">
            <v>CURB, CONCRETE, 13-INCH DEPTH</v>
          </cell>
          <cell r="E2125" t="str">
            <v>LNFT</v>
          </cell>
        </row>
        <row r="2126">
          <cell r="A2126" t="str">
            <v>60901-1200</v>
          </cell>
          <cell r="D2126" t="str">
            <v>CURB, CONCRETE, 14-INCH DEPTH</v>
          </cell>
          <cell r="E2126" t="str">
            <v>LNFT</v>
          </cell>
        </row>
        <row r="2127">
          <cell r="A2127" t="str">
            <v>60901-1300</v>
          </cell>
          <cell r="D2127" t="str">
            <v>CURB, CONCRETE, 15-INCH DEPTH</v>
          </cell>
          <cell r="E2127" t="str">
            <v>LNFT</v>
          </cell>
        </row>
        <row r="2128">
          <cell r="A2128" t="str">
            <v>60901-1500</v>
          </cell>
          <cell r="D2128" t="str">
            <v>CURB, CONCRETE, 16-INCH DEPTH</v>
          </cell>
          <cell r="E2128" t="str">
            <v>LNFT</v>
          </cell>
        </row>
        <row r="2129">
          <cell r="A2129" t="str">
            <v>60901-1600</v>
          </cell>
          <cell r="D2129" t="str">
            <v>CURB, CONCRETE, 17-INCH DEPTH</v>
          </cell>
          <cell r="E2129" t="str">
            <v>LNFT</v>
          </cell>
        </row>
        <row r="2130">
          <cell r="A2130" t="str">
            <v>60901-1700</v>
          </cell>
          <cell r="D2130" t="str">
            <v>CURB, CONCRETE, 18-INCH DEPTH</v>
          </cell>
          <cell r="E2130" t="str">
            <v>LNFT</v>
          </cell>
        </row>
        <row r="2131">
          <cell r="A2131" t="str">
            <v>60901-1800</v>
          </cell>
          <cell r="D2131" t="str">
            <v>CURB, CONCRETE, 19-INCH DEPTH</v>
          </cell>
          <cell r="E2131" t="str">
            <v>LNFT</v>
          </cell>
        </row>
        <row r="2132">
          <cell r="A2132" t="str">
            <v>60901-1900</v>
          </cell>
          <cell r="D2132" t="str">
            <v>CURB, CONCRETE, 20-INCH DEPTH</v>
          </cell>
          <cell r="E2132" t="str">
            <v>LNFT</v>
          </cell>
        </row>
        <row r="2133">
          <cell r="A2133" t="str">
            <v>60901-2000</v>
          </cell>
          <cell r="D2133" t="str">
            <v>CURB, ASPHALT, 3-INCH DEPTH</v>
          </cell>
          <cell r="E2133" t="str">
            <v>LNFT</v>
          </cell>
        </row>
        <row r="2134">
          <cell r="A2134" t="str">
            <v>60901-2100</v>
          </cell>
          <cell r="D2134" t="str">
            <v>CURB, ASPHALT, 4-INCH DEPTH</v>
          </cell>
          <cell r="E2134" t="str">
            <v>LNFT</v>
          </cell>
        </row>
        <row r="2135">
          <cell r="A2135" t="str">
            <v>60901-2200</v>
          </cell>
          <cell r="D2135" t="str">
            <v>CURB, ASPHALT, 5-INCH DEPTH</v>
          </cell>
          <cell r="E2135" t="str">
            <v>LNFT</v>
          </cell>
        </row>
        <row r="2136">
          <cell r="A2136" t="str">
            <v>60901-2300</v>
          </cell>
          <cell r="D2136" t="str">
            <v>CURB, ASPHALT, 6-INCH DEPTH</v>
          </cell>
          <cell r="E2136" t="str">
            <v>LNFT</v>
          </cell>
        </row>
        <row r="2137">
          <cell r="A2137" t="str">
            <v>60901-2400</v>
          </cell>
          <cell r="D2137" t="str">
            <v>CURB, ASPHALT, 7-INCH DEPTH</v>
          </cell>
          <cell r="E2137" t="str">
            <v>LNFT</v>
          </cell>
        </row>
        <row r="2138">
          <cell r="A2138" t="str">
            <v>60901-2500</v>
          </cell>
          <cell r="D2138" t="str">
            <v>CURB, ASPHALT, 8-INCH DEPTH</v>
          </cell>
          <cell r="E2138" t="str">
            <v>LNFT</v>
          </cell>
        </row>
        <row r="2139">
          <cell r="A2139" t="str">
            <v>60901-2550</v>
          </cell>
          <cell r="D2139" t="str">
            <v>CURB, ASPHALT, 10-INCH DEPTH</v>
          </cell>
          <cell r="E2139" t="str">
            <v>LNFT</v>
          </cell>
        </row>
        <row r="2140">
          <cell r="A2140" t="str">
            <v>60901-2600</v>
          </cell>
          <cell r="D2140" t="str">
            <v>CURB, STONE, TYPE 1, 3-INCH DEPTH</v>
          </cell>
          <cell r="E2140" t="str">
            <v>LNFT</v>
          </cell>
        </row>
        <row r="2141">
          <cell r="A2141" t="str">
            <v>60901-2700</v>
          </cell>
          <cell r="D2141" t="str">
            <v>CURB, STONE, TYPE 1, 4-INCH DEPTH</v>
          </cell>
          <cell r="E2141" t="str">
            <v>LNFT</v>
          </cell>
        </row>
        <row r="2142">
          <cell r="A2142" t="str">
            <v>60901-2800</v>
          </cell>
          <cell r="D2142" t="str">
            <v>CURB, STONE, TYPE 1, 5-INCH DEPTH</v>
          </cell>
          <cell r="E2142" t="str">
            <v>LNFT</v>
          </cell>
        </row>
        <row r="2143">
          <cell r="A2143" t="str">
            <v>60901-2900</v>
          </cell>
          <cell r="D2143" t="str">
            <v>CURB, STONE, TYPE 1, 6-INCH DEPTH</v>
          </cell>
          <cell r="E2143" t="str">
            <v>LNFT</v>
          </cell>
        </row>
        <row r="2144">
          <cell r="A2144" t="str">
            <v>60901-3000</v>
          </cell>
          <cell r="D2144" t="str">
            <v>CURB, STONE, TYPE 1, 7-INCH DEPTH</v>
          </cell>
          <cell r="E2144" t="str">
            <v>LNFT</v>
          </cell>
        </row>
        <row r="2145">
          <cell r="A2145" t="str">
            <v>60901-3100</v>
          </cell>
          <cell r="D2145" t="str">
            <v>CURB, STONE, TYPE 1, 8-INCH DEPTH</v>
          </cell>
          <cell r="E2145" t="str">
            <v>LNFT</v>
          </cell>
        </row>
        <row r="2146">
          <cell r="A2146" t="str">
            <v>60901-3200</v>
          </cell>
          <cell r="D2146" t="str">
            <v>CURB, STONE, TYPE 1, 9-INCH DEPTH</v>
          </cell>
          <cell r="E2146" t="str">
            <v>LNFT</v>
          </cell>
        </row>
        <row r="2147">
          <cell r="A2147" t="str">
            <v>60901-3300</v>
          </cell>
          <cell r="D2147" t="str">
            <v>CURB, STONE, TYPE 1, 10-INCH DEPTH</v>
          </cell>
          <cell r="E2147" t="str">
            <v>LNFT</v>
          </cell>
        </row>
        <row r="2148">
          <cell r="A2148" t="str">
            <v>60901-3400</v>
          </cell>
          <cell r="D2148" t="str">
            <v>CURB, STONE, TYPE 1, 11-INCH DEPTH</v>
          </cell>
          <cell r="E2148" t="str">
            <v>LNFT</v>
          </cell>
        </row>
        <row r="2149">
          <cell r="A2149" t="str">
            <v>60901-3500</v>
          </cell>
          <cell r="D2149" t="str">
            <v>CURB, STONE, TYPE 1, 12-INCH DEPTH</v>
          </cell>
          <cell r="E2149" t="str">
            <v>LNFT</v>
          </cell>
        </row>
        <row r="2150">
          <cell r="A2150" t="str">
            <v>60901-3600</v>
          </cell>
          <cell r="D2150" t="str">
            <v>CURB, STONE, TYPE 1, 13-INCH DEPTH</v>
          </cell>
          <cell r="E2150" t="str">
            <v>LNFT</v>
          </cell>
        </row>
        <row r="2151">
          <cell r="A2151" t="str">
            <v>60901-3700</v>
          </cell>
          <cell r="D2151" t="str">
            <v>CURB, STONE, TYPE 1, 14-INCH DEPTH</v>
          </cell>
          <cell r="E2151" t="str">
            <v>LNFT</v>
          </cell>
        </row>
        <row r="2152">
          <cell r="A2152" t="str">
            <v>60901-3800</v>
          </cell>
          <cell r="D2152" t="str">
            <v>CURB, STONE, TYPE 1, 15-INCH DEPTH</v>
          </cell>
          <cell r="E2152" t="str">
            <v>LNFT</v>
          </cell>
        </row>
        <row r="2153">
          <cell r="A2153" t="str">
            <v>60901-4000</v>
          </cell>
          <cell r="D2153" t="str">
            <v>CURB, STONE, TYPE 1, 16-INCH DEPTH</v>
          </cell>
          <cell r="E2153" t="str">
            <v>LNFT</v>
          </cell>
        </row>
        <row r="2154">
          <cell r="A2154" t="str">
            <v>60901-4100</v>
          </cell>
          <cell r="D2154" t="str">
            <v>CURB, STONE, TYPE 1, 17-INCH DEPTH</v>
          </cell>
          <cell r="E2154" t="str">
            <v>LNFT</v>
          </cell>
        </row>
        <row r="2155">
          <cell r="A2155" t="str">
            <v>60901-4200</v>
          </cell>
          <cell r="D2155" t="str">
            <v>CURB, STONE, TYPE 1, 18-INCH DEPTH</v>
          </cell>
          <cell r="E2155" t="str">
            <v>LNFT</v>
          </cell>
        </row>
        <row r="2156">
          <cell r="A2156" t="str">
            <v>60901-4300</v>
          </cell>
          <cell r="D2156" t="str">
            <v>CURB, STONE, TYPE 1, 19-INCH DEPTH</v>
          </cell>
          <cell r="E2156" t="str">
            <v>LNFT</v>
          </cell>
        </row>
        <row r="2157">
          <cell r="A2157" t="str">
            <v>60901-4400</v>
          </cell>
          <cell r="D2157" t="str">
            <v>CURB, STONE, TYPE 1, 20-INCH DEPTH</v>
          </cell>
          <cell r="E2157" t="str">
            <v>LNFT</v>
          </cell>
        </row>
        <row r="2158">
          <cell r="A2158" t="str">
            <v>60901-4450</v>
          </cell>
          <cell r="D2158" t="str">
            <v>CURB, STONE, TYPE 1, 24-INCH DEPTH</v>
          </cell>
          <cell r="E2158" t="str">
            <v>LNFT</v>
          </cell>
        </row>
        <row r="2159">
          <cell r="A2159" t="str">
            <v>60901-4500</v>
          </cell>
          <cell r="D2159" t="str">
            <v>CURB, STONE, TYPE 2, 3-INCH DEPTH</v>
          </cell>
          <cell r="E2159" t="str">
            <v>LNFT</v>
          </cell>
        </row>
        <row r="2160">
          <cell r="A2160" t="str">
            <v>60901-4600</v>
          </cell>
          <cell r="D2160" t="str">
            <v>CURB, STONE, TYPE 2, 4-INCH DEPTH</v>
          </cell>
          <cell r="E2160" t="str">
            <v>LNFT</v>
          </cell>
        </row>
        <row r="2161">
          <cell r="A2161" t="str">
            <v>60901-4700</v>
          </cell>
          <cell r="D2161" t="str">
            <v>CURB, STONE, TYPE 2, 5-INCH DEPTH</v>
          </cell>
          <cell r="E2161" t="str">
            <v>LNFT</v>
          </cell>
        </row>
        <row r="2162">
          <cell r="A2162" t="str">
            <v>60901-4800</v>
          </cell>
          <cell r="D2162" t="str">
            <v>CURB, STONE, TYPE 2, 6-INCH DEPTH</v>
          </cell>
          <cell r="E2162" t="str">
            <v>LNFT</v>
          </cell>
        </row>
        <row r="2163">
          <cell r="A2163" t="str">
            <v>60901-4900</v>
          </cell>
          <cell r="D2163" t="str">
            <v>CURB, STONE, TYPE 2, 7-INCH DEPTH</v>
          </cell>
          <cell r="E2163" t="str">
            <v>LNFT</v>
          </cell>
        </row>
        <row r="2164">
          <cell r="A2164" t="str">
            <v>60901-5000</v>
          </cell>
          <cell r="D2164" t="str">
            <v>CURB, STONE, TYPE 2, 8-INCH DEPTH</v>
          </cell>
          <cell r="E2164" t="str">
            <v>LNFT</v>
          </cell>
        </row>
        <row r="2165">
          <cell r="A2165" t="str">
            <v>60901-5100</v>
          </cell>
          <cell r="D2165" t="str">
            <v>CURB, STONE, TYPE 2, 9-INCH DEPTH</v>
          </cell>
          <cell r="E2165" t="str">
            <v>LNFT</v>
          </cell>
        </row>
        <row r="2166">
          <cell r="A2166" t="str">
            <v>60901-5200</v>
          </cell>
          <cell r="D2166" t="str">
            <v>CURB, STONE, TYPE 2, 10-INCH DEPTH</v>
          </cell>
          <cell r="E2166" t="str">
            <v>LNFT</v>
          </cell>
        </row>
        <row r="2167">
          <cell r="A2167" t="str">
            <v>60901-5300</v>
          </cell>
          <cell r="D2167" t="str">
            <v>CURB, STONE, TYPE 2, 11-INCH DEPTH</v>
          </cell>
          <cell r="E2167" t="str">
            <v>LNFT</v>
          </cell>
        </row>
        <row r="2168">
          <cell r="A2168" t="str">
            <v>60901-5400</v>
          </cell>
          <cell r="D2168" t="str">
            <v>CURB, STONE, TYPE 2, 12-INCH DEPTH</v>
          </cell>
          <cell r="E2168" t="str">
            <v>LNFT</v>
          </cell>
        </row>
        <row r="2169">
          <cell r="A2169" t="str">
            <v>60901-5500</v>
          </cell>
          <cell r="D2169" t="str">
            <v>CURB, STONE, TYPE 2, 13-INCH DEPTH</v>
          </cell>
          <cell r="E2169" t="str">
            <v>LNFT</v>
          </cell>
        </row>
        <row r="2170">
          <cell r="A2170" t="str">
            <v>60901-5600</v>
          </cell>
          <cell r="D2170" t="str">
            <v>CURB, STONE, TYPE 2, 14-INCH DEPTH</v>
          </cell>
          <cell r="E2170" t="str">
            <v>LNFT</v>
          </cell>
        </row>
        <row r="2171">
          <cell r="A2171" t="str">
            <v>60901-5700</v>
          </cell>
          <cell r="D2171" t="str">
            <v>CURB, STONE, TYPE 2, 15-INCH DEPTH</v>
          </cell>
          <cell r="E2171" t="str">
            <v>LNFT</v>
          </cell>
        </row>
        <row r="2172">
          <cell r="A2172" t="str">
            <v>60901-5900</v>
          </cell>
          <cell r="D2172" t="str">
            <v>CURB, STONE, TYPE 2, 16-INCH DEPTH</v>
          </cell>
          <cell r="E2172" t="str">
            <v>LNFT</v>
          </cell>
        </row>
        <row r="2173">
          <cell r="A2173" t="str">
            <v>60901-6000</v>
          </cell>
          <cell r="D2173" t="str">
            <v>CURB, STONE, TYPE 2, 17-INCH DEPTH</v>
          </cell>
          <cell r="E2173" t="str">
            <v>LNFT</v>
          </cell>
        </row>
        <row r="2174">
          <cell r="A2174" t="str">
            <v>60901-6100</v>
          </cell>
          <cell r="D2174" t="str">
            <v>CURB, STONE, TYPE 2, 18-INCH DEPTH</v>
          </cell>
          <cell r="E2174" t="str">
            <v>LNFT</v>
          </cell>
        </row>
        <row r="2175">
          <cell r="A2175" t="str">
            <v>60901-6200</v>
          </cell>
          <cell r="D2175" t="str">
            <v>CURB, STONE, TYPE 2, 19-INCH DEPTH</v>
          </cell>
          <cell r="E2175" t="str">
            <v>LNFT</v>
          </cell>
        </row>
        <row r="2176">
          <cell r="A2176" t="str">
            <v>60901-6300</v>
          </cell>
          <cell r="D2176" t="str">
            <v>CURB, STONE, TYPE 2, 20-INCH DEPTH</v>
          </cell>
          <cell r="E2176" t="str">
            <v>LNFT</v>
          </cell>
        </row>
        <row r="2177">
          <cell r="A2177" t="str">
            <v>60901-6350</v>
          </cell>
          <cell r="D2177" t="str">
            <v>CURB, STONE, TYPE 2, 24-INCH DEPTH</v>
          </cell>
          <cell r="E2177" t="str">
            <v>LNFT</v>
          </cell>
        </row>
        <row r="2178">
          <cell r="A2178" t="str">
            <v>60901-7000</v>
          </cell>
          <cell r="D2178" t="str">
            <v>CURB, LOG</v>
          </cell>
          <cell r="E2178" t="str">
            <v>LNFT</v>
          </cell>
        </row>
        <row r="2179">
          <cell r="A2179" t="str">
            <v>60901-8000</v>
          </cell>
          <cell r="D2179" t="str">
            <v>CURB, TIMBER</v>
          </cell>
          <cell r="E2179" t="str">
            <v>LNFT</v>
          </cell>
        </row>
        <row r="2180">
          <cell r="A2180" t="str">
            <v>60901-9000</v>
          </cell>
          <cell r="D2180" t="str">
            <v>CURB, PLASTIC</v>
          </cell>
          <cell r="E2180" t="str">
            <v>LNFT</v>
          </cell>
        </row>
        <row r="2181">
          <cell r="A2181" t="str">
            <v>60902-0500</v>
          </cell>
          <cell r="D2181" t="str">
            <v>CURB AND GUTTER, CONCRETE, 7-INCH DEPTH</v>
          </cell>
          <cell r="E2181" t="str">
            <v>LNFT</v>
          </cell>
        </row>
        <row r="2182">
          <cell r="A2182" t="str">
            <v>60902-0600</v>
          </cell>
          <cell r="D2182" t="str">
            <v>CURB AND GUTTER, CONCRETE, 8-INCH DEPTH</v>
          </cell>
          <cell r="E2182" t="str">
            <v>LNFT</v>
          </cell>
        </row>
        <row r="2183">
          <cell r="A2183" t="str">
            <v>60902-0700</v>
          </cell>
          <cell r="D2183" t="str">
            <v>CURB AND GUTTER, CONCRETE, 9-INCH DEPTH</v>
          </cell>
          <cell r="E2183" t="str">
            <v>LNFT</v>
          </cell>
        </row>
        <row r="2184">
          <cell r="A2184" t="str">
            <v>60902-0800</v>
          </cell>
          <cell r="D2184" t="str">
            <v>CURB AND GUTTER, CONCRETE, 10-INCH DEPTH</v>
          </cell>
          <cell r="E2184" t="str">
            <v>LNFT</v>
          </cell>
        </row>
        <row r="2185">
          <cell r="A2185" t="str">
            <v>60902-0900</v>
          </cell>
          <cell r="D2185" t="str">
            <v>CURB AND GUTTER, CONCRETE, 11-INCH DEPTH</v>
          </cell>
          <cell r="E2185" t="str">
            <v>LNFT</v>
          </cell>
        </row>
        <row r="2186">
          <cell r="A2186" t="str">
            <v>60902-1000</v>
          </cell>
          <cell r="D2186" t="str">
            <v>CURB AND GUTTER, CONCRETE, 12-INCH DEPTH</v>
          </cell>
          <cell r="E2186" t="str">
            <v>LNFT</v>
          </cell>
        </row>
        <row r="2187">
          <cell r="A2187" t="str">
            <v>60902-1100</v>
          </cell>
          <cell r="D2187" t="str">
            <v>CURB AND GUTTER, CONCRETE, 13-INCH DEPTH</v>
          </cell>
          <cell r="E2187" t="str">
            <v>LNFT</v>
          </cell>
        </row>
        <row r="2188">
          <cell r="A2188" t="str">
            <v>60902-1200</v>
          </cell>
          <cell r="D2188" t="str">
            <v>CURB AND GUTTER, CONCRETE, 14-INCH DEPTH</v>
          </cell>
          <cell r="E2188" t="str">
            <v>LNFT</v>
          </cell>
        </row>
        <row r="2189">
          <cell r="A2189" t="str">
            <v>60902-1300</v>
          </cell>
          <cell r="D2189" t="str">
            <v>CURB AND GUTTER, CONCRETE, 15-INCH DEPTH</v>
          </cell>
          <cell r="E2189" t="str">
            <v>LNFT</v>
          </cell>
        </row>
        <row r="2190">
          <cell r="A2190" t="str">
            <v>60902-1500</v>
          </cell>
          <cell r="D2190" t="str">
            <v>CURB AND GUTTER, CONCRETE, 16-INCH DEPTH</v>
          </cell>
          <cell r="E2190" t="str">
            <v>LNFT</v>
          </cell>
        </row>
        <row r="2191">
          <cell r="A2191" t="str">
            <v>60902-1600</v>
          </cell>
          <cell r="D2191" t="str">
            <v>CURB AND GUTTER, CONCRETE, 17-INCH DEPTH</v>
          </cell>
          <cell r="E2191" t="str">
            <v>LNFT</v>
          </cell>
        </row>
        <row r="2192">
          <cell r="A2192" t="str">
            <v>60902-1700</v>
          </cell>
          <cell r="D2192" t="str">
            <v>CURB AND GUTTER, CONCRETE, 18-INCH DEPTH</v>
          </cell>
          <cell r="E2192" t="str">
            <v>LNFT</v>
          </cell>
        </row>
        <row r="2193">
          <cell r="A2193" t="str">
            <v>60902-1800</v>
          </cell>
          <cell r="D2193" t="str">
            <v>CURB AND GUTTER, CONCRETE, 19-INCH DEPTH</v>
          </cell>
          <cell r="E2193" t="str">
            <v>LNFT</v>
          </cell>
        </row>
        <row r="2194">
          <cell r="A2194" t="str">
            <v>60902-1900</v>
          </cell>
          <cell r="D2194" t="str">
            <v>CURB AND GUTTER, CONCRETE, 20-INCH DEPTH</v>
          </cell>
          <cell r="E2194" t="str">
            <v>LNFT</v>
          </cell>
        </row>
        <row r="2195">
          <cell r="A2195" t="str">
            <v>60902-2500</v>
          </cell>
          <cell r="D2195" t="str">
            <v>CURB AND GUTTER, EXPOSED AGGREGATE, 12-INCH DEPTH</v>
          </cell>
          <cell r="E2195" t="str">
            <v>LNFT</v>
          </cell>
        </row>
        <row r="2196">
          <cell r="A2196" t="str">
            <v>60905-1000</v>
          </cell>
          <cell r="D2196" t="str">
            <v>GUTTER, CONCRETE</v>
          </cell>
          <cell r="E2196" t="str">
            <v>LNFT</v>
          </cell>
        </row>
        <row r="2197">
          <cell r="A2197" t="str">
            <v>60905-2000</v>
          </cell>
          <cell r="D2197" t="str">
            <v>GUTTER, BRICK</v>
          </cell>
          <cell r="E2197" t="str">
            <v>LNFT</v>
          </cell>
        </row>
        <row r="2198">
          <cell r="A2198" t="str">
            <v>60905-3000</v>
          </cell>
          <cell r="D2198" t="str">
            <v>GUTTER, ASPHALT</v>
          </cell>
          <cell r="E2198" t="str">
            <v>LNFT</v>
          </cell>
        </row>
        <row r="2199">
          <cell r="A2199" t="str">
            <v>60906-1000</v>
          </cell>
          <cell r="D2199" t="str">
            <v>GUTTER, CONCRETE</v>
          </cell>
          <cell r="E2199" t="str">
            <v>SQYD</v>
          </cell>
        </row>
        <row r="2200">
          <cell r="A2200" t="str">
            <v>60906-2000</v>
          </cell>
          <cell r="D2200" t="str">
            <v>GUTTER, BRICK</v>
          </cell>
          <cell r="E2200" t="str">
            <v>SQYD</v>
          </cell>
        </row>
        <row r="2201">
          <cell r="A2201" t="str">
            <v>60906-3000</v>
          </cell>
          <cell r="D2201" t="str">
            <v>GUTTER, ASPHALT</v>
          </cell>
          <cell r="E2201" t="str">
            <v>SQYD</v>
          </cell>
        </row>
        <row r="2202">
          <cell r="A2202" t="str">
            <v>60907-1000</v>
          </cell>
          <cell r="D2202" t="str">
            <v>PAVED DITCH, ASPHALT</v>
          </cell>
          <cell r="E2202" t="str">
            <v>LNFT</v>
          </cell>
        </row>
        <row r="2203">
          <cell r="A2203" t="str">
            <v>60908-1000</v>
          </cell>
          <cell r="D2203" t="str">
            <v>PAVED DITCH, ASPHALT</v>
          </cell>
          <cell r="E2203" t="str">
            <v>SQYD</v>
          </cell>
        </row>
        <row r="2204">
          <cell r="A2204" t="str">
            <v>60910-0000</v>
          </cell>
          <cell r="D2204" t="str">
            <v>RESET CURB</v>
          </cell>
          <cell r="E2204" t="str">
            <v>LNFT</v>
          </cell>
        </row>
        <row r="2205">
          <cell r="A2205" t="str">
            <v>60911-0500</v>
          </cell>
          <cell r="D2205" t="str">
            <v>RECONDITION CURB</v>
          </cell>
          <cell r="E2205" t="str">
            <v>LNFT</v>
          </cell>
        </row>
        <row r="2206">
          <cell r="A2206" t="str">
            <v>60911-1000</v>
          </cell>
          <cell r="D2206" t="str">
            <v>RECONDITION GUTTER</v>
          </cell>
          <cell r="E2206" t="str">
            <v>LNFT</v>
          </cell>
        </row>
        <row r="2207">
          <cell r="A2207" t="str">
            <v>60912-1000</v>
          </cell>
          <cell r="D2207" t="str">
            <v>RECONDITION GUTTER</v>
          </cell>
          <cell r="E2207" t="str">
            <v>SQYD</v>
          </cell>
        </row>
        <row r="2208">
          <cell r="A2208" t="str">
            <v>60915-1000</v>
          </cell>
          <cell r="D2208" t="str">
            <v>WHEELSTOP, CONCRETE</v>
          </cell>
          <cell r="E2208" t="str">
            <v>EACH</v>
          </cell>
        </row>
        <row r="2209">
          <cell r="A2209" t="str">
            <v>60915-2000</v>
          </cell>
          <cell r="D2209" t="str">
            <v>WHEELSTOP, TIMBER</v>
          </cell>
          <cell r="E2209" t="str">
            <v>EACH</v>
          </cell>
        </row>
        <row r="2210">
          <cell r="A2210" t="str">
            <v>60915-3000</v>
          </cell>
          <cell r="D2210" t="str">
            <v>WHEELSTOP, RECYCLED PLASTIC</v>
          </cell>
          <cell r="E2210" t="str">
            <v>EACH</v>
          </cell>
        </row>
        <row r="2211">
          <cell r="A2211" t="str">
            <v>60915-4000</v>
          </cell>
          <cell r="D2211" t="str">
            <v>WHEELSTOP, RUBBER</v>
          </cell>
          <cell r="E2211" t="str">
            <v>EACH</v>
          </cell>
        </row>
        <row r="2212">
          <cell r="A2212" t="str">
            <v>60920-0000</v>
          </cell>
          <cell r="D2212" t="str">
            <v>RESET WHEELSTOP</v>
          </cell>
          <cell r="E2212" t="str">
            <v>EACH</v>
          </cell>
        </row>
        <row r="2213">
          <cell r="A2213" t="str">
            <v>60925-0000</v>
          </cell>
          <cell r="D2213" t="str">
            <v>BED COURSE MATERIAL</v>
          </cell>
          <cell r="E2213" t="str">
            <v>CUYD</v>
          </cell>
        </row>
        <row r="2214">
          <cell r="A2214" t="str">
            <v>60926-0000</v>
          </cell>
          <cell r="D2214" t="str">
            <v>BED COURSE MATERIAL</v>
          </cell>
          <cell r="E2214" t="str">
            <v>TON</v>
          </cell>
        </row>
        <row r="2215">
          <cell r="A2215" t="str">
            <v>61001-0000</v>
          </cell>
          <cell r="D2215" t="str">
            <v>HORIZONTAL DRAIN PIPE</v>
          </cell>
          <cell r="E2215" t="str">
            <v>LNFT</v>
          </cell>
        </row>
        <row r="2216">
          <cell r="A2216" t="str">
            <v>61002-0000</v>
          </cell>
          <cell r="D2216" t="str">
            <v>COLLECTOR SYSTEM</v>
          </cell>
          <cell r="E2216" t="str">
            <v>LNFT</v>
          </cell>
        </row>
        <row r="2217">
          <cell r="A2217" t="str">
            <v>61003-0000</v>
          </cell>
          <cell r="D2217" t="str">
            <v>COLLECTOR SYSTEM</v>
          </cell>
          <cell r="E2217" t="str">
            <v>LPSM</v>
          </cell>
        </row>
        <row r="2218">
          <cell r="A2218" t="str">
            <v>61005-0000</v>
          </cell>
          <cell r="D2218" t="str">
            <v>HORIZONTAL DRAIN JETTING</v>
          </cell>
          <cell r="E2218" t="str">
            <v>LPSM</v>
          </cell>
        </row>
        <row r="2219">
          <cell r="A2219" t="str">
            <v>61008-0000</v>
          </cell>
          <cell r="D2219" t="str">
            <v>HORIZONTAL DRAIN CASING AND COLLAR</v>
          </cell>
          <cell r="E2219" t="str">
            <v>EACH</v>
          </cell>
        </row>
        <row r="2220">
          <cell r="A2220" t="str">
            <v>61010-0000</v>
          </cell>
          <cell r="D2220" t="str">
            <v>DRAINAGE WEEP HOLE</v>
          </cell>
          <cell r="E2220" t="str">
            <v>EACH</v>
          </cell>
        </row>
        <row r="2221">
          <cell r="A2221" t="str">
            <v>61012-0000</v>
          </cell>
          <cell r="D2221" t="str">
            <v>CONSTRUCT AND REMOVE TEMPORARY ACCESS AND DRILL PADS</v>
          </cell>
          <cell r="E2221" t="str">
            <v>LPSM</v>
          </cell>
        </row>
        <row r="2222">
          <cell r="A2222" t="str">
            <v>61101-0000</v>
          </cell>
          <cell r="D2222" t="str">
            <v>WATER SYSTEM</v>
          </cell>
          <cell r="E2222" t="str">
            <v>LPSM</v>
          </cell>
        </row>
        <row r="2223">
          <cell r="A2223" t="str">
            <v>61102-0100</v>
          </cell>
          <cell r="D2223" t="str">
            <v>1/2-INCH WATERLINE, COPPER</v>
          </cell>
          <cell r="E2223" t="str">
            <v>LNFT</v>
          </cell>
        </row>
        <row r="2224">
          <cell r="A2224" t="str">
            <v>61102-0150</v>
          </cell>
          <cell r="D2224" t="str">
            <v>1/2-INCH WATERLINE, GALVANIZED STEEL</v>
          </cell>
          <cell r="E2224" t="str">
            <v>LNFT</v>
          </cell>
        </row>
        <row r="2225">
          <cell r="A2225" t="str">
            <v>61102-0200</v>
          </cell>
          <cell r="D2225" t="str">
            <v>1/2-INCH WATERLINE, POLYVINYL CHLORIDE (PVC)</v>
          </cell>
          <cell r="E2225" t="str">
            <v>LNFT</v>
          </cell>
        </row>
        <row r="2226">
          <cell r="A2226" t="str">
            <v>61102-0350</v>
          </cell>
          <cell r="D2226" t="str">
            <v>3/4-INCH WATERLINE, COPPER</v>
          </cell>
          <cell r="E2226" t="str">
            <v>LNFT</v>
          </cell>
        </row>
        <row r="2227">
          <cell r="A2227" t="str">
            <v>61102-0400</v>
          </cell>
          <cell r="D2227" t="str">
            <v>3/4-INCH WATERLINE, GALVANIZED STEEL</v>
          </cell>
          <cell r="E2227" t="str">
            <v>LNFT</v>
          </cell>
        </row>
        <row r="2228">
          <cell r="A2228" t="str">
            <v>61102-0450</v>
          </cell>
          <cell r="D2228" t="str">
            <v>3/4-INCH WATERLINE, POLYVINYL CHLORIDE (PVC)</v>
          </cell>
          <cell r="E2228" t="str">
            <v>LNFT</v>
          </cell>
        </row>
        <row r="2229">
          <cell r="A2229" t="str">
            <v>61102-0545</v>
          </cell>
          <cell r="D2229" t="str">
            <v>1-INCH WATERLINE</v>
          </cell>
          <cell r="E2229" t="str">
            <v>LNFT</v>
          </cell>
        </row>
        <row r="2230">
          <cell r="A2230" t="str">
            <v>61102-0600</v>
          </cell>
          <cell r="D2230" t="str">
            <v>1-INCH WATERLINE, COPPER</v>
          </cell>
          <cell r="E2230" t="str">
            <v>LNFT</v>
          </cell>
        </row>
        <row r="2231">
          <cell r="A2231" t="str">
            <v>61102-0650</v>
          </cell>
          <cell r="D2231" t="str">
            <v>1-INCH WATERLINE, GALVANIZED STEEL</v>
          </cell>
          <cell r="E2231" t="str">
            <v>LNFT</v>
          </cell>
        </row>
        <row r="2232">
          <cell r="A2232" t="str">
            <v>61102-0700</v>
          </cell>
          <cell r="D2232" t="str">
            <v>1-INCH WATERLINE, POLYVINYL CHLORIDE (PVC)</v>
          </cell>
          <cell r="E2232" t="str">
            <v>LNFT</v>
          </cell>
        </row>
        <row r="2233">
          <cell r="A2233" t="str">
            <v>61102-0850</v>
          </cell>
          <cell r="D2233" t="str">
            <v>1 1/4-INCH WATERLINE, COPPER</v>
          </cell>
          <cell r="E2233" t="str">
            <v>LNFT</v>
          </cell>
        </row>
        <row r="2234">
          <cell r="A2234" t="str">
            <v>61102-0900</v>
          </cell>
          <cell r="D2234" t="str">
            <v>1 1/4-INCH WATERLINE, GALVANIZED STEEL</v>
          </cell>
          <cell r="E2234" t="str">
            <v>LNFT</v>
          </cell>
        </row>
        <row r="2235">
          <cell r="A2235" t="str">
            <v>61102-0950</v>
          </cell>
          <cell r="D2235" t="str">
            <v>1 1/4-INCH WATERLINE, POLYVINYL CHLORIDE (PVC)</v>
          </cell>
          <cell r="E2235" t="str">
            <v>LNFT</v>
          </cell>
        </row>
        <row r="2236">
          <cell r="A2236" t="str">
            <v>61102-1100</v>
          </cell>
          <cell r="D2236" t="str">
            <v>1 1/2-INCH WATERLINE, COPPER</v>
          </cell>
          <cell r="E2236" t="str">
            <v>LNFT</v>
          </cell>
        </row>
        <row r="2237">
          <cell r="A2237" t="str">
            <v>61102-1150</v>
          </cell>
          <cell r="D2237" t="str">
            <v>1 1/2-INCH WATERLINE, GALVANIZED STEEL</v>
          </cell>
          <cell r="E2237" t="str">
            <v>LNFT</v>
          </cell>
        </row>
        <row r="2238">
          <cell r="A2238" t="str">
            <v>61102-1200</v>
          </cell>
          <cell r="D2238" t="str">
            <v>1 1/2-INCH WATERLINE, POLYVINYL CHLORIDE (PVC)</v>
          </cell>
          <cell r="E2238" t="str">
            <v>LNFT</v>
          </cell>
        </row>
        <row r="2239">
          <cell r="A2239" t="str">
            <v>61102-1545</v>
          </cell>
          <cell r="D2239" t="str">
            <v>2-INCH WATERLINE</v>
          </cell>
          <cell r="E2239" t="str">
            <v>LNFT</v>
          </cell>
        </row>
        <row r="2240">
          <cell r="A2240" t="str">
            <v>61102-1600</v>
          </cell>
          <cell r="D2240" t="str">
            <v>2-INCH WATERLINE, COPPER</v>
          </cell>
          <cell r="E2240" t="str">
            <v>LNFT</v>
          </cell>
        </row>
        <row r="2241">
          <cell r="A2241" t="str">
            <v>61102-1650</v>
          </cell>
          <cell r="D2241" t="str">
            <v>2-INCH WATERLINE, GALVANIZED STEEL</v>
          </cell>
          <cell r="E2241" t="str">
            <v>LNFT</v>
          </cell>
        </row>
        <row r="2242">
          <cell r="A2242" t="str">
            <v>61102-1700</v>
          </cell>
          <cell r="D2242" t="str">
            <v>2-INCH WATERLINE, POLYVINYL CHLORIDE (PVC)</v>
          </cell>
          <cell r="E2242" t="str">
            <v>LNFT</v>
          </cell>
        </row>
        <row r="2243">
          <cell r="A2243" t="str">
            <v>61102-1750</v>
          </cell>
          <cell r="D2243" t="str">
            <v>2-INCH WATERLINE, DUCTILE IRON</v>
          </cell>
          <cell r="E2243" t="str">
            <v>LNFT</v>
          </cell>
        </row>
        <row r="2244">
          <cell r="A2244" t="str">
            <v>61102-1850</v>
          </cell>
          <cell r="D2244" t="str">
            <v>2 1/2-INCH WATERLINE, COPPER</v>
          </cell>
          <cell r="E2244" t="str">
            <v>LNFT</v>
          </cell>
        </row>
        <row r="2245">
          <cell r="A2245" t="str">
            <v>61102-1900</v>
          </cell>
          <cell r="D2245" t="str">
            <v>2 1/2-INCH WATERLINE, GALVANIZED STEEL</v>
          </cell>
          <cell r="E2245" t="str">
            <v>LNFT</v>
          </cell>
        </row>
        <row r="2246">
          <cell r="A2246" t="str">
            <v>61102-1950</v>
          </cell>
          <cell r="D2246" t="str">
            <v>2 1/2-INCH WATERLINE, POLYVINYL CHLORIDE (PVC)</v>
          </cell>
          <cell r="E2246" t="str">
            <v>LNFT</v>
          </cell>
        </row>
        <row r="2247">
          <cell r="A2247" t="str">
            <v>61102-2100</v>
          </cell>
          <cell r="D2247" t="str">
            <v>3-INCH WATERLINE, COPPER</v>
          </cell>
          <cell r="E2247" t="str">
            <v>LNFT</v>
          </cell>
        </row>
        <row r="2248">
          <cell r="A2248" t="str">
            <v>61102-2150</v>
          </cell>
          <cell r="D2248" t="str">
            <v>3-INCH WATERLINE, GALVANIZED STEEL</v>
          </cell>
          <cell r="E2248" t="str">
            <v>LNFT</v>
          </cell>
        </row>
        <row r="2249">
          <cell r="A2249" t="str">
            <v>61102-2200</v>
          </cell>
          <cell r="D2249" t="str">
            <v>3-INCH WATERLINE, POLYVINYL CHLORIDE (PVC)</v>
          </cell>
          <cell r="E2249" t="str">
            <v>LNFT</v>
          </cell>
        </row>
        <row r="2250">
          <cell r="A2250" t="str">
            <v>61102-2250</v>
          </cell>
          <cell r="D2250" t="str">
            <v>3-INCH WATERLINE, DUCTILE IRON</v>
          </cell>
          <cell r="E2250" t="str">
            <v>LNFT</v>
          </cell>
        </row>
        <row r="2251">
          <cell r="A2251" t="str">
            <v>61102-2545</v>
          </cell>
          <cell r="D2251" t="str">
            <v>4-INCH WATERLINE</v>
          </cell>
          <cell r="E2251" t="str">
            <v>LNFT</v>
          </cell>
        </row>
        <row r="2252">
          <cell r="A2252" t="str">
            <v>61102-2600</v>
          </cell>
          <cell r="D2252" t="str">
            <v>4-INCH WATERLINE, COPPER</v>
          </cell>
          <cell r="E2252" t="str">
            <v>LNFT</v>
          </cell>
        </row>
        <row r="2253">
          <cell r="A2253" t="str">
            <v>61102-2650</v>
          </cell>
          <cell r="D2253" t="str">
            <v>4-INCH WATERLINE, GALVANIZED STEEL</v>
          </cell>
          <cell r="E2253" t="str">
            <v>LNFT</v>
          </cell>
        </row>
        <row r="2254">
          <cell r="A2254" t="str">
            <v>61102-2700</v>
          </cell>
          <cell r="D2254" t="str">
            <v>4-INCH WATERLINE, POLYVINYL CHLORIDE (PVC)</v>
          </cell>
          <cell r="E2254" t="str">
            <v>LNFT</v>
          </cell>
        </row>
        <row r="2255">
          <cell r="A2255" t="str">
            <v>61102-2750</v>
          </cell>
          <cell r="D2255" t="str">
            <v>4-INCH WATERLINE, DUCTILE IRON</v>
          </cell>
          <cell r="E2255" t="str">
            <v>LNFT</v>
          </cell>
        </row>
        <row r="2256">
          <cell r="A2256" t="str">
            <v>61102-2850</v>
          </cell>
          <cell r="D2256" t="str">
            <v>6-INCH WATERLINE, COPPER</v>
          </cell>
          <cell r="E2256" t="str">
            <v>LNFT</v>
          </cell>
        </row>
        <row r="2257">
          <cell r="A2257" t="str">
            <v>61102-2900</v>
          </cell>
          <cell r="D2257" t="str">
            <v>6-INCH WATERLINE, GALVANIZED STEEL</v>
          </cell>
          <cell r="E2257" t="str">
            <v>LNFT</v>
          </cell>
        </row>
        <row r="2258">
          <cell r="A2258" t="str">
            <v>61102-2950</v>
          </cell>
          <cell r="D2258" t="str">
            <v>6-INCH WATERLINE, POLYVINYL CHLORIDE (PVC)</v>
          </cell>
          <cell r="E2258" t="str">
            <v>LNFT</v>
          </cell>
        </row>
        <row r="2259">
          <cell r="A2259" t="str">
            <v>61102-3000</v>
          </cell>
          <cell r="D2259" t="str">
            <v>6-INCH WATERLINE, DUCTILE IRON</v>
          </cell>
          <cell r="E2259" t="str">
            <v>LNFT</v>
          </cell>
        </row>
        <row r="2260">
          <cell r="A2260" t="str">
            <v>61102-3100</v>
          </cell>
          <cell r="D2260" t="str">
            <v>8-INCH WATERLINE, COPPER</v>
          </cell>
          <cell r="E2260" t="str">
            <v>LNFT</v>
          </cell>
        </row>
        <row r="2261">
          <cell r="A2261" t="str">
            <v>61102-3150</v>
          </cell>
          <cell r="D2261" t="str">
            <v>8-INCH WATERLINE, GALVANIZED STEEL</v>
          </cell>
          <cell r="E2261" t="str">
            <v>LNFT</v>
          </cell>
        </row>
        <row r="2262">
          <cell r="A2262" t="str">
            <v>61102-3200</v>
          </cell>
          <cell r="D2262" t="str">
            <v>8-INCH WATERLINE, POLYVINYL CHLORIDE (PVC)</v>
          </cell>
          <cell r="E2262" t="str">
            <v>LNFT</v>
          </cell>
        </row>
        <row r="2263">
          <cell r="A2263" t="str">
            <v>61102-3250</v>
          </cell>
          <cell r="D2263" t="str">
            <v>8-INCH WATERLINE, DUCTILE IRON</v>
          </cell>
          <cell r="E2263" t="str">
            <v>LNFT</v>
          </cell>
        </row>
        <row r="2264">
          <cell r="A2264" t="str">
            <v>61102-3350</v>
          </cell>
          <cell r="D2264" t="str">
            <v>10-INCH WATERLINE, COPPER</v>
          </cell>
          <cell r="E2264" t="str">
            <v>LNFT</v>
          </cell>
        </row>
        <row r="2265">
          <cell r="A2265" t="str">
            <v>61102-3400</v>
          </cell>
          <cell r="D2265" t="str">
            <v>10-INCH WATERLINE, GALVANIZED STEEL</v>
          </cell>
          <cell r="E2265" t="str">
            <v>LNFT</v>
          </cell>
        </row>
        <row r="2266">
          <cell r="A2266" t="str">
            <v>61102-3450</v>
          </cell>
          <cell r="D2266" t="str">
            <v>10-INCH WATERLINE, POLYVINYL CHLORIDE (PVC)</v>
          </cell>
          <cell r="E2266" t="str">
            <v>LNFT</v>
          </cell>
        </row>
        <row r="2267">
          <cell r="A2267" t="str">
            <v>61102-3500</v>
          </cell>
          <cell r="D2267" t="str">
            <v>10-INCH WATERLINE, DUCTILE IRON</v>
          </cell>
          <cell r="E2267" t="str">
            <v>LNFT</v>
          </cell>
        </row>
        <row r="2268">
          <cell r="A2268" t="str">
            <v>61102-3600</v>
          </cell>
          <cell r="D2268" t="str">
            <v>12-INCH WATERLINE, COPPER</v>
          </cell>
          <cell r="E2268" t="str">
            <v>LNFT</v>
          </cell>
        </row>
        <row r="2269">
          <cell r="A2269" t="str">
            <v>61102-3650</v>
          </cell>
          <cell r="D2269" t="str">
            <v>12-INCH WATERLINE, GALVANIZED STEEL</v>
          </cell>
          <cell r="E2269" t="str">
            <v>LNFT</v>
          </cell>
        </row>
        <row r="2270">
          <cell r="A2270" t="str">
            <v>61102-3700</v>
          </cell>
          <cell r="D2270" t="str">
            <v>12-INCH WATERLINE, POLYVINYL CHLORIDE (PVC)</v>
          </cell>
          <cell r="E2270" t="str">
            <v>LNFT</v>
          </cell>
        </row>
        <row r="2271">
          <cell r="A2271" t="str">
            <v>61102-3750</v>
          </cell>
          <cell r="D2271" t="str">
            <v>12-INCH WATERLINE, DUCTILE IRON</v>
          </cell>
          <cell r="E2271" t="str">
            <v>LNFT</v>
          </cell>
        </row>
        <row r="2272">
          <cell r="A2272" t="str">
            <v>61102-3850</v>
          </cell>
          <cell r="D2272" t="str">
            <v>14-INCH WATERLINE, COPPER</v>
          </cell>
          <cell r="E2272" t="str">
            <v>LNFT</v>
          </cell>
        </row>
        <row r="2273">
          <cell r="A2273" t="str">
            <v>61102-3900</v>
          </cell>
          <cell r="D2273" t="str">
            <v>14-INCH WATERLINE, GALVANIZED STEEL</v>
          </cell>
          <cell r="E2273" t="str">
            <v>LNFT</v>
          </cell>
        </row>
        <row r="2274">
          <cell r="A2274" t="str">
            <v>61102-3950</v>
          </cell>
          <cell r="D2274" t="str">
            <v>14-INCH WATERLINE, POLYVINYL CHLORIDE (PVC)</v>
          </cell>
          <cell r="E2274" t="str">
            <v>LNFT</v>
          </cell>
        </row>
        <row r="2275">
          <cell r="A2275" t="str">
            <v>61102-4000</v>
          </cell>
          <cell r="D2275" t="str">
            <v>14-INCH WATERLINE, DUCTILE IRON</v>
          </cell>
          <cell r="E2275" t="str">
            <v>LNFT</v>
          </cell>
        </row>
        <row r="2276">
          <cell r="A2276" t="str">
            <v>61102-4100</v>
          </cell>
          <cell r="D2276" t="str">
            <v>16-INCH WATERLINE, COPPER</v>
          </cell>
          <cell r="E2276" t="str">
            <v>LNFT</v>
          </cell>
        </row>
        <row r="2277">
          <cell r="A2277" t="str">
            <v>61102-4150</v>
          </cell>
          <cell r="D2277" t="str">
            <v>16-INCH WATERLINE, GALVANIZED STEEL</v>
          </cell>
          <cell r="E2277" t="str">
            <v>LNFT</v>
          </cell>
        </row>
        <row r="2278">
          <cell r="A2278" t="str">
            <v>61102-4200</v>
          </cell>
          <cell r="D2278" t="str">
            <v>16-INCH WATERLINE, POLYVINYL CHLORIDE (PVC)</v>
          </cell>
          <cell r="E2278" t="str">
            <v>LNFT</v>
          </cell>
        </row>
        <row r="2279">
          <cell r="A2279" t="str">
            <v>61102-4250</v>
          </cell>
          <cell r="D2279" t="str">
            <v>16-INCH WATERLINE, DUCTILE IRON</v>
          </cell>
          <cell r="E2279" t="str">
            <v>LNFT</v>
          </cell>
        </row>
        <row r="2280">
          <cell r="A2280" t="str">
            <v>61102-4350</v>
          </cell>
          <cell r="D2280" t="str">
            <v>20-INCH WATERLINE, COPPER</v>
          </cell>
          <cell r="E2280" t="str">
            <v>LNFT</v>
          </cell>
        </row>
        <row r="2281">
          <cell r="A2281" t="str">
            <v>61102-4400</v>
          </cell>
          <cell r="D2281" t="str">
            <v>20-INCH WATERLINE, GALVANIZED STEEL</v>
          </cell>
          <cell r="E2281" t="str">
            <v>LNFT</v>
          </cell>
        </row>
        <row r="2282">
          <cell r="A2282" t="str">
            <v>61102-4450</v>
          </cell>
          <cell r="D2282" t="str">
            <v>20-INCH WATERLINE, POLYVINYL CHLORIDE (PVC)</v>
          </cell>
          <cell r="E2282" t="str">
            <v>LNFT</v>
          </cell>
        </row>
        <row r="2283">
          <cell r="A2283" t="str">
            <v>61102-4500</v>
          </cell>
          <cell r="D2283" t="str">
            <v>20-INCH WATERLINE, DUCTILE IRON</v>
          </cell>
          <cell r="E2283" t="str">
            <v>LNFT</v>
          </cell>
        </row>
        <row r="2284">
          <cell r="A2284" t="str">
            <v>61102-4600</v>
          </cell>
          <cell r="D2284" t="str">
            <v>24-INCH WATERLINE, COPPER</v>
          </cell>
          <cell r="E2284" t="str">
            <v>LNFT</v>
          </cell>
        </row>
        <row r="2285">
          <cell r="A2285" t="str">
            <v>61102-4650</v>
          </cell>
          <cell r="D2285" t="str">
            <v>24-INCH WATERLINE, GALVANIZED STEEL</v>
          </cell>
          <cell r="E2285" t="str">
            <v>LNFT</v>
          </cell>
        </row>
        <row r="2286">
          <cell r="A2286" t="str">
            <v>61102-4700</v>
          </cell>
          <cell r="D2286" t="str">
            <v>24-INCH WATERLINE, POLYVINYL CHLORIDE (PVC)</v>
          </cell>
          <cell r="E2286" t="str">
            <v>LNFT</v>
          </cell>
        </row>
        <row r="2287">
          <cell r="A2287" t="str">
            <v>61102-4750</v>
          </cell>
          <cell r="D2287" t="str">
            <v>24-INCH WATERLINE, DUCTILE IRON</v>
          </cell>
          <cell r="E2287" t="str">
            <v>LNFT</v>
          </cell>
        </row>
        <row r="2288">
          <cell r="A2288" t="str">
            <v>61102-4850</v>
          </cell>
          <cell r="D2288" t="str">
            <v>30-INCH WATERLINE, COPPER</v>
          </cell>
          <cell r="E2288" t="str">
            <v>LNFT</v>
          </cell>
        </row>
        <row r="2289">
          <cell r="A2289" t="str">
            <v>61102-4900</v>
          </cell>
          <cell r="D2289" t="str">
            <v>30-INCH WATERLINE, GALVANIZED STEEL</v>
          </cell>
          <cell r="E2289" t="str">
            <v>LNFT</v>
          </cell>
        </row>
        <row r="2290">
          <cell r="A2290" t="str">
            <v>61102-4950</v>
          </cell>
          <cell r="D2290" t="str">
            <v>30-INCH WATERLINE, POLYVINYL CHLORIDE (PVC)</v>
          </cell>
          <cell r="E2290" t="str">
            <v>LNFT</v>
          </cell>
        </row>
        <row r="2291">
          <cell r="A2291" t="str">
            <v>61102-5000</v>
          </cell>
          <cell r="D2291" t="str">
            <v>30-INCH WATERLINE, DUCTILE IRON</v>
          </cell>
          <cell r="E2291" t="str">
            <v>LNFT</v>
          </cell>
        </row>
        <row r="2292">
          <cell r="A2292" t="str">
            <v>61102-5100</v>
          </cell>
          <cell r="D2292" t="str">
            <v>36-INCH WATERLINE, COPPER</v>
          </cell>
          <cell r="E2292" t="str">
            <v>LNFT</v>
          </cell>
        </row>
        <row r="2293">
          <cell r="A2293" t="str">
            <v>61102-5150</v>
          </cell>
          <cell r="D2293" t="str">
            <v>36-INCH WATERLINE, GALVANIZED STEEL</v>
          </cell>
          <cell r="E2293" t="str">
            <v>LNFT</v>
          </cell>
        </row>
        <row r="2294">
          <cell r="A2294" t="str">
            <v>61102-5200</v>
          </cell>
          <cell r="D2294" t="str">
            <v>36-INCH WATERLINE, POLYVINYL CHLORIDE (PVC)</v>
          </cell>
          <cell r="E2294" t="str">
            <v>LNFT</v>
          </cell>
        </row>
        <row r="2295">
          <cell r="A2295" t="str">
            <v>61102-5250</v>
          </cell>
          <cell r="D2295" t="str">
            <v>36-INCH WATERLINE, DUCTILE IRON</v>
          </cell>
          <cell r="E2295" t="str">
            <v>LNFT</v>
          </cell>
        </row>
        <row r="2296">
          <cell r="A2296" t="str">
            <v>61102-5350</v>
          </cell>
          <cell r="D2296" t="str">
            <v>42-INCH WATERLINE, COPPER</v>
          </cell>
          <cell r="E2296" t="str">
            <v>LNFT</v>
          </cell>
        </row>
        <row r="2297">
          <cell r="A2297" t="str">
            <v>61102-5400</v>
          </cell>
          <cell r="D2297" t="str">
            <v>42-INCH WATERLINE, GALVANIZED STEEL</v>
          </cell>
          <cell r="E2297" t="str">
            <v>LNFT</v>
          </cell>
        </row>
        <row r="2298">
          <cell r="A2298" t="str">
            <v>61102-5450</v>
          </cell>
          <cell r="D2298" t="str">
            <v>42-INCH WATERLINE, POLYVINYL CHLORIDE (PVC)</v>
          </cell>
          <cell r="E2298" t="str">
            <v>LNFT</v>
          </cell>
        </row>
        <row r="2299">
          <cell r="A2299" t="str">
            <v>61102-5500</v>
          </cell>
          <cell r="D2299" t="str">
            <v>42-INCH WATERLINE, DUCTILE IRON</v>
          </cell>
          <cell r="E2299" t="str">
            <v>LNFT</v>
          </cell>
        </row>
        <row r="2300">
          <cell r="A2300" t="str">
            <v>61103-0100</v>
          </cell>
          <cell r="D2300" t="str">
            <v>4-INCH ENCASEMENT PIPE, GALVANIZED STEEL</v>
          </cell>
          <cell r="E2300" t="str">
            <v>LNFT</v>
          </cell>
        </row>
        <row r="2301">
          <cell r="A2301" t="str">
            <v>61103-0200</v>
          </cell>
          <cell r="D2301" t="str">
            <v>4-INCH ENCASEMENT PIPE, POLYVINYL CHLORIDE (PVC)</v>
          </cell>
          <cell r="E2301" t="str">
            <v>LNFT</v>
          </cell>
        </row>
        <row r="2302">
          <cell r="A2302" t="str">
            <v>61103-0300</v>
          </cell>
          <cell r="D2302" t="str">
            <v>5-INCH ENCASEMENT PIPE, GALVANIZED STEEL</v>
          </cell>
          <cell r="E2302" t="str">
            <v>LNFT</v>
          </cell>
        </row>
        <row r="2303">
          <cell r="A2303" t="str">
            <v>61103-0400</v>
          </cell>
          <cell r="D2303" t="str">
            <v>5-INCH ENCASEMENT PIPE, POLYVINYL CHLORIDE (PVC)</v>
          </cell>
          <cell r="E2303" t="str">
            <v>LNFT</v>
          </cell>
        </row>
        <row r="2304">
          <cell r="A2304" t="str">
            <v>61103-0500</v>
          </cell>
          <cell r="D2304" t="str">
            <v>6-INCH ENCASEMENT PIPE, GALVANIZED STEEL</v>
          </cell>
          <cell r="E2304" t="str">
            <v>LNFT</v>
          </cell>
        </row>
        <row r="2305">
          <cell r="A2305" t="str">
            <v>61103-0600</v>
          </cell>
          <cell r="D2305" t="str">
            <v>6-INCH ENCASEMENT PIPE, POLYVINYL CHLORIDE (PVC)</v>
          </cell>
          <cell r="E2305" t="str">
            <v>LNFT</v>
          </cell>
        </row>
        <row r="2306">
          <cell r="A2306" t="str">
            <v>61103-0700</v>
          </cell>
          <cell r="D2306" t="str">
            <v>8-INCH ENCASEMENT PIPE, GALVANIZED STEEL</v>
          </cell>
          <cell r="E2306" t="str">
            <v>LNFT</v>
          </cell>
        </row>
        <row r="2307">
          <cell r="A2307" t="str">
            <v>61103-0800</v>
          </cell>
          <cell r="D2307" t="str">
            <v>8-INCH ENCASEMENT PIPE, POLYVINYL CHLORIDE (PVC)</v>
          </cell>
          <cell r="E2307" t="str">
            <v>LNFT</v>
          </cell>
        </row>
        <row r="2308">
          <cell r="A2308" t="str">
            <v>61103-0900</v>
          </cell>
          <cell r="D2308" t="str">
            <v>10-INCH ENCASEMENT PIPE, GALVANIZED STEEL</v>
          </cell>
          <cell r="E2308" t="str">
            <v>LNFT</v>
          </cell>
        </row>
        <row r="2309">
          <cell r="A2309" t="str">
            <v>61103-1000</v>
          </cell>
          <cell r="D2309" t="str">
            <v>10-INCH ENCASEMENT PIPE, POLYVINYL CHLORIDE (PVC)</v>
          </cell>
          <cell r="E2309" t="str">
            <v>LNFT</v>
          </cell>
        </row>
        <row r="2310">
          <cell r="A2310" t="str">
            <v>61103-1100</v>
          </cell>
          <cell r="D2310" t="str">
            <v>12-INCH ENCASEMENT PIPE, GALVANIZED STEEL</v>
          </cell>
          <cell r="E2310" t="str">
            <v>LNFT</v>
          </cell>
        </row>
        <row r="2311">
          <cell r="A2311" t="str">
            <v>61103-1200</v>
          </cell>
          <cell r="D2311" t="str">
            <v>12-INCH ENCASEMENT PIPE, POLYVINYL CHLORIDE (PVC)</v>
          </cell>
          <cell r="E2311" t="str">
            <v>LNFT</v>
          </cell>
        </row>
        <row r="2312">
          <cell r="A2312" t="str">
            <v>61103-1300</v>
          </cell>
          <cell r="D2312" t="str">
            <v>14-INCH ENCASEMENT PIPE, GALVANIZED STEEL</v>
          </cell>
          <cell r="E2312" t="str">
            <v>LNFT</v>
          </cell>
        </row>
        <row r="2313">
          <cell r="A2313" t="str">
            <v>61103-1400</v>
          </cell>
          <cell r="D2313" t="str">
            <v>14-INCH ENCASEMENT PIPE, POLYVINYL CHLORIDE (PVC)</v>
          </cell>
          <cell r="E2313" t="str">
            <v>LNFT</v>
          </cell>
        </row>
        <row r="2314">
          <cell r="A2314" t="str">
            <v>61103-1450</v>
          </cell>
          <cell r="D2314" t="str">
            <v>16-INCH ENCASEMENT PIPE, GALVANIZED STEEL</v>
          </cell>
          <cell r="E2314" t="str">
            <v>LNFT</v>
          </cell>
        </row>
        <row r="2315">
          <cell r="A2315" t="str">
            <v>61103-1455</v>
          </cell>
          <cell r="D2315" t="str">
            <v>16-INCH ENCASEMENT PIPE, STEEL</v>
          </cell>
          <cell r="E2315" t="str">
            <v>LNFT</v>
          </cell>
        </row>
        <row r="2316">
          <cell r="A2316" t="str">
            <v>61103-1480</v>
          </cell>
          <cell r="D2316" t="str">
            <v>20-INCH ENCASEMENT PIPE, STEEL</v>
          </cell>
          <cell r="E2316" t="str">
            <v>LNFT</v>
          </cell>
        </row>
        <row r="2317">
          <cell r="A2317" t="str">
            <v>61103-1500</v>
          </cell>
          <cell r="D2317" t="str">
            <v>24-INCH ENCASEMENT PIPE, GALVANIZED STEEL</v>
          </cell>
          <cell r="E2317" t="str">
            <v>LNFT</v>
          </cell>
        </row>
        <row r="2318">
          <cell r="A2318" t="str">
            <v>61103-1600</v>
          </cell>
          <cell r="D2318" t="str">
            <v>24-INCH ENCASEMENT PIPE, POLYVINYL CHLORIDE (PVC)</v>
          </cell>
          <cell r="E2318" t="str">
            <v>LNFT</v>
          </cell>
        </row>
        <row r="2319">
          <cell r="A2319" t="str">
            <v>61103-2200</v>
          </cell>
          <cell r="D2319" t="str">
            <v>42-INCH ENCASEMENT PIPE, GALVANIZED STEEL</v>
          </cell>
          <cell r="E2319" t="str">
            <v>LNFT</v>
          </cell>
        </row>
        <row r="2320">
          <cell r="A2320" t="str">
            <v>61104-0100</v>
          </cell>
          <cell r="D2320" t="str">
            <v>VALVE, BUTTERFLY</v>
          </cell>
          <cell r="E2320" t="str">
            <v>EACH</v>
          </cell>
        </row>
        <row r="2321">
          <cell r="A2321" t="str">
            <v>61104-0200</v>
          </cell>
          <cell r="D2321" t="str">
            <v>VALVE, AIR RELEASE</v>
          </cell>
          <cell r="E2321" t="str">
            <v>EACH</v>
          </cell>
        </row>
        <row r="2322">
          <cell r="A2322" t="str">
            <v>61104-0300</v>
          </cell>
          <cell r="D2322" t="str">
            <v>VALVE, BLOW-OFF</v>
          </cell>
          <cell r="E2322" t="str">
            <v>EACH</v>
          </cell>
        </row>
        <row r="2323">
          <cell r="A2323" t="str">
            <v>61104-0400</v>
          </cell>
          <cell r="D2323" t="str">
            <v>VALVE, GATE</v>
          </cell>
          <cell r="E2323" t="str">
            <v>EACH</v>
          </cell>
        </row>
        <row r="2324">
          <cell r="A2324" t="str">
            <v>61104-0500</v>
          </cell>
          <cell r="D2324" t="str">
            <v>VALVE, GATE, 1 1/2-INCH</v>
          </cell>
          <cell r="E2324" t="str">
            <v>EACH</v>
          </cell>
        </row>
        <row r="2325">
          <cell r="A2325" t="str">
            <v>61104-0600</v>
          </cell>
          <cell r="D2325" t="str">
            <v>VALVE, GATE, 2-INCH</v>
          </cell>
          <cell r="E2325" t="str">
            <v>EACH</v>
          </cell>
        </row>
        <row r="2326">
          <cell r="A2326" t="str">
            <v>61104-0700</v>
          </cell>
          <cell r="D2326" t="str">
            <v>VALVE, GATE, 4-INCH</v>
          </cell>
          <cell r="E2326" t="str">
            <v>EACH</v>
          </cell>
        </row>
        <row r="2327">
          <cell r="A2327" t="str">
            <v>61104-0800</v>
          </cell>
          <cell r="D2327" t="str">
            <v>VALVE, GATE, 6-INCH</v>
          </cell>
          <cell r="E2327" t="str">
            <v>EACH</v>
          </cell>
        </row>
        <row r="2328">
          <cell r="A2328" t="str">
            <v>61104-0900</v>
          </cell>
          <cell r="D2328" t="str">
            <v>VALVE, GATE, 8-INCH</v>
          </cell>
          <cell r="E2328" t="str">
            <v>EACH</v>
          </cell>
        </row>
        <row r="2329">
          <cell r="A2329" t="str">
            <v>61104-0950</v>
          </cell>
          <cell r="D2329" t="str">
            <v>VALVE, GATE, 10-INCH</v>
          </cell>
          <cell r="E2329" t="str">
            <v>EACH</v>
          </cell>
        </row>
        <row r="2330">
          <cell r="A2330" t="str">
            <v>61104-1000</v>
          </cell>
          <cell r="D2330" t="str">
            <v>VALVE, GATE, 12-INCH</v>
          </cell>
          <cell r="E2330" t="str">
            <v>EACH</v>
          </cell>
        </row>
        <row r="2331">
          <cell r="A2331" t="str">
            <v>61104-1100</v>
          </cell>
          <cell r="D2331" t="str">
            <v>VALVE, GATE, 24-INCH</v>
          </cell>
          <cell r="E2331" t="str">
            <v>EACH</v>
          </cell>
        </row>
        <row r="2332">
          <cell r="A2332" t="str">
            <v>61104-1200</v>
          </cell>
          <cell r="D2332" t="str">
            <v>VALVE, BACKFLOW PREVENTION</v>
          </cell>
          <cell r="E2332" t="str">
            <v>EACH</v>
          </cell>
        </row>
        <row r="2333">
          <cell r="A2333" t="str">
            <v>61104-1300</v>
          </cell>
          <cell r="D2333" t="str">
            <v>VALVE, PLUG</v>
          </cell>
          <cell r="E2333" t="str">
            <v>EACH</v>
          </cell>
        </row>
        <row r="2334">
          <cell r="A2334" t="str">
            <v>61104-1400</v>
          </cell>
          <cell r="D2334" t="str">
            <v>VALVE, CHECK</v>
          </cell>
          <cell r="E2334" t="str">
            <v>EACH</v>
          </cell>
        </row>
        <row r="2335">
          <cell r="A2335" t="str">
            <v>61105-0000</v>
          </cell>
          <cell r="D2335" t="str">
            <v>VALVE BOX</v>
          </cell>
          <cell r="E2335" t="str">
            <v>EACH</v>
          </cell>
        </row>
        <row r="2336">
          <cell r="A2336" t="str">
            <v>61106-0000</v>
          </cell>
          <cell r="D2336" t="str">
            <v>FIRE HYDRANT</v>
          </cell>
          <cell r="E2336" t="str">
            <v>EACH</v>
          </cell>
        </row>
        <row r="2337">
          <cell r="A2337" t="str">
            <v>61106-1000</v>
          </cell>
          <cell r="D2337" t="str">
            <v>FIRE HYDRANT, DRY</v>
          </cell>
          <cell r="E2337" t="str">
            <v>EACH</v>
          </cell>
        </row>
        <row r="2338">
          <cell r="A2338" t="str">
            <v>61107-0000</v>
          </cell>
          <cell r="D2338" t="str">
            <v>WATER METER</v>
          </cell>
          <cell r="E2338" t="str">
            <v>EACH</v>
          </cell>
        </row>
        <row r="2339">
          <cell r="A2339" t="str">
            <v>61108-1000</v>
          </cell>
          <cell r="D2339" t="str">
            <v>ADJUST WATER VALVE</v>
          </cell>
          <cell r="E2339" t="str">
            <v>EACH</v>
          </cell>
        </row>
        <row r="2340">
          <cell r="A2340" t="str">
            <v>61108-2000</v>
          </cell>
          <cell r="D2340" t="str">
            <v>ADJUST FIRE HYDRANT</v>
          </cell>
          <cell r="E2340" t="str">
            <v>EACH</v>
          </cell>
        </row>
        <row r="2341">
          <cell r="A2341" t="str">
            <v>61108-3000</v>
          </cell>
          <cell r="D2341" t="str">
            <v>ADJUST WATER METER</v>
          </cell>
          <cell r="E2341" t="str">
            <v>EACH</v>
          </cell>
        </row>
        <row r="2342">
          <cell r="A2342" t="str">
            <v>61108-4000</v>
          </cell>
          <cell r="D2342" t="str">
            <v>ADJUST VALVE BOX</v>
          </cell>
          <cell r="E2342" t="str">
            <v>EACH</v>
          </cell>
        </row>
        <row r="2343">
          <cell r="A2343" t="str">
            <v>61109-1000</v>
          </cell>
          <cell r="D2343" t="str">
            <v>RELOCATE MANHOLE</v>
          </cell>
          <cell r="E2343" t="str">
            <v>EACH</v>
          </cell>
        </row>
        <row r="2344">
          <cell r="A2344" t="str">
            <v>61109-2000</v>
          </cell>
          <cell r="D2344" t="str">
            <v>RELOCATE WATER VALVE</v>
          </cell>
          <cell r="E2344" t="str">
            <v>EACH</v>
          </cell>
        </row>
        <row r="2345">
          <cell r="A2345" t="str">
            <v>61109-3000</v>
          </cell>
          <cell r="D2345" t="str">
            <v>RELOCATE WATER FOUNTAIN</v>
          </cell>
          <cell r="E2345" t="str">
            <v>EACH</v>
          </cell>
        </row>
        <row r="2346">
          <cell r="A2346" t="str">
            <v>61109-4000</v>
          </cell>
          <cell r="D2346" t="str">
            <v>RELOCATE FIRE HYDRANT</v>
          </cell>
          <cell r="E2346" t="str">
            <v>EACH</v>
          </cell>
        </row>
        <row r="2347">
          <cell r="A2347" t="str">
            <v>61109-5000</v>
          </cell>
          <cell r="D2347" t="str">
            <v>RELOCATE WATER METER</v>
          </cell>
          <cell r="E2347" t="str">
            <v>EACH</v>
          </cell>
        </row>
        <row r="2348">
          <cell r="A2348" t="str">
            <v>61110-0000</v>
          </cell>
          <cell r="D2348" t="str">
            <v>CATHODIC PROTECTION SYSTEM</v>
          </cell>
          <cell r="E2348" t="str">
            <v>LPSM</v>
          </cell>
        </row>
        <row r="2349">
          <cell r="A2349" t="str">
            <v>61110-1000</v>
          </cell>
          <cell r="D2349" t="str">
            <v>IRRIGATION SYSTEM</v>
          </cell>
          <cell r="E2349" t="str">
            <v>LPSM</v>
          </cell>
        </row>
        <row r="2350">
          <cell r="A2350" t="str">
            <v>61110-2000</v>
          </cell>
          <cell r="D2350" t="str">
            <v>SIPHON SYSTEM</v>
          </cell>
          <cell r="E2350" t="str">
            <v>LPSM</v>
          </cell>
        </row>
        <row r="2351">
          <cell r="A2351" t="str">
            <v>61111-0000</v>
          </cell>
          <cell r="D2351" t="str">
            <v>YARD HYDRANT</v>
          </cell>
          <cell r="E2351" t="str">
            <v>EACH</v>
          </cell>
        </row>
        <row r="2352">
          <cell r="A2352" t="str">
            <v>61112-0000</v>
          </cell>
          <cell r="D2352" t="str">
            <v>WATER FOUNTAIN</v>
          </cell>
          <cell r="E2352" t="str">
            <v>EACH</v>
          </cell>
        </row>
        <row r="2353">
          <cell r="A2353" t="str">
            <v>61113-0100</v>
          </cell>
          <cell r="D2353" t="str">
            <v>WATER SYSTEM, UTILITY COMPANY COMPENSATION</v>
          </cell>
          <cell r="E2353" t="str">
            <v>CTSM</v>
          </cell>
        </row>
        <row r="2354">
          <cell r="A2354" t="str">
            <v>61114-0000</v>
          </cell>
          <cell r="D2354" t="str">
            <v>WATER SYSTEM ACCESSORY</v>
          </cell>
          <cell r="E2354" t="str">
            <v>EACH</v>
          </cell>
        </row>
        <row r="2355">
          <cell r="A2355" t="str">
            <v>61114-0500</v>
          </cell>
          <cell r="D2355" t="str">
            <v>WATER SYSTEM ACCESSORY, BRANCH</v>
          </cell>
          <cell r="E2355" t="str">
            <v>EACH</v>
          </cell>
        </row>
        <row r="2356">
          <cell r="A2356" t="str">
            <v>61114-1000</v>
          </cell>
          <cell r="D2356" t="str">
            <v>WATER SYSTEM ACCESSORY, BEND</v>
          </cell>
          <cell r="E2356" t="str">
            <v>EACH</v>
          </cell>
        </row>
        <row r="2357">
          <cell r="A2357" t="str">
            <v>61114-1500</v>
          </cell>
          <cell r="D2357" t="str">
            <v>WATER SYSTEM ACCESSORY, TIE-IN</v>
          </cell>
          <cell r="E2357" t="str">
            <v>EACH</v>
          </cell>
        </row>
        <row r="2358">
          <cell r="A2358" t="str">
            <v>61114-4000</v>
          </cell>
          <cell r="D2358" t="str">
            <v>WATER SYSTEM ACCESSORY, BLOW-OFF ASSEMBLY</v>
          </cell>
          <cell r="E2358" t="str">
            <v>EACH</v>
          </cell>
        </row>
        <row r="2359">
          <cell r="A2359" t="str">
            <v>61114-5000</v>
          </cell>
          <cell r="D2359" t="str">
            <v>WATER SYSTEM ACCESSORY, CURB STOP, 1-INCH</v>
          </cell>
          <cell r="E2359" t="str">
            <v>EACH</v>
          </cell>
        </row>
        <row r="2360">
          <cell r="A2360" t="str">
            <v>61114-6000</v>
          </cell>
          <cell r="D2360" t="str">
            <v>WATER SYSTEM ACCESSORY, CONCRETE THRUST COLLAR</v>
          </cell>
          <cell r="E2360" t="str">
            <v>EACH</v>
          </cell>
        </row>
        <row r="2361">
          <cell r="A2361" t="str">
            <v>61114-7000</v>
          </cell>
          <cell r="D2361" t="str">
            <v>WATER SYSTEM ACCESSORY, COUPLING</v>
          </cell>
          <cell r="E2361" t="str">
            <v>EACH</v>
          </cell>
        </row>
        <row r="2362">
          <cell r="A2362" t="str">
            <v>61114-8000</v>
          </cell>
          <cell r="D2362" t="str">
            <v>WATER SYSTEM ACCESSORY, REDUCER</v>
          </cell>
          <cell r="E2362" t="str">
            <v>EACH</v>
          </cell>
        </row>
        <row r="2363">
          <cell r="A2363" t="str">
            <v>61201-0000</v>
          </cell>
          <cell r="D2363" t="str">
            <v>SEWER SYSTEM</v>
          </cell>
          <cell r="E2363" t="str">
            <v>LPSM</v>
          </cell>
        </row>
        <row r="2364">
          <cell r="A2364" t="str">
            <v>61202-0100</v>
          </cell>
          <cell r="D2364" t="str">
            <v>4-INCH SEWER LINE, PLASTIC</v>
          </cell>
          <cell r="E2364" t="str">
            <v>LNFT</v>
          </cell>
        </row>
        <row r="2365">
          <cell r="A2365" t="str">
            <v>61202-0200</v>
          </cell>
          <cell r="D2365" t="str">
            <v>4-INCH SEWER LINE, DUCTILE IRON</v>
          </cell>
          <cell r="E2365" t="str">
            <v>LNFT</v>
          </cell>
        </row>
        <row r="2366">
          <cell r="A2366" t="str">
            <v>61202-0300</v>
          </cell>
          <cell r="D2366" t="str">
            <v>4-INCH SEWER LINE, CAST IRON</v>
          </cell>
          <cell r="E2366" t="str">
            <v>LNFT</v>
          </cell>
        </row>
        <row r="2367">
          <cell r="A2367" t="str">
            <v>61202-0400</v>
          </cell>
          <cell r="D2367" t="str">
            <v>6-INCH SEWER LINE, PLASTIC</v>
          </cell>
          <cell r="E2367" t="str">
            <v>LNFT</v>
          </cell>
        </row>
        <row r="2368">
          <cell r="A2368" t="str">
            <v>61202-0500</v>
          </cell>
          <cell r="D2368" t="str">
            <v>6-INCH SEWER LINE, DUCTILE IRON</v>
          </cell>
          <cell r="E2368" t="str">
            <v>LNFT</v>
          </cell>
        </row>
        <row r="2369">
          <cell r="A2369" t="str">
            <v>61202-0600</v>
          </cell>
          <cell r="D2369" t="str">
            <v>6-INCH SEWER LINE, CAST IRON</v>
          </cell>
          <cell r="E2369" t="str">
            <v>LNFT</v>
          </cell>
        </row>
        <row r="2370">
          <cell r="A2370" t="str">
            <v>61202-0700</v>
          </cell>
          <cell r="D2370" t="str">
            <v>8-INCH SEWER LINE, PLASTIC</v>
          </cell>
          <cell r="E2370" t="str">
            <v>LNFT</v>
          </cell>
        </row>
        <row r="2371">
          <cell r="A2371" t="str">
            <v>61202-0800</v>
          </cell>
          <cell r="D2371" t="str">
            <v>8-INCH SEWER LINE, DUCTILE IRON</v>
          </cell>
          <cell r="E2371" t="str">
            <v>LNFT</v>
          </cell>
        </row>
        <row r="2372">
          <cell r="A2372" t="str">
            <v>61202-0900</v>
          </cell>
          <cell r="D2372" t="str">
            <v>8-INCH SEWER LINE, CAST IRON</v>
          </cell>
          <cell r="E2372" t="str">
            <v>LNFT</v>
          </cell>
        </row>
        <row r="2373">
          <cell r="A2373" t="str">
            <v>61202-1000</v>
          </cell>
          <cell r="D2373" t="str">
            <v>10-INCH SEWER LINE, PLASTIC</v>
          </cell>
          <cell r="E2373" t="str">
            <v>LNFT</v>
          </cell>
        </row>
        <row r="2374">
          <cell r="A2374" t="str">
            <v>61202-1200</v>
          </cell>
          <cell r="D2374" t="str">
            <v>12-INCH SEWER LINE, DUCTILE IRON</v>
          </cell>
          <cell r="E2374" t="str">
            <v>LNFT</v>
          </cell>
        </row>
        <row r="2375">
          <cell r="A2375" t="str">
            <v>61202-4000</v>
          </cell>
          <cell r="D2375" t="str">
            <v>21-INCH SEWER LINE, PLASTIC</v>
          </cell>
          <cell r="E2375" t="str">
            <v>LNFT</v>
          </cell>
        </row>
        <row r="2376">
          <cell r="A2376" t="str">
            <v>61203-0000</v>
          </cell>
          <cell r="D2376" t="str">
            <v>MANHOLE, SANITARY SEWER</v>
          </cell>
          <cell r="E2376" t="str">
            <v>EACH</v>
          </cell>
        </row>
        <row r="2377">
          <cell r="A2377" t="str">
            <v>61204-1000</v>
          </cell>
          <cell r="D2377" t="str">
            <v>SANITARY SEWER, INTERIOR DROP</v>
          </cell>
          <cell r="E2377" t="str">
            <v>EACH</v>
          </cell>
        </row>
        <row r="2378">
          <cell r="A2378" t="str">
            <v>61205-1000</v>
          </cell>
          <cell r="D2378" t="str">
            <v>12-INCH SEWER ENCASEMENT PIPE, GALVANIZED STEEL</v>
          </cell>
          <cell r="E2378" t="str">
            <v>LNFT</v>
          </cell>
        </row>
        <row r="2379">
          <cell r="A2379" t="str">
            <v>61206-0000</v>
          </cell>
          <cell r="D2379" t="str">
            <v>RELOCATE SANITARY SERVICE</v>
          </cell>
          <cell r="E2379" t="str">
            <v>EACH</v>
          </cell>
        </row>
        <row r="2380">
          <cell r="A2380" t="str">
            <v>61207-0000</v>
          </cell>
          <cell r="D2380" t="str">
            <v>CLEANOUT</v>
          </cell>
          <cell r="E2380" t="str">
            <v>EACH</v>
          </cell>
        </row>
        <row r="2381">
          <cell r="A2381" t="str">
            <v>61208-0000</v>
          </cell>
          <cell r="D2381" t="str">
            <v>VENT SCRUBBER</v>
          </cell>
          <cell r="E2381" t="str">
            <v>EACH</v>
          </cell>
        </row>
        <row r="2382">
          <cell r="A2382" t="str">
            <v>61210-0000</v>
          </cell>
          <cell r="D2382" t="str">
            <v>SANITARY SEWER SYSTEM, UTILITY COMPANY COMPENSATION</v>
          </cell>
          <cell r="E2382" t="str">
            <v>CTSM</v>
          </cell>
        </row>
        <row r="2383">
          <cell r="A2383" t="str">
            <v>61301-0000</v>
          </cell>
          <cell r="D2383" t="str">
            <v>SIMULATED STONE MASONRY SURFACE TREATMENT</v>
          </cell>
          <cell r="E2383" t="str">
            <v>SQYD</v>
          </cell>
        </row>
        <row r="2384">
          <cell r="A2384" t="str">
            <v>61302-0000</v>
          </cell>
          <cell r="D2384" t="str">
            <v>SIMULATED STONE MASONRY TEST WALL</v>
          </cell>
          <cell r="E2384" t="str">
            <v>EACH</v>
          </cell>
        </row>
        <row r="2385">
          <cell r="A2385" t="str">
            <v>61303-0000</v>
          </cell>
          <cell r="D2385" t="str">
            <v>SIMULATED STONE MASONRY SURFACE STAINING</v>
          </cell>
          <cell r="E2385" t="str">
            <v>SQYD</v>
          </cell>
        </row>
        <row r="2386">
          <cell r="A2386" t="str">
            <v>61401-0000</v>
          </cell>
          <cell r="D2386" t="str">
            <v>LEAN CONCRETE BACKFILL</v>
          </cell>
          <cell r="E2386" t="str">
            <v>CUYD</v>
          </cell>
        </row>
        <row r="2387">
          <cell r="A2387" t="str">
            <v>61501-0100</v>
          </cell>
          <cell r="D2387" t="str">
            <v>SIDEWALK, CONCRETE</v>
          </cell>
          <cell r="E2387" t="str">
            <v>SQYD</v>
          </cell>
        </row>
        <row r="2388">
          <cell r="A2388" t="str">
            <v>61501-0200</v>
          </cell>
          <cell r="D2388" t="str">
            <v>SIDEWALK, COLORED CONCRETE</v>
          </cell>
          <cell r="E2388" t="str">
            <v>SQYD</v>
          </cell>
        </row>
        <row r="2389">
          <cell r="A2389" t="str">
            <v>61501-0300</v>
          </cell>
          <cell r="D2389" t="str">
            <v>SIDEWALK, FIBER REINFORCED COLORED CONCRETE</v>
          </cell>
          <cell r="E2389" t="str">
            <v>SQYD</v>
          </cell>
        </row>
        <row r="2390">
          <cell r="A2390" t="str">
            <v>61501-0400</v>
          </cell>
          <cell r="D2390" t="str">
            <v>SIDEWALK, PRECAST CONCRETE PAVERS</v>
          </cell>
          <cell r="E2390" t="str">
            <v>SQYD</v>
          </cell>
        </row>
        <row r="2391">
          <cell r="A2391" t="str">
            <v>61501-0500</v>
          </cell>
          <cell r="D2391" t="str">
            <v>SIDEWALK, EXPOSED AGGREGATE CONCRETE</v>
          </cell>
          <cell r="E2391" t="str">
            <v>SQYD</v>
          </cell>
        </row>
        <row r="2392">
          <cell r="A2392" t="str">
            <v>61501-0600</v>
          </cell>
          <cell r="D2392" t="str">
            <v>SIDEWALK, EXPOSED AGGREGATE COLORED CONCRETE</v>
          </cell>
          <cell r="E2392" t="str">
            <v>SQYD</v>
          </cell>
        </row>
        <row r="2393">
          <cell r="A2393" t="str">
            <v>61501-0700</v>
          </cell>
          <cell r="D2393" t="str">
            <v>SIDEWALK, DECOMPOSED GRANITE</v>
          </cell>
          <cell r="E2393" t="str">
            <v>SQYD</v>
          </cell>
        </row>
        <row r="2394">
          <cell r="A2394" t="str">
            <v>61501-0800</v>
          </cell>
          <cell r="D2394" t="str">
            <v>SIDEWALK, AGGREGATE</v>
          </cell>
          <cell r="E2394" t="str">
            <v>SQYD</v>
          </cell>
        </row>
        <row r="2395">
          <cell r="A2395" t="str">
            <v>61501-0900</v>
          </cell>
          <cell r="D2395" t="str">
            <v>SIDEWALK, STONE</v>
          </cell>
          <cell r="E2395" t="str">
            <v>SQYD</v>
          </cell>
        </row>
        <row r="2396">
          <cell r="A2396" t="str">
            <v>61501-1000</v>
          </cell>
          <cell r="D2396" t="str">
            <v>SIDEWALK, BRICK</v>
          </cell>
          <cell r="E2396" t="str">
            <v>SQYD</v>
          </cell>
        </row>
        <row r="2397">
          <cell r="A2397" t="str">
            <v>61501-1100</v>
          </cell>
          <cell r="D2397" t="str">
            <v>SIDEWALK, ASPHALT</v>
          </cell>
          <cell r="E2397" t="str">
            <v>SQYD</v>
          </cell>
        </row>
        <row r="2398">
          <cell r="A2398" t="str">
            <v>61501-1200</v>
          </cell>
          <cell r="D2398" t="str">
            <v>SIDEWALK, POROUS ASPHALT</v>
          </cell>
          <cell r="E2398" t="str">
            <v>SQYD</v>
          </cell>
        </row>
        <row r="2399">
          <cell r="A2399" t="str">
            <v>61502-1000</v>
          </cell>
          <cell r="D2399" t="str">
            <v>DRIVE PAD, CONCRETE</v>
          </cell>
          <cell r="E2399" t="str">
            <v>SQYD</v>
          </cell>
        </row>
        <row r="2400">
          <cell r="A2400" t="str">
            <v>61502-2000</v>
          </cell>
          <cell r="D2400" t="str">
            <v>DRIVE PAD, ASPHALT CONCRETE</v>
          </cell>
          <cell r="E2400" t="str">
            <v>SQYD</v>
          </cell>
        </row>
        <row r="2401">
          <cell r="A2401" t="str">
            <v>61502-3000</v>
          </cell>
          <cell r="D2401" t="str">
            <v>DRIVE PAD, STONE</v>
          </cell>
          <cell r="E2401" t="str">
            <v>SQYD</v>
          </cell>
        </row>
        <row r="2402">
          <cell r="A2402" t="str">
            <v>61502-4000</v>
          </cell>
          <cell r="D2402" t="str">
            <v>DRIVE PAD, BRICK</v>
          </cell>
          <cell r="E2402" t="str">
            <v>SQYD</v>
          </cell>
        </row>
        <row r="2403">
          <cell r="A2403" t="str">
            <v>61502-5000</v>
          </cell>
          <cell r="D2403" t="str">
            <v>DRIVE PAD, GRASS PAVING</v>
          </cell>
          <cell r="E2403" t="str">
            <v>SQYD</v>
          </cell>
        </row>
        <row r="2404">
          <cell r="A2404" t="str">
            <v>61503-1000</v>
          </cell>
          <cell r="D2404" t="str">
            <v>MEDIAN, CONCRETE</v>
          </cell>
          <cell r="E2404" t="str">
            <v>SQYD</v>
          </cell>
        </row>
        <row r="2405">
          <cell r="A2405" t="str">
            <v>61503-2000</v>
          </cell>
          <cell r="D2405" t="str">
            <v>MEDIAN, EXPOSED AGGREGATE CONCRETE</v>
          </cell>
          <cell r="E2405" t="str">
            <v>SQYD</v>
          </cell>
        </row>
        <row r="2406">
          <cell r="A2406" t="str">
            <v>61503-3000</v>
          </cell>
          <cell r="D2406" t="str">
            <v>MEDIAN, ASPHALT</v>
          </cell>
          <cell r="E2406" t="str">
            <v>SQYD</v>
          </cell>
        </row>
        <row r="2407">
          <cell r="A2407" t="str">
            <v>61503-4000</v>
          </cell>
          <cell r="D2407" t="str">
            <v>MEDIAN, GRASS PAVING</v>
          </cell>
          <cell r="E2407" t="str">
            <v>SQYD</v>
          </cell>
        </row>
        <row r="2408">
          <cell r="A2408" t="str">
            <v>61503-5000</v>
          </cell>
          <cell r="D2408" t="str">
            <v>MEDIAN, STONE</v>
          </cell>
          <cell r="E2408" t="str">
            <v>SQYD</v>
          </cell>
        </row>
        <row r="2409">
          <cell r="A2409" t="str">
            <v>61503-6000</v>
          </cell>
          <cell r="D2409" t="str">
            <v>MEDIAN, BRICK</v>
          </cell>
          <cell r="E2409" t="str">
            <v>SQYD</v>
          </cell>
        </row>
        <row r="2410">
          <cell r="A2410" t="str">
            <v>61504-1000</v>
          </cell>
          <cell r="D2410" t="str">
            <v>ACCESSIBILITY RAMP, CONCRETE</v>
          </cell>
          <cell r="E2410" t="str">
            <v>SQYD</v>
          </cell>
        </row>
        <row r="2411">
          <cell r="A2411" t="str">
            <v>61504-2000</v>
          </cell>
          <cell r="D2411" t="str">
            <v>ACCESSIBILITY RAMP, EXPOSED AGGREGATE CONCRETE</v>
          </cell>
          <cell r="E2411" t="str">
            <v>SQYD</v>
          </cell>
        </row>
        <row r="2412">
          <cell r="A2412" t="str">
            <v>61504-3000</v>
          </cell>
          <cell r="D2412" t="str">
            <v>ACCESSIBILITY RAMP, ASPHALT</v>
          </cell>
          <cell r="E2412" t="str">
            <v>SQYD</v>
          </cell>
        </row>
        <row r="2413">
          <cell r="A2413" t="str">
            <v>61504-4000</v>
          </cell>
          <cell r="D2413" t="str">
            <v>ACCESSIBILITY RAMP, STONE</v>
          </cell>
          <cell r="E2413" t="str">
            <v>SQYD</v>
          </cell>
        </row>
        <row r="2414">
          <cell r="A2414" t="str">
            <v>61504-5000</v>
          </cell>
          <cell r="D2414" t="str">
            <v>ACCESSIBILITY RAMP, BRICK</v>
          </cell>
          <cell r="E2414" t="str">
            <v>SQYD</v>
          </cell>
        </row>
        <row r="2415">
          <cell r="A2415" t="str">
            <v>61505-1000</v>
          </cell>
          <cell r="D2415" t="str">
            <v>ACCESSIBILITY RAMP, CONCRETE</v>
          </cell>
          <cell r="E2415" t="str">
            <v>EACH</v>
          </cell>
        </row>
        <row r="2416">
          <cell r="A2416" t="str">
            <v>61505-2000</v>
          </cell>
          <cell r="D2416" t="str">
            <v>ACCESSIBILITY RAMP, TIMBER</v>
          </cell>
          <cell r="E2416" t="str">
            <v>EACH</v>
          </cell>
        </row>
        <row r="2417">
          <cell r="A2417" t="str">
            <v>61506-1000</v>
          </cell>
          <cell r="D2417" t="str">
            <v>PAVING, BRICK</v>
          </cell>
          <cell r="E2417" t="str">
            <v>SQYD</v>
          </cell>
        </row>
        <row r="2418">
          <cell r="A2418" t="str">
            <v>61506-2000</v>
          </cell>
          <cell r="D2418" t="str">
            <v>PAVING, COBBLESTONE</v>
          </cell>
          <cell r="E2418" t="str">
            <v>SQYD</v>
          </cell>
        </row>
        <row r="2419">
          <cell r="A2419" t="str">
            <v>61507-1000</v>
          </cell>
          <cell r="D2419" t="str">
            <v>FEATURE STRIP, GRANITE</v>
          </cell>
          <cell r="E2419" t="str">
            <v>LNFT</v>
          </cell>
        </row>
        <row r="2420">
          <cell r="A2420" t="str">
            <v>61507-1010</v>
          </cell>
          <cell r="D2420" t="str">
            <v>FEATURE STRIP, STONE MASONRY</v>
          </cell>
          <cell r="E2420" t="str">
            <v>LNFT</v>
          </cell>
        </row>
        <row r="2421">
          <cell r="A2421" t="str">
            <v>61508-0100</v>
          </cell>
          <cell r="D2421" t="str">
            <v>RESET COBBLESTONE PAVERS</v>
          </cell>
          <cell r="E2421" t="str">
            <v>SQYD</v>
          </cell>
        </row>
        <row r="2422">
          <cell r="A2422" t="str">
            <v>61508-0200</v>
          </cell>
          <cell r="D2422" t="str">
            <v>RESET BRICK SIDEWALK</v>
          </cell>
          <cell r="E2422" t="str">
            <v>SQYD</v>
          </cell>
        </row>
        <row r="2423">
          <cell r="A2423" t="str">
            <v>61509-0000</v>
          </cell>
          <cell r="D2423" t="str">
            <v>DETECTABLE WARNING PANELS</v>
          </cell>
          <cell r="E2423" t="str">
            <v>SQYD</v>
          </cell>
        </row>
        <row r="2424">
          <cell r="A2424" t="str">
            <v>61601-1000</v>
          </cell>
          <cell r="D2424" t="str">
            <v>SLOPE PAVING, CONCRETE</v>
          </cell>
          <cell r="E2424" t="str">
            <v>SQYD</v>
          </cell>
        </row>
        <row r="2425">
          <cell r="A2425" t="str">
            <v>61601-2000</v>
          </cell>
          <cell r="D2425" t="str">
            <v>SLOPE PAVING, CELLULAR CONCRETE</v>
          </cell>
          <cell r="E2425" t="str">
            <v>SQYD</v>
          </cell>
        </row>
        <row r="2426">
          <cell r="A2426" t="str">
            <v>61601-3000</v>
          </cell>
          <cell r="D2426" t="str">
            <v>SLOPE PAVING, STONE</v>
          </cell>
          <cell r="E2426" t="str">
            <v>SQYD</v>
          </cell>
        </row>
        <row r="2427">
          <cell r="A2427" t="str">
            <v>61601-4000</v>
          </cell>
          <cell r="D2427" t="str">
            <v>SLOPE PAVING, BRICK</v>
          </cell>
          <cell r="E2427" t="str">
            <v>SQYD</v>
          </cell>
        </row>
        <row r="2428">
          <cell r="A2428" t="str">
            <v>61601-5000</v>
          </cell>
          <cell r="D2428" t="str">
            <v>SLOPE PAVING, MASONRY BLOCK</v>
          </cell>
          <cell r="E2428" t="str">
            <v>SQYD</v>
          </cell>
        </row>
        <row r="2429">
          <cell r="A2429" t="str">
            <v>61601-6000</v>
          </cell>
          <cell r="D2429" t="str">
            <v>SLOPE PAVING, RUBBLE</v>
          </cell>
          <cell r="E2429" t="str">
            <v>SQYD</v>
          </cell>
        </row>
        <row r="2430">
          <cell r="A2430" t="str">
            <v>61701-0050</v>
          </cell>
          <cell r="D2430" t="str">
            <v>GUARDRAIL SYSTEM G1, TYPE 1, CLASS A, STEEL POSTS</v>
          </cell>
          <cell r="E2430" t="str">
            <v>LNFT</v>
          </cell>
        </row>
        <row r="2431">
          <cell r="A2431" t="str">
            <v>61701-0150</v>
          </cell>
          <cell r="D2431" t="str">
            <v>GUARDRAIL SYSTEM G2, TYPE 1, CLASS A STEEL POSTS</v>
          </cell>
          <cell r="E2431" t="str">
            <v>LNFT</v>
          </cell>
        </row>
        <row r="2432">
          <cell r="A2432" t="str">
            <v>61701-0250</v>
          </cell>
          <cell r="D2432" t="str">
            <v>GUARDRAIL SYSTEM G2, TYPE 2, CLASS A STEEL POSTS</v>
          </cell>
          <cell r="E2432" t="str">
            <v>LNFT</v>
          </cell>
        </row>
        <row r="2433">
          <cell r="A2433" t="str">
            <v>61701-0400</v>
          </cell>
          <cell r="D2433" t="str">
            <v>GUARDRAIL SYSTEM G2, TYPE 2, CLASS B STEEL POSTS</v>
          </cell>
          <cell r="E2433" t="str">
            <v>LNFT</v>
          </cell>
        </row>
        <row r="2434">
          <cell r="A2434" t="str">
            <v>61701-0550</v>
          </cell>
          <cell r="D2434" t="str">
            <v>GUARDRAIL SYSTEM G2, TYPE 3, CLASS A STEEL POSTS</v>
          </cell>
          <cell r="E2434" t="str">
            <v>LNFT</v>
          </cell>
        </row>
        <row r="2435">
          <cell r="A2435" t="str">
            <v>61701-0700</v>
          </cell>
          <cell r="D2435" t="str">
            <v>GUARDRAIL SYSTEM G2, TYPE 3, CLASS B STEEL POSTS</v>
          </cell>
          <cell r="E2435" t="str">
            <v>LNFT</v>
          </cell>
        </row>
        <row r="2436">
          <cell r="A2436" t="str">
            <v>61701-0850</v>
          </cell>
          <cell r="D2436" t="str">
            <v>GUARDRAIL SYSTEM G2, TYPE 4, CLASS A STEEL POSTS</v>
          </cell>
          <cell r="E2436" t="str">
            <v>LNFT</v>
          </cell>
        </row>
        <row r="2437">
          <cell r="A2437" t="str">
            <v>61701-1000</v>
          </cell>
          <cell r="D2437" t="str">
            <v>GUARDRAIL SYSTEM G2, TYPE 4, CLASS B STEEL POSTS</v>
          </cell>
          <cell r="E2437" t="str">
            <v>LNFT</v>
          </cell>
        </row>
        <row r="2438">
          <cell r="A2438" t="str">
            <v>61701-1150</v>
          </cell>
          <cell r="D2438" t="str">
            <v>GUARDRAIL SYSTEM G3</v>
          </cell>
          <cell r="E2438" t="str">
            <v>LNFT</v>
          </cell>
        </row>
        <row r="2439">
          <cell r="A2439" t="str">
            <v>61701-1200</v>
          </cell>
          <cell r="D2439" t="str">
            <v>GUARDRAIL SYSTEM G4, TYPE 2, CLASS A STEEL POSTS</v>
          </cell>
          <cell r="E2439" t="str">
            <v>LNFT</v>
          </cell>
        </row>
        <row r="2440">
          <cell r="A2440" t="str">
            <v>61701-1250</v>
          </cell>
          <cell r="D2440" t="str">
            <v>GUARDRAIL SYSTEM G4, TYPE 2, CLASS A WOOD POSTS</v>
          </cell>
          <cell r="E2440" t="str">
            <v>LNFT</v>
          </cell>
        </row>
        <row r="2441">
          <cell r="A2441" t="str">
            <v>61701-1300</v>
          </cell>
          <cell r="D2441" t="str">
            <v>GUARDRAIL SYSTEM G4, TYPE 2, CLASS A STEEL OR WOOD POSTS</v>
          </cell>
          <cell r="E2441" t="str">
            <v>LNFT</v>
          </cell>
        </row>
        <row r="2442">
          <cell r="A2442" t="str">
            <v>61701-1350</v>
          </cell>
          <cell r="D2442" t="str">
            <v>GUARDRAIL SYSTEM G4, TYPE 2, CLASS B STEEL POSTS</v>
          </cell>
          <cell r="E2442" t="str">
            <v>LNFT</v>
          </cell>
        </row>
        <row r="2443">
          <cell r="A2443" t="str">
            <v>61701-1400</v>
          </cell>
          <cell r="D2443" t="str">
            <v>GUARDRAIL SYSTEM G4, TYPE 2, CLASS B WOOD POSTS</v>
          </cell>
          <cell r="E2443" t="str">
            <v>LNFT</v>
          </cell>
        </row>
        <row r="2444">
          <cell r="A2444" t="str">
            <v>61701-1450</v>
          </cell>
          <cell r="D2444" t="str">
            <v>GUARDRAIL SYSTEM G4, TYPE 2, CLASS B STEEL OR WOOD POSTS</v>
          </cell>
          <cell r="E2444" t="str">
            <v>LNFT</v>
          </cell>
        </row>
        <row r="2445">
          <cell r="A2445" t="str">
            <v>61701-1500</v>
          </cell>
          <cell r="D2445" t="str">
            <v>GUARDRAIL SYSTEM G4, TYPE 3, CLASS A STEEL POSTS</v>
          </cell>
          <cell r="E2445" t="str">
            <v>LNFT</v>
          </cell>
        </row>
        <row r="2446">
          <cell r="A2446" t="str">
            <v>61701-1550</v>
          </cell>
          <cell r="D2446" t="str">
            <v>GUARDRAIL SYSTEM G4, TYPE 3, CLASS A WOOD POSTS</v>
          </cell>
          <cell r="E2446" t="str">
            <v>LNFT</v>
          </cell>
        </row>
        <row r="2447">
          <cell r="A2447" t="str">
            <v>61701-1600</v>
          </cell>
          <cell r="D2447" t="str">
            <v>GUARDRAIL SYSTEM G4, TYPE 3, CLASS A STEEL OR WOOD POSTS</v>
          </cell>
          <cell r="E2447" t="str">
            <v>LNFT</v>
          </cell>
        </row>
        <row r="2448">
          <cell r="A2448" t="str">
            <v>61701-1650</v>
          </cell>
          <cell r="D2448" t="str">
            <v>GUARDRAIL SYSTEM G4, TYPE 3, CLASS B STEEL POSTS</v>
          </cell>
          <cell r="E2448" t="str">
            <v>LNFT</v>
          </cell>
        </row>
        <row r="2449">
          <cell r="A2449" t="str">
            <v>61701-1700</v>
          </cell>
          <cell r="D2449" t="str">
            <v>GUARDRAIL SYSTEM G4, TYPE 3, CLASS B WOOD POSTS</v>
          </cell>
          <cell r="E2449" t="str">
            <v>LNFT</v>
          </cell>
        </row>
        <row r="2450">
          <cell r="A2450" t="str">
            <v>61701-1750</v>
          </cell>
          <cell r="D2450" t="str">
            <v>GUARDRAIL SYSTEM G4, TYPE 3, CLASS B STEEL OR WOOD POSTS</v>
          </cell>
          <cell r="E2450" t="str">
            <v>LNFT</v>
          </cell>
        </row>
        <row r="2451">
          <cell r="A2451" t="str">
            <v>61701-1800</v>
          </cell>
          <cell r="D2451" t="str">
            <v>GUARDRAIL SYSTEM G4, TYPE 4, CLASS A STEEL POSTS</v>
          </cell>
          <cell r="E2451" t="str">
            <v>LNFT</v>
          </cell>
        </row>
        <row r="2452">
          <cell r="A2452" t="str">
            <v>61701-1850</v>
          </cell>
          <cell r="D2452" t="str">
            <v>GUARDRAIL SYSTEM G4, TYPE 4, CLASS A WOOD POSTS</v>
          </cell>
          <cell r="E2452" t="str">
            <v>LNFT</v>
          </cell>
        </row>
        <row r="2453">
          <cell r="A2453" t="str">
            <v>61701-1900</v>
          </cell>
          <cell r="D2453" t="str">
            <v>GUARDRAIL SYSTEM G4, TYPE 4, CLASS A STEEL OR WOOD POSTS</v>
          </cell>
          <cell r="E2453" t="str">
            <v>LNFT</v>
          </cell>
        </row>
        <row r="2454">
          <cell r="A2454" t="str">
            <v>61701-1950</v>
          </cell>
          <cell r="D2454" t="str">
            <v>GUARDRAIL SYSTEM G4, TYPE 4, CLASS B STEEL POSTS</v>
          </cell>
          <cell r="E2454" t="str">
            <v>LNFT</v>
          </cell>
        </row>
        <row r="2455">
          <cell r="A2455" t="str">
            <v>61701-2000</v>
          </cell>
          <cell r="D2455" t="str">
            <v>GUARDRAIL SYSTEM G4, TYPE 4, CLASS B WOOD POSTS</v>
          </cell>
          <cell r="E2455" t="str">
            <v>LNFT</v>
          </cell>
        </row>
        <row r="2456">
          <cell r="A2456" t="str">
            <v>61701-2050</v>
          </cell>
          <cell r="D2456" t="str">
            <v>GUARDRAIL SYSTEM G4, TYPE 4, CLASS B STEEL OR WOOD POSTS</v>
          </cell>
          <cell r="E2456" t="str">
            <v>LNFT</v>
          </cell>
        </row>
        <row r="2457">
          <cell r="A2457" t="str">
            <v>61701-2100</v>
          </cell>
          <cell r="D2457" t="str">
            <v>GUARDRAIL SYSTEM G9, TYPE 2, CLASS A STEEL POSTS</v>
          </cell>
          <cell r="E2457" t="str">
            <v>LNFT</v>
          </cell>
        </row>
        <row r="2458">
          <cell r="A2458" t="str">
            <v>61701-2150</v>
          </cell>
          <cell r="D2458" t="str">
            <v>GUARDRAIL SYSTEM G9, TYPE 2, CLASS A WOOD POSTS</v>
          </cell>
          <cell r="E2458" t="str">
            <v>LNFT</v>
          </cell>
        </row>
        <row r="2459">
          <cell r="A2459" t="str">
            <v>61701-2200</v>
          </cell>
          <cell r="D2459" t="str">
            <v>GUARDRAIL SYSTEM G9, TYPE 2, CLASS A STEEL OR WOOD POSTS</v>
          </cell>
          <cell r="E2459" t="str">
            <v>LNFT</v>
          </cell>
        </row>
        <row r="2460">
          <cell r="A2460" t="str">
            <v>61701-2250</v>
          </cell>
          <cell r="D2460" t="str">
            <v>GUARDRAIL SYSTEM G9, TYPE 2, CLASS B STEEL POSTS</v>
          </cell>
          <cell r="E2460" t="str">
            <v>LNFT</v>
          </cell>
        </row>
        <row r="2461">
          <cell r="A2461" t="str">
            <v>61701-2300</v>
          </cell>
          <cell r="D2461" t="str">
            <v>GUARDRAIL SYSTEM G9, TYPE 2, CLASS B WOOD POSTS</v>
          </cell>
          <cell r="E2461" t="str">
            <v>LNFT</v>
          </cell>
        </row>
        <row r="2462">
          <cell r="A2462" t="str">
            <v>61701-2350</v>
          </cell>
          <cell r="D2462" t="str">
            <v>GUARDRAIL SYSTEM G9, TYPE 2, CLASS B STEEL OR WOOD POSTS</v>
          </cell>
          <cell r="E2462" t="str">
            <v>LNFT</v>
          </cell>
        </row>
        <row r="2463">
          <cell r="A2463" t="str">
            <v>61701-2400</v>
          </cell>
          <cell r="D2463" t="str">
            <v>GUARDRAIL SYSTEM G9, TYPE 3, CLASS A STEEL POSTS</v>
          </cell>
          <cell r="E2463" t="str">
            <v>LNFT</v>
          </cell>
        </row>
        <row r="2464">
          <cell r="A2464" t="str">
            <v>61701-2450</v>
          </cell>
          <cell r="D2464" t="str">
            <v>GUARDRAIL SYSTEM G9, TYPE 3, CLASS A WOOD POSTS</v>
          </cell>
          <cell r="E2464" t="str">
            <v>LNFT</v>
          </cell>
        </row>
        <row r="2465">
          <cell r="A2465" t="str">
            <v>61701-2500</v>
          </cell>
          <cell r="D2465" t="str">
            <v>GUARDRAIL SYSTEM G9, TYPE 3, CLASS A STEEL OR WOOD POSTS</v>
          </cell>
          <cell r="E2465" t="str">
            <v>LNFT</v>
          </cell>
        </row>
        <row r="2466">
          <cell r="A2466" t="str">
            <v>61701-2550</v>
          </cell>
          <cell r="D2466" t="str">
            <v>GUARDRAIL SYSTEM G9, TYPE 3, CLASS B STEEL POSTS</v>
          </cell>
          <cell r="E2466" t="str">
            <v>LNFT</v>
          </cell>
        </row>
        <row r="2467">
          <cell r="A2467" t="str">
            <v>61701-2600</v>
          </cell>
          <cell r="D2467" t="str">
            <v>GUARDRAIL SYSTEM G9, TYPE 3, CLASS B WOOD POSTS</v>
          </cell>
          <cell r="E2467" t="str">
            <v>LNFT</v>
          </cell>
        </row>
        <row r="2468">
          <cell r="A2468" t="str">
            <v>61701-2650</v>
          </cell>
          <cell r="D2468" t="str">
            <v>GUARDRAIL SYSTEM G9, TYPE 3, CLASS B STEEL OR WOOD POSTS</v>
          </cell>
          <cell r="E2468" t="str">
            <v>LNFT</v>
          </cell>
        </row>
        <row r="2469">
          <cell r="A2469" t="str">
            <v>61701-2700</v>
          </cell>
          <cell r="D2469" t="str">
            <v>GUARDRAIL SYSTEM G9, TYPE 4, CLASS A STEEL POSTS</v>
          </cell>
          <cell r="E2469" t="str">
            <v>LNFT</v>
          </cell>
        </row>
        <row r="2470">
          <cell r="A2470" t="str">
            <v>61701-2750</v>
          </cell>
          <cell r="D2470" t="str">
            <v>GUARDRAIL SYSTEM G9, TYPE 4, CLASS A WOOD POSTS</v>
          </cell>
          <cell r="E2470" t="str">
            <v>LNFT</v>
          </cell>
        </row>
        <row r="2471">
          <cell r="A2471" t="str">
            <v>61701-2800</v>
          </cell>
          <cell r="D2471" t="str">
            <v>GUARDRAIL SYSTEM G9, TYPE 4, CLASS A STEEL OR WOOD POSTS</v>
          </cell>
          <cell r="E2471" t="str">
            <v>LNFT</v>
          </cell>
        </row>
        <row r="2472">
          <cell r="A2472" t="str">
            <v>61701-2850</v>
          </cell>
          <cell r="D2472" t="str">
            <v>GUARDRAIL SYSTEM G9, TYPE 4, CLASS B STEEL POSTS</v>
          </cell>
          <cell r="E2472" t="str">
            <v>LNFT</v>
          </cell>
        </row>
        <row r="2473">
          <cell r="A2473" t="str">
            <v>61701-2900</v>
          </cell>
          <cell r="D2473" t="str">
            <v>GUARDRAIL SYSTEM G9, TYPE 4, CLASS B WOOD POSTS</v>
          </cell>
          <cell r="E2473" t="str">
            <v>LNFT</v>
          </cell>
        </row>
        <row r="2474">
          <cell r="A2474" t="str">
            <v>61701-2950</v>
          </cell>
          <cell r="D2474" t="str">
            <v>GUARDRAIL SYSTEM G9, TYPE 4, CLASS B STEEL OR WOOD POSTS</v>
          </cell>
          <cell r="E2474" t="str">
            <v>LNFT</v>
          </cell>
        </row>
        <row r="2475">
          <cell r="A2475" t="str">
            <v>61701-3000</v>
          </cell>
          <cell r="D2475" t="str">
            <v>GUARDRAIL SYSTEM MB4, TYPE 2, CLASS A STEEL POSTS</v>
          </cell>
          <cell r="E2475" t="str">
            <v>LNFT</v>
          </cell>
        </row>
        <row r="2476">
          <cell r="A2476" t="str">
            <v>61701-3050</v>
          </cell>
          <cell r="D2476" t="str">
            <v>GUARDRAIL SYSTEM MB4, TYPE 2, CLASS A WOOD POSTS</v>
          </cell>
          <cell r="E2476" t="str">
            <v>LNFT</v>
          </cell>
        </row>
        <row r="2477">
          <cell r="A2477" t="str">
            <v>61701-3100</v>
          </cell>
          <cell r="D2477" t="str">
            <v>GUARDRAIL SYSTEM MB4, TYPE 2, CLASS A STEEL OR WOOD POSTS</v>
          </cell>
          <cell r="E2477" t="str">
            <v>LNFT</v>
          </cell>
        </row>
        <row r="2478">
          <cell r="A2478" t="str">
            <v>61701-3150</v>
          </cell>
          <cell r="D2478" t="str">
            <v>GUARDRAIL SYSTEM MB4, TYPE 2, CLASS B STEEL POSTS</v>
          </cell>
          <cell r="E2478" t="str">
            <v>LNFT</v>
          </cell>
        </row>
        <row r="2479">
          <cell r="A2479" t="str">
            <v>61701-3200</v>
          </cell>
          <cell r="D2479" t="str">
            <v>GUARDRAIL SYSTEM MB4, TYPE 2, CLASS B WOOD POSTS</v>
          </cell>
          <cell r="E2479" t="str">
            <v>LNFT</v>
          </cell>
        </row>
        <row r="2480">
          <cell r="A2480" t="str">
            <v>61701-3250</v>
          </cell>
          <cell r="D2480" t="str">
            <v>GUARDRAIL SYSTEM MB4, TYPE 2, CLASS B STEEL OR WOOD POSTS</v>
          </cell>
          <cell r="E2480" t="str">
            <v>LNFT</v>
          </cell>
        </row>
        <row r="2481">
          <cell r="A2481" t="str">
            <v>61701-3300</v>
          </cell>
          <cell r="D2481" t="str">
            <v>GUARDRAIL SYSTEM MB4, TYPE 3, CLASS A STEEL POSTS</v>
          </cell>
          <cell r="E2481" t="str">
            <v>LNFT</v>
          </cell>
        </row>
        <row r="2482">
          <cell r="A2482" t="str">
            <v>61701-3350</v>
          </cell>
          <cell r="D2482" t="str">
            <v>GUARDRAIL SYSTEM MB4, TYPE 3, CLASS A WOOD POSTS</v>
          </cell>
          <cell r="E2482" t="str">
            <v>LNFT</v>
          </cell>
        </row>
        <row r="2483">
          <cell r="A2483" t="str">
            <v>61701-3400</v>
          </cell>
          <cell r="D2483" t="str">
            <v>GUARDRAIL SYSTEM MB4, TYPE 3, CLASS A STEEL OR WOOD POSTS</v>
          </cell>
          <cell r="E2483" t="str">
            <v>LNFT</v>
          </cell>
        </row>
        <row r="2484">
          <cell r="A2484" t="str">
            <v>61701-3450</v>
          </cell>
          <cell r="D2484" t="str">
            <v>GUARDRAIL SYSTEM MB4, TYPE 3, CLASS B STEEL POSTS</v>
          </cell>
          <cell r="E2484" t="str">
            <v>LNFT</v>
          </cell>
        </row>
        <row r="2485">
          <cell r="A2485" t="str">
            <v>61701-3500</v>
          </cell>
          <cell r="D2485" t="str">
            <v>GUARDRAIL SYSTEM MB4, TYPE 3, CLASS B WOOD POSTS</v>
          </cell>
          <cell r="E2485" t="str">
            <v>LNFT</v>
          </cell>
        </row>
        <row r="2486">
          <cell r="A2486" t="str">
            <v>61701-3550</v>
          </cell>
          <cell r="D2486" t="str">
            <v>GUARDRAIL SYSTEM MB4, TYPE 3, CLASS B STEEL OR WOOD POSTS</v>
          </cell>
          <cell r="E2486" t="str">
            <v>LNFT</v>
          </cell>
        </row>
        <row r="2487">
          <cell r="A2487" t="str">
            <v>61701-3600</v>
          </cell>
          <cell r="D2487" t="str">
            <v>GUARDRAIL SYSTEM MB4, TYPE 4, CLASS A STEEL POSTS</v>
          </cell>
          <cell r="E2487" t="str">
            <v>LNFT</v>
          </cell>
        </row>
        <row r="2488">
          <cell r="A2488" t="str">
            <v>61701-3650</v>
          </cell>
          <cell r="D2488" t="str">
            <v>GUARDRAIL SYSTEM MB4, TYPE 4, CLASS A WOOD POSTS</v>
          </cell>
          <cell r="E2488" t="str">
            <v>LNFT</v>
          </cell>
        </row>
        <row r="2489">
          <cell r="A2489" t="str">
            <v>61701-3700</v>
          </cell>
          <cell r="D2489" t="str">
            <v>GUARDRAIL SYSTEM MB4, TYPE 4, CLASS A STEEL OR WOOD POSTS</v>
          </cell>
          <cell r="E2489" t="str">
            <v>LNFT</v>
          </cell>
        </row>
        <row r="2490">
          <cell r="A2490" t="str">
            <v>61701-3750</v>
          </cell>
          <cell r="D2490" t="str">
            <v>GUARDRAIL SYSTEM MB4, TYPE 4, CLASS B STEEL POSTS</v>
          </cell>
          <cell r="E2490" t="str">
            <v>LNFT</v>
          </cell>
        </row>
        <row r="2491">
          <cell r="A2491" t="str">
            <v>61701-3800</v>
          </cell>
          <cell r="D2491" t="str">
            <v>GUARDRAIL SYSTEM MB4, TYPE 4, CLASS B WOOD POSTS</v>
          </cell>
          <cell r="E2491" t="str">
            <v>LNFT</v>
          </cell>
        </row>
        <row r="2492">
          <cell r="A2492" t="str">
            <v>61701-3850</v>
          </cell>
          <cell r="D2492" t="str">
            <v>GUARDRAIL SYSTEM MB4, TYPE 4, CLASS B STEEL OR WOOD POSTS</v>
          </cell>
          <cell r="E2492" t="str">
            <v>LNFT</v>
          </cell>
        </row>
        <row r="2493">
          <cell r="A2493" t="str">
            <v>61701-3900</v>
          </cell>
          <cell r="D2493" t="str">
            <v>GUARDRAIL SYSTEM SBTA</v>
          </cell>
          <cell r="E2493" t="str">
            <v>LNFT</v>
          </cell>
        </row>
        <row r="2494">
          <cell r="A2494" t="str">
            <v>61701-3950</v>
          </cell>
          <cell r="D2494" t="str">
            <v>GUARDRAIL SYSTEM SBTA, MERRITT PARKWAY GUIDERAIL</v>
          </cell>
          <cell r="E2494" t="str">
            <v>LNFT</v>
          </cell>
        </row>
        <row r="2495">
          <cell r="A2495" t="str">
            <v>61701-4000</v>
          </cell>
          <cell r="D2495" t="str">
            <v>GUARDRAIL SYSTEM SBTB</v>
          </cell>
          <cell r="E2495" t="str">
            <v>LNFT</v>
          </cell>
        </row>
        <row r="2496">
          <cell r="A2496" t="str">
            <v>61701-4010</v>
          </cell>
          <cell r="D2496" t="str">
            <v>GUARDRAIL SYSTEM SBTB, MERRITT PARKWAY GUIDERAIL</v>
          </cell>
          <cell r="E2496" t="str">
            <v>LNFT</v>
          </cell>
        </row>
        <row r="2497">
          <cell r="A2497" t="str">
            <v>61701-4020</v>
          </cell>
          <cell r="D2497" t="str">
            <v>GUARDRAIL SYSTEM SBTC</v>
          </cell>
          <cell r="E2497" t="str">
            <v>LNFT</v>
          </cell>
        </row>
        <row r="2498">
          <cell r="A2498" t="str">
            <v>61701-4050</v>
          </cell>
          <cell r="D2498" t="str">
            <v>GUARDRAIL SYSTEM MBSBTB</v>
          </cell>
          <cell r="E2498" t="str">
            <v>LNFT</v>
          </cell>
        </row>
        <row r="2499">
          <cell r="A2499" t="str">
            <v>61701-4100</v>
          </cell>
          <cell r="D2499" t="str">
            <v>GUARDRAIL SYSTEM CRG, TYPE 2, CLASS A</v>
          </cell>
          <cell r="E2499" t="str">
            <v>LNFT</v>
          </cell>
        </row>
        <row r="2500">
          <cell r="A2500" t="str">
            <v>61701-4150</v>
          </cell>
          <cell r="D2500" t="str">
            <v>GUARDRAIL SYSTEM CRG, TYPE 2, CLASS B</v>
          </cell>
          <cell r="E2500" t="str">
            <v>LNFT</v>
          </cell>
        </row>
        <row r="2501">
          <cell r="A2501" t="str">
            <v>61701-4200</v>
          </cell>
          <cell r="D2501" t="str">
            <v>GUARDRAIL SYSTEM CRG, TYPE 3, CLASS A</v>
          </cell>
          <cell r="E2501" t="str">
            <v>LNFT</v>
          </cell>
        </row>
        <row r="2502">
          <cell r="A2502" t="str">
            <v>61701-4250</v>
          </cell>
          <cell r="D2502" t="str">
            <v>GUARDRAIL SYSTEM CRG, TYPE 3, CLASS B</v>
          </cell>
          <cell r="E2502" t="str">
            <v>LNFT</v>
          </cell>
        </row>
        <row r="2503">
          <cell r="A2503" t="str">
            <v>61701-4300</v>
          </cell>
          <cell r="D2503" t="str">
            <v>GUARDRAIL SYSTEM CRG, TYPE 4, CLASS A</v>
          </cell>
          <cell r="E2503" t="str">
            <v>LNFT</v>
          </cell>
        </row>
        <row r="2504">
          <cell r="A2504" t="str">
            <v>61701-4350</v>
          </cell>
          <cell r="D2504" t="str">
            <v>GUARDRAIL SYSTEM CRG, TYPE 4, CLASS B</v>
          </cell>
          <cell r="E2504" t="str">
            <v>LNFT</v>
          </cell>
        </row>
        <row r="2505">
          <cell r="A2505" t="str">
            <v>61701-4400</v>
          </cell>
          <cell r="D2505" t="str">
            <v>GUARDRAIL SYSTEM SBLG</v>
          </cell>
          <cell r="E2505" t="str">
            <v>LNFT</v>
          </cell>
        </row>
        <row r="2506">
          <cell r="A2506" t="str">
            <v>61701-4450</v>
          </cell>
          <cell r="D2506" t="str">
            <v>GUARDRAIL SYSTEM SBLG, REMOVABLE RAIL</v>
          </cell>
          <cell r="E2506" t="str">
            <v>LNFT</v>
          </cell>
        </row>
        <row r="2507">
          <cell r="A2507" t="str">
            <v>61701-4500</v>
          </cell>
          <cell r="D2507" t="str">
            <v>GUARDRAIL SYSTEM MGS, TYPE 2, CLASS A STEEL POSTS</v>
          </cell>
          <cell r="E2507" t="str">
            <v>LNFT</v>
          </cell>
        </row>
        <row r="2508">
          <cell r="A2508" t="str">
            <v>61701-4550</v>
          </cell>
          <cell r="D2508" t="str">
            <v>GUARDRAIL SYSTEM MGS, TYPE 2, CLASS A WOOD POSTS</v>
          </cell>
          <cell r="E2508" t="str">
            <v>LNFT</v>
          </cell>
        </row>
        <row r="2509">
          <cell r="A2509" t="str">
            <v>61701-4600</v>
          </cell>
          <cell r="D2509" t="str">
            <v>GUARDRAIL SYSTEM MGS, TYPE 2, CLASS A STEEL OR WOOD POSTS</v>
          </cell>
          <cell r="E2509" t="str">
            <v>LNFT</v>
          </cell>
        </row>
        <row r="2510">
          <cell r="A2510" t="str">
            <v>61701-4650</v>
          </cell>
          <cell r="D2510" t="str">
            <v>GUARDRAIL SYSTEM MGS, TYPE 2, CLASS B STEEL POSTS</v>
          </cell>
          <cell r="E2510" t="str">
            <v>LNFT</v>
          </cell>
        </row>
        <row r="2511">
          <cell r="A2511" t="str">
            <v>61701-4700</v>
          </cell>
          <cell r="D2511" t="str">
            <v>GUARDRAIL SYSTEM MGS, TYPE 2, CLASS B WOOD POSTS</v>
          </cell>
          <cell r="E2511" t="str">
            <v>LNFT</v>
          </cell>
        </row>
        <row r="2512">
          <cell r="A2512" t="str">
            <v>61701-4750</v>
          </cell>
          <cell r="D2512" t="str">
            <v>GUARDRAIL SYSTEM MGS, TYPE 2, CLASS B STEEL OR WOOD POSTS</v>
          </cell>
          <cell r="E2512" t="str">
            <v>LNFT</v>
          </cell>
        </row>
        <row r="2513">
          <cell r="A2513" t="str">
            <v>61701-4800</v>
          </cell>
          <cell r="D2513" t="str">
            <v>GUARDRAIL SYSTEM MGS, TYPE 3, CLASS A STEEL POSTS</v>
          </cell>
          <cell r="E2513" t="str">
            <v>LNFT</v>
          </cell>
        </row>
        <row r="2514">
          <cell r="A2514" t="str">
            <v>61701-4850</v>
          </cell>
          <cell r="D2514" t="str">
            <v>GUARDRAIL SYSTEM MGS, TYPE 3, CLASS A WOOD POSTS</v>
          </cell>
          <cell r="E2514" t="str">
            <v>LNFT</v>
          </cell>
        </row>
        <row r="2515">
          <cell r="A2515" t="str">
            <v>61701-4900</v>
          </cell>
          <cell r="D2515" t="str">
            <v>GUARDRAIL SYSTEM MGS, TYPE 3, CLASS A STEEL OR WOOD POSTS</v>
          </cell>
          <cell r="E2515" t="str">
            <v>LNFT</v>
          </cell>
        </row>
        <row r="2516">
          <cell r="A2516" t="str">
            <v>61701-4950</v>
          </cell>
          <cell r="D2516" t="str">
            <v>GUARDRAIL SYSTEM MGS, TYPE 3, CLASS B STEEL POSTS</v>
          </cell>
          <cell r="E2516" t="str">
            <v>LNFT</v>
          </cell>
        </row>
        <row r="2517">
          <cell r="A2517" t="str">
            <v>61701-5000</v>
          </cell>
          <cell r="D2517" t="str">
            <v>GUARDRAIL SYSTEM MGS, TYPE 3, CLASS B WOOD POSTS</v>
          </cell>
          <cell r="E2517" t="str">
            <v>LNFT</v>
          </cell>
        </row>
        <row r="2518">
          <cell r="A2518" t="str">
            <v>61701-5050</v>
          </cell>
          <cell r="D2518" t="str">
            <v>GUARDRAIL SYSTEM MGS, TYPE 3, CLASS B STEEL OR WOOD POSTS</v>
          </cell>
          <cell r="E2518" t="str">
            <v>LNFT</v>
          </cell>
        </row>
        <row r="2519">
          <cell r="A2519" t="str">
            <v>61701-5100</v>
          </cell>
          <cell r="D2519" t="str">
            <v>GUARDRAIL SYSTEM MGS, TYPE 4, CLASS B STEEL POSTS</v>
          </cell>
          <cell r="E2519" t="str">
            <v>LNFT</v>
          </cell>
        </row>
        <row r="2520">
          <cell r="A2520" t="str">
            <v>61701-5150</v>
          </cell>
          <cell r="D2520" t="str">
            <v>GUARDRAIL SYSTEM MGS, TYPE 4, CLASS B WOOD POSTS</v>
          </cell>
          <cell r="E2520" t="str">
            <v>LNFT</v>
          </cell>
        </row>
        <row r="2521">
          <cell r="A2521" t="str">
            <v>61701-5200</v>
          </cell>
          <cell r="D2521" t="str">
            <v>GUARDRAIL SYSTEM MGS, TYPE 4, CLASS B STEEL OR WOOD POSTS</v>
          </cell>
          <cell r="E2521" t="str">
            <v>LNFT</v>
          </cell>
        </row>
        <row r="2522">
          <cell r="A2522" t="str">
            <v>61702-0000</v>
          </cell>
          <cell r="D2522" t="str">
            <v>TERMINAL SECTION</v>
          </cell>
          <cell r="E2522" t="str">
            <v>EACH</v>
          </cell>
        </row>
        <row r="2523">
          <cell r="A2523" t="str">
            <v>61702-0100</v>
          </cell>
          <cell r="D2523" t="str">
            <v>TERMINAL SECTION, TYPE SBT-BAT</v>
          </cell>
          <cell r="E2523" t="str">
            <v>EACH</v>
          </cell>
        </row>
        <row r="2524">
          <cell r="A2524" t="str">
            <v>61702-0300</v>
          </cell>
          <cell r="D2524" t="str">
            <v>TERMINAL SECTION, TYPE G4-BAT</v>
          </cell>
          <cell r="E2524" t="str">
            <v>EACH</v>
          </cell>
        </row>
        <row r="2525">
          <cell r="A2525" t="str">
            <v>61702-0400</v>
          </cell>
          <cell r="D2525" t="str">
            <v>TERMINAL SECTION, TYPE G4-CRT</v>
          </cell>
          <cell r="E2525" t="str">
            <v>EACH</v>
          </cell>
        </row>
        <row r="2526">
          <cell r="A2526" t="str">
            <v>61702-0510</v>
          </cell>
          <cell r="D2526" t="str">
            <v>TERMINAL SECTION, TYPE SBT-FAT</v>
          </cell>
          <cell r="E2526" t="str">
            <v>EACH</v>
          </cell>
        </row>
        <row r="2527">
          <cell r="A2527" t="str">
            <v>61702-0600</v>
          </cell>
          <cell r="D2527" t="str">
            <v>TERMINAL SECTION, TYPE FLARED</v>
          </cell>
          <cell r="E2527" t="str">
            <v>EACH</v>
          </cell>
        </row>
        <row r="2528">
          <cell r="A2528" t="str">
            <v>61702-0700</v>
          </cell>
          <cell r="D2528" t="str">
            <v>TERMINAL SECTION, TYPE FLARED TURNED DOWN</v>
          </cell>
          <cell r="E2528" t="str">
            <v>EACH</v>
          </cell>
        </row>
        <row r="2529">
          <cell r="A2529" t="str">
            <v>61702-0800</v>
          </cell>
          <cell r="D2529" t="str">
            <v>TERMINAL SECTION TYPE TANGENT</v>
          </cell>
          <cell r="E2529" t="str">
            <v>EACH</v>
          </cell>
        </row>
        <row r="2530">
          <cell r="A2530" t="str">
            <v>61702-0900</v>
          </cell>
          <cell r="D2530" t="str">
            <v>TERMINAL SECTION, TYPE BAT-MERRITT PARKWAY GUIDERAIL</v>
          </cell>
          <cell r="E2530" t="str">
            <v>EACH</v>
          </cell>
        </row>
        <row r="2531">
          <cell r="A2531" t="str">
            <v>61702-1000</v>
          </cell>
          <cell r="D2531" t="str">
            <v>TERMINAL SECTION, TYPE FAT-MERRITT PARKWAY GUIDERAIL</v>
          </cell>
          <cell r="E2531" t="str">
            <v>EACH</v>
          </cell>
        </row>
        <row r="2532">
          <cell r="A2532" t="str">
            <v>61702-1100</v>
          </cell>
          <cell r="D2532" t="str">
            <v>TERMINAL SECTION, TYPE G3</v>
          </cell>
          <cell r="E2532" t="str">
            <v>EACH</v>
          </cell>
        </row>
        <row r="2533">
          <cell r="A2533" t="str">
            <v>61702-1200</v>
          </cell>
          <cell r="D2533" t="str">
            <v>TERMINAL SECTION, TYPE LST</v>
          </cell>
          <cell r="E2533" t="str">
            <v>EACH</v>
          </cell>
        </row>
        <row r="2534">
          <cell r="A2534" t="str">
            <v>61702-1300</v>
          </cell>
          <cell r="D2534" t="str">
            <v>TERMINAL SECTION, TYPE MELT</v>
          </cell>
          <cell r="E2534" t="str">
            <v>EACH</v>
          </cell>
        </row>
        <row r="2535">
          <cell r="A2535" t="str">
            <v>61702-1400</v>
          </cell>
          <cell r="D2535" t="str">
            <v>TERMINAL SECTION, TYPE SBT TANGENT</v>
          </cell>
          <cell r="E2535" t="str">
            <v>EACH</v>
          </cell>
        </row>
        <row r="2536">
          <cell r="A2536" t="str">
            <v>61702-1500</v>
          </cell>
          <cell r="D2536" t="str">
            <v>TERMINAL SECTION, TYPE MGS TANGENT</v>
          </cell>
          <cell r="E2536" t="str">
            <v>EACH</v>
          </cell>
        </row>
        <row r="2537">
          <cell r="A2537" t="str">
            <v>61702-1600</v>
          </cell>
          <cell r="D2537" t="str">
            <v>TERMINAL SECTION, TYPE MGS FLARED</v>
          </cell>
          <cell r="E2537" t="str">
            <v>EACH</v>
          </cell>
        </row>
        <row r="2538">
          <cell r="A2538" t="str">
            <v>61702-1700</v>
          </cell>
          <cell r="D2538" t="str">
            <v>TERMINAL SECTION, TYPE MGS-BAT</v>
          </cell>
          <cell r="E2538" t="str">
            <v>EACH</v>
          </cell>
        </row>
        <row r="2539">
          <cell r="A2539" t="str">
            <v>61703-0000</v>
          </cell>
          <cell r="D2539" t="str">
            <v>TERMINAL END</v>
          </cell>
          <cell r="E2539" t="str">
            <v>EACH</v>
          </cell>
        </row>
        <row r="2540">
          <cell r="A2540" t="str">
            <v>61703-1000</v>
          </cell>
          <cell r="D2540" t="str">
            <v>TERMINAL END, TYPE FLARED END SECTION</v>
          </cell>
          <cell r="E2540" t="str">
            <v>EACH</v>
          </cell>
        </row>
        <row r="2541">
          <cell r="A2541" t="str">
            <v>61703-2000</v>
          </cell>
          <cell r="D2541" t="str">
            <v>TERMINAL END, TYPE ROUND END SECTION</v>
          </cell>
          <cell r="E2541" t="str">
            <v>EACH</v>
          </cell>
        </row>
        <row r="2542">
          <cell r="A2542" t="str">
            <v>61704-1000</v>
          </cell>
          <cell r="D2542" t="str">
            <v>REPLACEMENT POST, STEEL</v>
          </cell>
          <cell r="E2542" t="str">
            <v>EACH</v>
          </cell>
        </row>
        <row r="2543">
          <cell r="A2543" t="str">
            <v>61704-2000</v>
          </cell>
          <cell r="D2543" t="str">
            <v>REPLACEMENT POST, WOOD</v>
          </cell>
          <cell r="E2543" t="str">
            <v>EACH</v>
          </cell>
        </row>
        <row r="2544">
          <cell r="A2544" t="str">
            <v>61704-4000</v>
          </cell>
          <cell r="D2544" t="str">
            <v>REPLACEMENT BLOCKOUT</v>
          </cell>
          <cell r="E2544" t="str">
            <v>EACH</v>
          </cell>
        </row>
        <row r="2545">
          <cell r="A2545" t="str">
            <v>61705-0100</v>
          </cell>
          <cell r="D2545" t="str">
            <v>REPLACEMENT GUARDRAIL W-BEAM RAIL ELEMENT, TYPE 2, CLASS A</v>
          </cell>
          <cell r="E2545" t="str">
            <v>LNFT</v>
          </cell>
        </row>
        <row r="2546">
          <cell r="A2546" t="str">
            <v>61705-0200</v>
          </cell>
          <cell r="D2546" t="str">
            <v>REPLACEMENT GUARDRAIL W-BEAM RAIL ELEMENT, TYPE 2, CLASS B</v>
          </cell>
          <cell r="E2546" t="str">
            <v>LNFT</v>
          </cell>
        </row>
        <row r="2547">
          <cell r="A2547" t="str">
            <v>61705-0300</v>
          </cell>
          <cell r="D2547" t="str">
            <v>REPLACEMENT GUARDRAIL W-BEAM RAIL ELEMENT, TYPE 3, CLASS A</v>
          </cell>
          <cell r="E2547" t="str">
            <v>LNFT</v>
          </cell>
        </row>
        <row r="2548">
          <cell r="A2548" t="str">
            <v>61705-0400</v>
          </cell>
          <cell r="D2548" t="str">
            <v>REPLACEMENT GUARDRAIL W-BEAM RAIL ELEMENT, TYPE 3, CLASS B</v>
          </cell>
          <cell r="E2548" t="str">
            <v>LNFT</v>
          </cell>
        </row>
        <row r="2549">
          <cell r="A2549" t="str">
            <v>61705-0600</v>
          </cell>
          <cell r="D2549" t="str">
            <v>REPLACEMENT GUARDRAIL W-BEAM RAIL ELEMENT, TYPE 4, CLASS B</v>
          </cell>
          <cell r="E2549" t="str">
            <v>LNFT</v>
          </cell>
        </row>
        <row r="2550">
          <cell r="A2550" t="str">
            <v>61705-0700</v>
          </cell>
          <cell r="D2550" t="str">
            <v>REPLACEMENT GUARDRAIL THRIE-BEAM RAIL ELEMENT, TYPE 2, CLASS A</v>
          </cell>
          <cell r="E2550" t="str">
            <v>LNFT</v>
          </cell>
        </row>
        <row r="2551">
          <cell r="A2551" t="str">
            <v>61705-0800</v>
          </cell>
          <cell r="D2551" t="str">
            <v>REPLACEMENT GUARDRAIL THRIE-BEAM RAIL ELEMENT, TYPE 2, CLASS B</v>
          </cell>
          <cell r="E2551" t="str">
            <v>LNFT</v>
          </cell>
        </row>
        <row r="2552">
          <cell r="A2552" t="str">
            <v>61705-0900</v>
          </cell>
          <cell r="D2552" t="str">
            <v>REPLACEMENT GUARDRAIL THRIE-BEAM RAIL ELEMENT, TYPE 3, CLASS A</v>
          </cell>
          <cell r="E2552" t="str">
            <v>LNFT</v>
          </cell>
        </row>
        <row r="2553">
          <cell r="A2553" t="str">
            <v>61705-1000</v>
          </cell>
          <cell r="D2553" t="str">
            <v>REPLACEMENT GUARDRAIL THRIE-BEAM RAIL ELEMENT, TYPE 3, CLASS B</v>
          </cell>
          <cell r="E2553" t="str">
            <v>LNFT</v>
          </cell>
        </row>
        <row r="2554">
          <cell r="A2554" t="str">
            <v>61705-1100</v>
          </cell>
          <cell r="D2554" t="str">
            <v>REPLACEMENT GUARDRAIL THRIE-BEAM RAIL ELEMENT, TYPE 4, CLASS A</v>
          </cell>
          <cell r="E2554" t="str">
            <v>LNFT</v>
          </cell>
        </row>
        <row r="2555">
          <cell r="A2555" t="str">
            <v>61705-1200</v>
          </cell>
          <cell r="D2555" t="str">
            <v>REPLACEMENT GUARDRAIL THRIE-BEAM RAIL ELEMENT, TYPE 4, CLASS B</v>
          </cell>
          <cell r="E2555" t="str">
            <v>LNFT</v>
          </cell>
        </row>
        <row r="2556">
          <cell r="A2556" t="str">
            <v>61705-1700</v>
          </cell>
          <cell r="D2556" t="str">
            <v>REPLACEMENT GUARDRAIL MB4 RAIL ELEMENT, TYPE 4, CLASS B</v>
          </cell>
          <cell r="E2556" t="str">
            <v>LNFT</v>
          </cell>
        </row>
        <row r="2557">
          <cell r="A2557" t="str">
            <v>61707-0000</v>
          </cell>
          <cell r="D2557" t="str">
            <v>STRUCTURE TRANSITION RAILING</v>
          </cell>
          <cell r="E2557" t="str">
            <v>LNFT</v>
          </cell>
        </row>
        <row r="2558">
          <cell r="A2558" t="str">
            <v>61707-1000</v>
          </cell>
          <cell r="D2558" t="str">
            <v>STRUCTURE TRANSITION RAILING, G4 SYSTEM</v>
          </cell>
          <cell r="E2558" t="str">
            <v>LNFT</v>
          </cell>
        </row>
        <row r="2559">
          <cell r="A2559" t="str">
            <v>61707-2000</v>
          </cell>
          <cell r="D2559" t="str">
            <v>STRUCTURE TRANSITION RAILING, SBT SYSTEM</v>
          </cell>
          <cell r="E2559" t="str">
            <v>LNFT</v>
          </cell>
        </row>
        <row r="2560">
          <cell r="A2560" t="str">
            <v>61707-3000</v>
          </cell>
          <cell r="D2560" t="str">
            <v>STRUCTURE TRANSITION RAILING, ABUTTING STEEL BACKED TIMBER</v>
          </cell>
          <cell r="E2560" t="str">
            <v>LNFT</v>
          </cell>
        </row>
        <row r="2561">
          <cell r="A2561" t="str">
            <v>61707-4000</v>
          </cell>
          <cell r="D2561" t="str">
            <v>STRUCTURE TRANSITION RAILING, MGS SYSTEM</v>
          </cell>
          <cell r="E2561" t="str">
            <v>LNFT</v>
          </cell>
        </row>
        <row r="2562">
          <cell r="A2562" t="str">
            <v>61708-1000</v>
          </cell>
          <cell r="D2562" t="str">
            <v>REMOVE AND RESET, GUARDRAIL</v>
          </cell>
          <cell r="E2562" t="str">
            <v>LNFT</v>
          </cell>
        </row>
        <row r="2563">
          <cell r="A2563" t="str">
            <v>61709-1000</v>
          </cell>
          <cell r="D2563" t="str">
            <v>REMOVE AND RESET, POST</v>
          </cell>
          <cell r="E2563" t="str">
            <v>EACH</v>
          </cell>
        </row>
        <row r="2564">
          <cell r="A2564" t="str">
            <v>61709-2000</v>
          </cell>
          <cell r="D2564" t="str">
            <v>REMOVE AND RESET, RAIL SECTION</v>
          </cell>
          <cell r="E2564" t="str">
            <v>EACH</v>
          </cell>
        </row>
        <row r="2565">
          <cell r="A2565" t="str">
            <v>61709-3000</v>
          </cell>
          <cell r="D2565" t="str">
            <v>REMOVE AND RESET, IMPACT ATTENUATOR</v>
          </cell>
          <cell r="E2565" t="str">
            <v>EACH</v>
          </cell>
        </row>
        <row r="2566">
          <cell r="A2566" t="str">
            <v>61709-4000</v>
          </cell>
          <cell r="D2566" t="str">
            <v>REMOVE AND RESET, TERMINAL SECTION</v>
          </cell>
          <cell r="E2566" t="str">
            <v>EACH</v>
          </cell>
        </row>
        <row r="2567">
          <cell r="A2567" t="str">
            <v>61710-0000</v>
          </cell>
          <cell r="D2567" t="str">
            <v>RAISING GUARDRAIL</v>
          </cell>
          <cell r="E2567" t="str">
            <v>LNFT</v>
          </cell>
        </row>
        <row r="2568">
          <cell r="A2568" t="str">
            <v>61711-0000</v>
          </cell>
          <cell r="D2568" t="str">
            <v>IMPACT ATTENUATOR</v>
          </cell>
          <cell r="E2568" t="str">
            <v>EACH</v>
          </cell>
        </row>
        <row r="2569">
          <cell r="A2569" t="str">
            <v>61801-0000</v>
          </cell>
          <cell r="D2569" t="str">
            <v>CONCRETE BARRIER</v>
          </cell>
          <cell r="E2569" t="str">
            <v>LNFT</v>
          </cell>
        </row>
        <row r="2570">
          <cell r="A2570" t="str">
            <v>61802-0000</v>
          </cell>
          <cell r="D2570" t="str">
            <v>CONCRETE GUARDWALL</v>
          </cell>
          <cell r="E2570" t="str">
            <v>LNFT</v>
          </cell>
        </row>
        <row r="2571">
          <cell r="A2571" t="str">
            <v>61803-1000</v>
          </cell>
          <cell r="D2571" t="str">
            <v>PRECAST CONCRETE GUARDWALL, TYPE 1</v>
          </cell>
          <cell r="E2571" t="str">
            <v>LNFT</v>
          </cell>
        </row>
        <row r="2572">
          <cell r="A2572" t="str">
            <v>61803-2000</v>
          </cell>
          <cell r="D2572" t="str">
            <v>PRECAST CONCRETE GUARDWALL, TYPE 2</v>
          </cell>
          <cell r="E2572" t="str">
            <v>LNFT</v>
          </cell>
        </row>
        <row r="2573">
          <cell r="A2573" t="str">
            <v>61803-3000</v>
          </cell>
          <cell r="D2573" t="str">
            <v>PRECAST CONCRETE GUARDWALL, TYPE 3</v>
          </cell>
          <cell r="E2573" t="str">
            <v>LNFT</v>
          </cell>
        </row>
        <row r="2574">
          <cell r="A2574" t="str">
            <v>61803-4000</v>
          </cell>
          <cell r="D2574" t="str">
            <v>PRECAST CONCRETE GUARDWALL, TYPE 4</v>
          </cell>
          <cell r="E2574" t="str">
            <v>LNFT</v>
          </cell>
        </row>
        <row r="2575">
          <cell r="A2575" t="str">
            <v>61804-1000</v>
          </cell>
          <cell r="D2575" t="str">
            <v>TERMINAL SECTION, TYPE 1</v>
          </cell>
          <cell r="E2575" t="str">
            <v>EACH</v>
          </cell>
        </row>
        <row r="2576">
          <cell r="A2576" t="str">
            <v>61805-0000</v>
          </cell>
          <cell r="D2576" t="str">
            <v>RESET BARRIER</v>
          </cell>
          <cell r="E2576" t="str">
            <v>LNFT</v>
          </cell>
        </row>
        <row r="2577">
          <cell r="A2577" t="str">
            <v>61806-0000</v>
          </cell>
          <cell r="D2577" t="str">
            <v>RESET TERMINAL SECTION</v>
          </cell>
          <cell r="E2577" t="str">
            <v>EACH</v>
          </cell>
        </row>
        <row r="2578">
          <cell r="A2578" t="str">
            <v>61807-0000</v>
          </cell>
          <cell r="D2578" t="str">
            <v>CONCRETE PARAPET</v>
          </cell>
          <cell r="E2578" t="str">
            <v>LNFT</v>
          </cell>
        </row>
        <row r="2579">
          <cell r="A2579" t="str">
            <v>61901-0000</v>
          </cell>
          <cell r="D2579" t="str">
            <v>FENCE</v>
          </cell>
          <cell r="E2579" t="str">
            <v>LNFT</v>
          </cell>
        </row>
        <row r="2580">
          <cell r="A2580" t="str">
            <v>61901-0100</v>
          </cell>
          <cell r="D2580" t="str">
            <v>FENCE, WOVEN WIRE</v>
          </cell>
          <cell r="E2580" t="str">
            <v>LNFT</v>
          </cell>
        </row>
        <row r="2581">
          <cell r="A2581" t="str">
            <v>61901-0200</v>
          </cell>
          <cell r="D2581" t="str">
            <v>FENCE, WOVEN WIRE, 48-INCH HEIGHT</v>
          </cell>
          <cell r="E2581" t="str">
            <v>LNFT</v>
          </cell>
        </row>
        <row r="2582">
          <cell r="A2582" t="str">
            <v>61901-0300</v>
          </cell>
          <cell r="D2582" t="str">
            <v>FENCE, WOVEN WIRE, 54-INCH HEIGHT</v>
          </cell>
          <cell r="E2582" t="str">
            <v>LNFT</v>
          </cell>
        </row>
        <row r="2583">
          <cell r="A2583" t="str">
            <v>61901-0400</v>
          </cell>
          <cell r="D2583" t="str">
            <v>FENCE, WOVEN WIRE, 72-INCH HEIGHT</v>
          </cell>
          <cell r="E2583" t="str">
            <v>LNFT</v>
          </cell>
        </row>
        <row r="2584">
          <cell r="A2584" t="str">
            <v>61901-0500</v>
          </cell>
          <cell r="D2584" t="str">
            <v>FENCE, WOVEN WIRE, 96-INCH HEIGHT</v>
          </cell>
          <cell r="E2584" t="str">
            <v>LNFT</v>
          </cell>
        </row>
        <row r="2585">
          <cell r="A2585" t="str">
            <v>61901-0550</v>
          </cell>
          <cell r="D2585" t="str">
            <v>FENCE, BARB-LESS WIRE</v>
          </cell>
          <cell r="E2585" t="str">
            <v>LNFT</v>
          </cell>
        </row>
        <row r="2586">
          <cell r="A2586" t="str">
            <v>61901-0553</v>
          </cell>
          <cell r="D2586" t="str">
            <v>FENCE, BARB-LESS WIRE, 4 STRAND</v>
          </cell>
          <cell r="E2586" t="str">
            <v>LNFT</v>
          </cell>
        </row>
        <row r="2587">
          <cell r="A2587" t="str">
            <v>61901-0600</v>
          </cell>
          <cell r="D2587" t="str">
            <v>FENCE, BARBED WIRE</v>
          </cell>
          <cell r="E2587" t="str">
            <v>LNFT</v>
          </cell>
        </row>
        <row r="2588">
          <cell r="A2588" t="str">
            <v>61901-0700</v>
          </cell>
          <cell r="D2588" t="str">
            <v>FENCE, BARBED WIRE, 2 STRAND</v>
          </cell>
          <cell r="E2588" t="str">
            <v>LNFT</v>
          </cell>
        </row>
        <row r="2589">
          <cell r="A2589" t="str">
            <v>61901-0800</v>
          </cell>
          <cell r="D2589" t="str">
            <v>FENCE, BARBED WIRE, 3 STRAND</v>
          </cell>
          <cell r="E2589" t="str">
            <v>LNFT</v>
          </cell>
        </row>
        <row r="2590">
          <cell r="A2590" t="str">
            <v>61901-0900</v>
          </cell>
          <cell r="D2590" t="str">
            <v>FENCE, BARBED WIRE, 4 STRAND</v>
          </cell>
          <cell r="E2590" t="str">
            <v>LNFT</v>
          </cell>
        </row>
        <row r="2591">
          <cell r="A2591" t="str">
            <v>61901-1000</v>
          </cell>
          <cell r="D2591" t="str">
            <v>FENCE, BARBED WIRE, 5 STRAND</v>
          </cell>
          <cell r="E2591" t="str">
            <v>LNFT</v>
          </cell>
        </row>
        <row r="2592">
          <cell r="A2592" t="str">
            <v>61901-1100</v>
          </cell>
          <cell r="D2592" t="str">
            <v>FENCE, BARBED WIRE, 5 STRAND, LAYDOWN</v>
          </cell>
          <cell r="E2592" t="str">
            <v>LNFT</v>
          </cell>
        </row>
        <row r="2593">
          <cell r="A2593" t="str">
            <v>61901-1200</v>
          </cell>
          <cell r="D2593" t="str">
            <v>FENCE, BARBED WIRE, 6 STRAND</v>
          </cell>
          <cell r="E2593" t="str">
            <v>LNFT</v>
          </cell>
        </row>
        <row r="2594">
          <cell r="A2594" t="str">
            <v>61901-1300</v>
          </cell>
          <cell r="D2594" t="str">
            <v>FENCE, CHAIN LINK</v>
          </cell>
          <cell r="E2594" t="str">
            <v>LNFT</v>
          </cell>
        </row>
        <row r="2595">
          <cell r="A2595" t="str">
            <v>61901-1400</v>
          </cell>
          <cell r="D2595" t="str">
            <v>FENCE, CHAIN LINK, 36-INCH HEIGHT</v>
          </cell>
          <cell r="E2595" t="str">
            <v>LNFT</v>
          </cell>
        </row>
        <row r="2596">
          <cell r="A2596" t="str">
            <v>61901-1500</v>
          </cell>
          <cell r="D2596" t="str">
            <v>FENCE, CHAIN LINK, 42-INCH HEIGHT</v>
          </cell>
          <cell r="E2596" t="str">
            <v>LNFT</v>
          </cell>
        </row>
        <row r="2597">
          <cell r="A2597" t="str">
            <v>61901-1600</v>
          </cell>
          <cell r="D2597" t="str">
            <v>FENCE, CHAIN LINK, 48-INCH HEIGHT</v>
          </cell>
          <cell r="E2597" t="str">
            <v>LNFT</v>
          </cell>
        </row>
        <row r="2598">
          <cell r="A2598" t="str">
            <v>61901-1700</v>
          </cell>
          <cell r="D2598" t="str">
            <v>FENCE, CHAIN LINK, 54-INCH HEIGHT</v>
          </cell>
          <cell r="E2598" t="str">
            <v>LNFT</v>
          </cell>
        </row>
        <row r="2599">
          <cell r="A2599" t="str">
            <v>61901-1800</v>
          </cell>
          <cell r="D2599" t="str">
            <v>FENCE, CHAIN LINK, 60-INCH HEIGHT</v>
          </cell>
          <cell r="E2599" t="str">
            <v>LNFT</v>
          </cell>
        </row>
        <row r="2600">
          <cell r="A2600" t="str">
            <v>61901-1900</v>
          </cell>
          <cell r="D2600" t="str">
            <v>FENCE, CHAIN LINK, 66-INCH HEIGHT</v>
          </cell>
          <cell r="E2600" t="str">
            <v>LNFT</v>
          </cell>
        </row>
        <row r="2601">
          <cell r="A2601" t="str">
            <v>61901-2000</v>
          </cell>
          <cell r="D2601" t="str">
            <v>FENCE, CHAIN LINK, 72-INCH HEIGHT</v>
          </cell>
          <cell r="E2601" t="str">
            <v>LNFT</v>
          </cell>
        </row>
        <row r="2602">
          <cell r="A2602" t="str">
            <v>61901-2100</v>
          </cell>
          <cell r="D2602" t="str">
            <v>FENCE, CHAIN LINK, 96-INCH HEIGHT</v>
          </cell>
          <cell r="E2602" t="str">
            <v>LNFT</v>
          </cell>
        </row>
        <row r="2603">
          <cell r="A2603" t="str">
            <v>61901-2200</v>
          </cell>
          <cell r="D2603" t="str">
            <v>FENCE, CHAIN LINK, 120-INCH HEIGHT</v>
          </cell>
          <cell r="E2603" t="str">
            <v>LNFT</v>
          </cell>
        </row>
        <row r="2604">
          <cell r="A2604" t="str">
            <v>61901-2250</v>
          </cell>
          <cell r="D2604" t="str">
            <v>FENCE, RAIL</v>
          </cell>
          <cell r="E2604" t="str">
            <v>LNFT</v>
          </cell>
        </row>
        <row r="2605">
          <cell r="A2605" t="str">
            <v>61901-2253</v>
          </cell>
          <cell r="D2605" t="str">
            <v>FENCE, RAIL, 4 RAIL</v>
          </cell>
          <cell r="E2605" t="str">
            <v>LNFT</v>
          </cell>
        </row>
        <row r="2606">
          <cell r="A2606" t="str">
            <v>61901-2300</v>
          </cell>
          <cell r="D2606" t="str">
            <v>FENCE, SPLIT RAIL</v>
          </cell>
          <cell r="E2606" t="str">
            <v>LNFT</v>
          </cell>
        </row>
        <row r="2607">
          <cell r="A2607" t="str">
            <v>61901-2400</v>
          </cell>
          <cell r="D2607" t="str">
            <v>FENCE, SPLIT RAIL, 2 RAIL</v>
          </cell>
          <cell r="E2607" t="str">
            <v>LNFT</v>
          </cell>
        </row>
        <row r="2608">
          <cell r="A2608" t="str">
            <v>61901-2500</v>
          </cell>
          <cell r="D2608" t="str">
            <v>FENCE, SPLIT RAIL, 3 RAIL</v>
          </cell>
          <cell r="E2608" t="str">
            <v>LNFT</v>
          </cell>
        </row>
        <row r="2609">
          <cell r="A2609" t="str">
            <v>61901-2600</v>
          </cell>
          <cell r="D2609" t="str">
            <v>FENCE, SPLIT RAIL, 4 RAIL</v>
          </cell>
          <cell r="E2609" t="str">
            <v>LNFT</v>
          </cell>
        </row>
        <row r="2610">
          <cell r="A2610" t="str">
            <v>61901-2700</v>
          </cell>
          <cell r="D2610" t="str">
            <v>FENCE, SPLIT RAIL, 5 RAIL</v>
          </cell>
          <cell r="E2610" t="str">
            <v>LNFT</v>
          </cell>
        </row>
        <row r="2611">
          <cell r="A2611" t="str">
            <v>61901-2800</v>
          </cell>
          <cell r="D2611" t="str">
            <v>FENCE, SPLIT RAIL, 6 RAIL</v>
          </cell>
          <cell r="E2611" t="str">
            <v>LNFT</v>
          </cell>
        </row>
        <row r="2612">
          <cell r="A2612" t="str">
            <v>61901-2900</v>
          </cell>
          <cell r="D2612" t="str">
            <v>FENCE, SPLIT RAIL, 7 RAIL</v>
          </cell>
          <cell r="E2612" t="str">
            <v>LNFT</v>
          </cell>
        </row>
        <row r="2613">
          <cell r="A2613" t="str">
            <v>61901-3000</v>
          </cell>
          <cell r="D2613" t="str">
            <v>FENCE, WOOD STOCKADE</v>
          </cell>
          <cell r="E2613" t="str">
            <v>LNFT</v>
          </cell>
        </row>
        <row r="2614">
          <cell r="A2614" t="str">
            <v>61901-3100</v>
          </cell>
          <cell r="D2614" t="str">
            <v>FENCE, WOOD STOCKADE, 72-INCH HEIGHT</v>
          </cell>
          <cell r="E2614" t="str">
            <v>LNFT</v>
          </cell>
        </row>
        <row r="2615">
          <cell r="A2615" t="str">
            <v>61901-3200</v>
          </cell>
          <cell r="D2615" t="str">
            <v>FENCE, WOOD STOCKADE, 96-INCH HEIGHT</v>
          </cell>
          <cell r="E2615" t="str">
            <v>LNFT</v>
          </cell>
        </row>
        <row r="2616">
          <cell r="A2616" t="str">
            <v>61901-3300</v>
          </cell>
          <cell r="D2616" t="str">
            <v>FENCE, TORTOISE BARRIER</v>
          </cell>
          <cell r="E2616" t="str">
            <v>LNFT</v>
          </cell>
        </row>
        <row r="2617">
          <cell r="A2617" t="str">
            <v>61901-3400</v>
          </cell>
          <cell r="D2617" t="str">
            <v>FENCE, COMBINATION WIRE</v>
          </cell>
          <cell r="E2617" t="str">
            <v>LNFT</v>
          </cell>
        </row>
        <row r="2618">
          <cell r="A2618" t="str">
            <v>61902-0000</v>
          </cell>
          <cell r="D2618" t="str">
            <v>GATE</v>
          </cell>
          <cell r="E2618" t="str">
            <v>EACH</v>
          </cell>
        </row>
        <row r="2619">
          <cell r="A2619" t="str">
            <v>61902-0100</v>
          </cell>
          <cell r="D2619" t="str">
            <v>GATE, WOOD</v>
          </cell>
          <cell r="E2619" t="str">
            <v>EACH</v>
          </cell>
        </row>
        <row r="2620">
          <cell r="A2620" t="str">
            <v>61902-0200</v>
          </cell>
          <cell r="D2620" t="str">
            <v>GATE, WOOD, 3 FEET WIDTH</v>
          </cell>
          <cell r="E2620" t="str">
            <v>EACH</v>
          </cell>
        </row>
        <row r="2621">
          <cell r="A2621" t="str">
            <v>61902-0300</v>
          </cell>
          <cell r="D2621" t="str">
            <v>GATE, WOOD, 10 FEET WIDTH</v>
          </cell>
          <cell r="E2621" t="str">
            <v>EACH</v>
          </cell>
        </row>
        <row r="2622">
          <cell r="A2622" t="str">
            <v>61902-0400</v>
          </cell>
          <cell r="D2622" t="str">
            <v>GATE, WOOD, 12 FEET WIDTH</v>
          </cell>
          <cell r="E2622" t="str">
            <v>EACH</v>
          </cell>
        </row>
        <row r="2623">
          <cell r="A2623" t="str">
            <v>61902-0500</v>
          </cell>
          <cell r="D2623" t="str">
            <v>GATE, WOOD, 16 FEET WIDTH</v>
          </cell>
          <cell r="E2623" t="str">
            <v>EACH</v>
          </cell>
        </row>
        <row r="2624">
          <cell r="A2624" t="str">
            <v>61902-0600</v>
          </cell>
          <cell r="D2624" t="str">
            <v>GATE, WOOD, 20 FEET WIDTH</v>
          </cell>
          <cell r="E2624" t="str">
            <v>EACH</v>
          </cell>
        </row>
        <row r="2625">
          <cell r="A2625" t="str">
            <v>61902-0700</v>
          </cell>
          <cell r="D2625" t="str">
            <v>GATE, WOOD, 22 FEET WIDTH</v>
          </cell>
          <cell r="E2625" t="str">
            <v>EACH</v>
          </cell>
        </row>
        <row r="2626">
          <cell r="A2626" t="str">
            <v>61902-0800</v>
          </cell>
          <cell r="D2626" t="str">
            <v>GATE, WOOD, 28 FEET WIDTH</v>
          </cell>
          <cell r="E2626" t="str">
            <v>EACH</v>
          </cell>
        </row>
        <row r="2627">
          <cell r="A2627" t="str">
            <v>61902-0900</v>
          </cell>
          <cell r="D2627" t="str">
            <v>GATE, METAL</v>
          </cell>
          <cell r="E2627" t="str">
            <v>EACH</v>
          </cell>
        </row>
        <row r="2628">
          <cell r="A2628" t="str">
            <v>61902-1000</v>
          </cell>
          <cell r="D2628" t="str">
            <v>GATE, METAL, 3 FEET WIDTH</v>
          </cell>
          <cell r="E2628" t="str">
            <v>EACH</v>
          </cell>
        </row>
        <row r="2629">
          <cell r="A2629" t="str">
            <v>61902-1100</v>
          </cell>
          <cell r="D2629" t="str">
            <v>GATE, METAL, 10 FEET WIDTH</v>
          </cell>
          <cell r="E2629" t="str">
            <v>EACH</v>
          </cell>
        </row>
        <row r="2630">
          <cell r="A2630" t="str">
            <v>61902-1200</v>
          </cell>
          <cell r="D2630" t="str">
            <v>GATE, METAL, 12 FEET WIDTH</v>
          </cell>
          <cell r="E2630" t="str">
            <v>EACH</v>
          </cell>
        </row>
        <row r="2631">
          <cell r="A2631" t="str">
            <v>61902-1300</v>
          </cell>
          <cell r="D2631" t="str">
            <v>GATE, METAL, 14 FEET WIDTH</v>
          </cell>
          <cell r="E2631" t="str">
            <v>EACH</v>
          </cell>
        </row>
        <row r="2632">
          <cell r="A2632" t="str">
            <v>61902-1400</v>
          </cell>
          <cell r="D2632" t="str">
            <v>GATE, METAL, 16 FEET WIDTH</v>
          </cell>
          <cell r="E2632" t="str">
            <v>EACH</v>
          </cell>
        </row>
        <row r="2633">
          <cell r="A2633" t="str">
            <v>61902-1500</v>
          </cell>
          <cell r="D2633" t="str">
            <v>GATE, METAL, 18 FEET WIDTH</v>
          </cell>
          <cell r="E2633" t="str">
            <v>EACH</v>
          </cell>
        </row>
        <row r="2634">
          <cell r="A2634" t="str">
            <v>61902-1600</v>
          </cell>
          <cell r="D2634" t="str">
            <v>GATE, METAL, 20 FEET WIDTH</v>
          </cell>
          <cell r="E2634" t="str">
            <v>EACH</v>
          </cell>
        </row>
        <row r="2635">
          <cell r="A2635" t="str">
            <v>61902-1700</v>
          </cell>
          <cell r="D2635" t="str">
            <v>GATE, METAL, 22 FEET WIDTH</v>
          </cell>
          <cell r="E2635" t="str">
            <v>EACH</v>
          </cell>
        </row>
        <row r="2636">
          <cell r="A2636" t="str">
            <v>61902-1800</v>
          </cell>
          <cell r="D2636" t="str">
            <v>GATE, METAL, 24 FEET WIDTH</v>
          </cell>
          <cell r="E2636" t="str">
            <v>EACH</v>
          </cell>
        </row>
        <row r="2637">
          <cell r="A2637" t="str">
            <v>61902-1900</v>
          </cell>
          <cell r="D2637" t="str">
            <v>GATE, METAL, 26 FEET WIDTH</v>
          </cell>
          <cell r="E2637" t="str">
            <v>EACH</v>
          </cell>
        </row>
        <row r="2638">
          <cell r="A2638" t="str">
            <v>61902-2000</v>
          </cell>
          <cell r="D2638" t="str">
            <v>GATE, METAL, 28 FEET WIDTH</v>
          </cell>
          <cell r="E2638" t="str">
            <v>EACH</v>
          </cell>
        </row>
        <row r="2639">
          <cell r="A2639" t="str">
            <v>61902-2100</v>
          </cell>
          <cell r="D2639" t="str">
            <v>GATE, METAL, 30 FEET WIDTH</v>
          </cell>
          <cell r="E2639" t="str">
            <v>EACH</v>
          </cell>
        </row>
        <row r="2640">
          <cell r="A2640" t="str">
            <v>61902-2150</v>
          </cell>
          <cell r="D2640" t="str">
            <v>GATE, METAL, 32 FEET WIDTH</v>
          </cell>
          <cell r="E2640" t="str">
            <v>EACH</v>
          </cell>
        </row>
        <row r="2641">
          <cell r="A2641" t="str">
            <v>61902-2200</v>
          </cell>
          <cell r="D2641" t="str">
            <v>GATE, METAL, 34 FEET WIDTH</v>
          </cell>
          <cell r="E2641" t="str">
            <v>EACH</v>
          </cell>
        </row>
        <row r="2642">
          <cell r="A2642" t="str">
            <v>61902-2300</v>
          </cell>
          <cell r="D2642" t="str">
            <v>GATE, BARBED WIRE</v>
          </cell>
          <cell r="E2642" t="str">
            <v>EACH</v>
          </cell>
        </row>
        <row r="2643">
          <cell r="A2643" t="str">
            <v>61902-2400</v>
          </cell>
          <cell r="D2643" t="str">
            <v>GATE, BARBED WIRE, 3-STRAND</v>
          </cell>
          <cell r="E2643" t="str">
            <v>EACH</v>
          </cell>
        </row>
        <row r="2644">
          <cell r="A2644" t="str">
            <v>61902-2500</v>
          </cell>
          <cell r="D2644" t="str">
            <v>GATE, BARBED WIRE, 4-STRAND</v>
          </cell>
          <cell r="E2644" t="str">
            <v>EACH</v>
          </cell>
        </row>
        <row r="2645">
          <cell r="A2645" t="str">
            <v>61902-2600</v>
          </cell>
          <cell r="D2645" t="str">
            <v>GATE, BARBED WIRE, 5-STRAND</v>
          </cell>
          <cell r="E2645" t="str">
            <v>EACH</v>
          </cell>
        </row>
        <row r="2646">
          <cell r="A2646" t="str">
            <v>61902-2700</v>
          </cell>
          <cell r="D2646" t="str">
            <v>GATE, CHAIN LINK</v>
          </cell>
          <cell r="E2646" t="str">
            <v>EACH</v>
          </cell>
        </row>
        <row r="2647">
          <cell r="A2647" t="str">
            <v>61902-2800</v>
          </cell>
          <cell r="D2647" t="str">
            <v>GATE, CHAIN LINK, 3 FEET WIDTH</v>
          </cell>
          <cell r="E2647" t="str">
            <v>EACH</v>
          </cell>
        </row>
        <row r="2648">
          <cell r="A2648" t="str">
            <v>61902-2900</v>
          </cell>
          <cell r="D2648" t="str">
            <v>GATE, CHAIN LINK, 4 FEET WIDTH</v>
          </cell>
          <cell r="E2648" t="str">
            <v>EACH</v>
          </cell>
        </row>
        <row r="2649">
          <cell r="A2649" t="str">
            <v>61902-3000</v>
          </cell>
          <cell r="D2649" t="str">
            <v>GATE, CHAIN LINK, 6 FEET WIDTH</v>
          </cell>
          <cell r="E2649" t="str">
            <v>EACH</v>
          </cell>
        </row>
        <row r="2650">
          <cell r="A2650" t="str">
            <v>61902-3100</v>
          </cell>
          <cell r="D2650" t="str">
            <v>GATE, CHAIN LINK, 8 FEET WIDTH</v>
          </cell>
          <cell r="E2650" t="str">
            <v>EACH</v>
          </cell>
        </row>
        <row r="2651">
          <cell r="A2651" t="str">
            <v>61902-3200</v>
          </cell>
          <cell r="D2651" t="str">
            <v>GATE, CHAIN LINK, 10 FEET WIDTH</v>
          </cell>
          <cell r="E2651" t="str">
            <v>EACH</v>
          </cell>
        </row>
        <row r="2652">
          <cell r="A2652" t="str">
            <v>61902-3300</v>
          </cell>
          <cell r="D2652" t="str">
            <v>GATE, CHAIN LINK, 12 FEET WIDTH</v>
          </cell>
          <cell r="E2652" t="str">
            <v>EACH</v>
          </cell>
        </row>
        <row r="2653">
          <cell r="A2653" t="str">
            <v>61902-3400</v>
          </cell>
          <cell r="D2653" t="str">
            <v>GATE, CHAIN LINK, 14 FEET WIDTH</v>
          </cell>
          <cell r="E2653" t="str">
            <v>EACH</v>
          </cell>
        </row>
        <row r="2654">
          <cell r="A2654" t="str">
            <v>61902-3500</v>
          </cell>
          <cell r="D2654" t="str">
            <v>GATE, CHAIN LINK, 16 FEET WIDTH</v>
          </cell>
          <cell r="E2654" t="str">
            <v>EACH</v>
          </cell>
        </row>
        <row r="2655">
          <cell r="A2655" t="str">
            <v>61902-3600</v>
          </cell>
          <cell r="D2655" t="str">
            <v>GATE, CHAIN LINK, 18 FEET WIDTH</v>
          </cell>
          <cell r="E2655" t="str">
            <v>EACH</v>
          </cell>
        </row>
        <row r="2656">
          <cell r="A2656" t="str">
            <v>61902-3700</v>
          </cell>
          <cell r="D2656" t="str">
            <v>GATE, CHAIN LINK, 20 FEET WIDTH</v>
          </cell>
          <cell r="E2656" t="str">
            <v>EACH</v>
          </cell>
        </row>
        <row r="2657">
          <cell r="A2657" t="str">
            <v>61902-3800</v>
          </cell>
          <cell r="D2657" t="str">
            <v>GATE, CHAIN LINK, 22 FEET WIDTH</v>
          </cell>
          <cell r="E2657" t="str">
            <v>EACH</v>
          </cell>
        </row>
        <row r="2658">
          <cell r="A2658" t="str">
            <v>61902-3900</v>
          </cell>
          <cell r="D2658" t="str">
            <v>GATE, CHAIN LINK, 24 FEET WIDTH</v>
          </cell>
          <cell r="E2658" t="str">
            <v>EACH</v>
          </cell>
        </row>
        <row r="2659">
          <cell r="A2659" t="str">
            <v>61902-4000</v>
          </cell>
          <cell r="D2659" t="str">
            <v>GATE, CHAIN LINK, 26 FEET WIDTH</v>
          </cell>
          <cell r="E2659" t="str">
            <v>EACH</v>
          </cell>
        </row>
        <row r="2660">
          <cell r="A2660" t="str">
            <v>61902-4100</v>
          </cell>
          <cell r="D2660" t="str">
            <v>GATE, CHAIN LINK, 28 FEET WIDTH</v>
          </cell>
          <cell r="E2660" t="str">
            <v>EACH</v>
          </cell>
        </row>
        <row r="2661">
          <cell r="A2661" t="str">
            <v>61902-4200</v>
          </cell>
          <cell r="D2661" t="str">
            <v>GATE, CHAIN LINK, 30 FEET WIDTH</v>
          </cell>
          <cell r="E2661" t="str">
            <v>EACH</v>
          </cell>
        </row>
        <row r="2662">
          <cell r="A2662" t="str">
            <v>61902-4300</v>
          </cell>
          <cell r="D2662" t="str">
            <v>GATE, WOVEN WIRE</v>
          </cell>
          <cell r="E2662" t="str">
            <v>EACH</v>
          </cell>
        </row>
        <row r="2663">
          <cell r="A2663" t="str">
            <v>61902-4400</v>
          </cell>
          <cell r="D2663" t="str">
            <v>GATE, WOVEN WIRE, 3 FEET WIDTH</v>
          </cell>
          <cell r="E2663" t="str">
            <v>EACH</v>
          </cell>
        </row>
        <row r="2664">
          <cell r="A2664" t="str">
            <v>61902-4500</v>
          </cell>
          <cell r="D2664" t="str">
            <v>GATE, WOVEN WIRE, 4 FEET WIDTH</v>
          </cell>
          <cell r="E2664" t="str">
            <v>EACH</v>
          </cell>
        </row>
        <row r="2665">
          <cell r="A2665" t="str">
            <v>61902-4600</v>
          </cell>
          <cell r="D2665" t="str">
            <v>GATE, WOVEN WIRE, 6 FEET WIDTH</v>
          </cell>
          <cell r="E2665" t="str">
            <v>EACH</v>
          </cell>
        </row>
        <row r="2666">
          <cell r="A2666" t="str">
            <v>61902-4700</v>
          </cell>
          <cell r="D2666" t="str">
            <v>GATE, WOVEN WIRE, 8 FEET WIDTH</v>
          </cell>
          <cell r="E2666" t="str">
            <v>EACH</v>
          </cell>
        </row>
        <row r="2667">
          <cell r="A2667" t="str">
            <v>61902-4800</v>
          </cell>
          <cell r="D2667" t="str">
            <v>GATE, WOVEN WIRE, 10 FEET WIDTH</v>
          </cell>
          <cell r="E2667" t="str">
            <v>EACH</v>
          </cell>
        </row>
        <row r="2668">
          <cell r="A2668" t="str">
            <v>61902-4900</v>
          </cell>
          <cell r="D2668" t="str">
            <v>GATE, WOVEN WIRE, 12 FEET WIDTH</v>
          </cell>
          <cell r="E2668" t="str">
            <v>EACH</v>
          </cell>
        </row>
        <row r="2669">
          <cell r="A2669" t="str">
            <v>61902-5000</v>
          </cell>
          <cell r="D2669" t="str">
            <v>GATE, WOVEN WIRE, 14 FEET WIDTH</v>
          </cell>
          <cell r="E2669" t="str">
            <v>EACH</v>
          </cell>
        </row>
        <row r="2670">
          <cell r="A2670" t="str">
            <v>61902-5100</v>
          </cell>
          <cell r="D2670" t="str">
            <v>GATE, WOVEN WIRE, 16 FEET WIDTH</v>
          </cell>
          <cell r="E2670" t="str">
            <v>EACH</v>
          </cell>
        </row>
        <row r="2671">
          <cell r="A2671" t="str">
            <v>61902-5200</v>
          </cell>
          <cell r="D2671" t="str">
            <v>GATE, WOVEN WIRE, 18 FEET WIDTH</v>
          </cell>
          <cell r="E2671" t="str">
            <v>EACH</v>
          </cell>
        </row>
        <row r="2672">
          <cell r="A2672" t="str">
            <v>61902-5300</v>
          </cell>
          <cell r="D2672" t="str">
            <v>GATE, COMBINATION WIRE</v>
          </cell>
          <cell r="E2672" t="str">
            <v>EACH</v>
          </cell>
        </row>
        <row r="2673">
          <cell r="A2673" t="str">
            <v>61903-0000</v>
          </cell>
          <cell r="D2673" t="str">
            <v>CATTLE GUARD</v>
          </cell>
          <cell r="E2673" t="str">
            <v>EACH</v>
          </cell>
        </row>
        <row r="2674">
          <cell r="A2674" t="str">
            <v>61903-0100</v>
          </cell>
          <cell r="D2674" t="str">
            <v>CATTLE GUARD, 12 FEET</v>
          </cell>
          <cell r="E2674" t="str">
            <v>EACH</v>
          </cell>
        </row>
        <row r="2675">
          <cell r="A2675" t="str">
            <v>61903-0200</v>
          </cell>
          <cell r="D2675" t="str">
            <v>CATTLE GUARD, 14 FEET</v>
          </cell>
          <cell r="E2675" t="str">
            <v>EACH</v>
          </cell>
        </row>
        <row r="2676">
          <cell r="A2676" t="str">
            <v>61903-0300</v>
          </cell>
          <cell r="D2676" t="str">
            <v>CATTLE GUARD, 16 FEET</v>
          </cell>
          <cell r="E2676" t="str">
            <v>EACH</v>
          </cell>
        </row>
        <row r="2677">
          <cell r="A2677" t="str">
            <v>61903-0400</v>
          </cell>
          <cell r="D2677" t="str">
            <v>CATTLE GUARD, 18 FEET</v>
          </cell>
          <cell r="E2677" t="str">
            <v>EACH</v>
          </cell>
        </row>
        <row r="2678">
          <cell r="A2678" t="str">
            <v>61903-0500</v>
          </cell>
          <cell r="D2678" t="str">
            <v>CATTLE GUARD, 20 FEET</v>
          </cell>
          <cell r="E2678" t="str">
            <v>EACH</v>
          </cell>
        </row>
        <row r="2679">
          <cell r="A2679" t="str">
            <v>61903-0600</v>
          </cell>
          <cell r="D2679" t="str">
            <v>CATTLE GUARD, 22 FEET</v>
          </cell>
          <cell r="E2679" t="str">
            <v>EACH</v>
          </cell>
        </row>
        <row r="2680">
          <cell r="A2680" t="str">
            <v>61903-0700</v>
          </cell>
          <cell r="D2680" t="str">
            <v>CATTLE GUARD, 24 FEET</v>
          </cell>
          <cell r="E2680" t="str">
            <v>EACH</v>
          </cell>
        </row>
        <row r="2681">
          <cell r="A2681" t="str">
            <v>61903-0800</v>
          </cell>
          <cell r="D2681" t="str">
            <v>CATTLE GUARD, 26 FEET</v>
          </cell>
          <cell r="E2681" t="str">
            <v>EACH</v>
          </cell>
        </row>
        <row r="2682">
          <cell r="A2682" t="str">
            <v>61903-0900</v>
          </cell>
          <cell r="D2682" t="str">
            <v>CATTLE GUARD, 28 FEET</v>
          </cell>
          <cell r="E2682" t="str">
            <v>EACH</v>
          </cell>
        </row>
        <row r="2683">
          <cell r="A2683" t="str">
            <v>61903-1000</v>
          </cell>
          <cell r="D2683" t="str">
            <v>CATTLE GUARD, 30 FEET</v>
          </cell>
          <cell r="E2683" t="str">
            <v>EACH</v>
          </cell>
        </row>
        <row r="2684">
          <cell r="A2684" t="str">
            <v>61903-1100</v>
          </cell>
          <cell r="D2684" t="str">
            <v>CATTLE GUARD, 32 FEET</v>
          </cell>
          <cell r="E2684" t="str">
            <v>EACH</v>
          </cell>
        </row>
        <row r="2685">
          <cell r="A2685" t="str">
            <v>61903-1300</v>
          </cell>
          <cell r="D2685" t="str">
            <v>CATTLE GUARD, 36 FEET</v>
          </cell>
          <cell r="E2685" t="str">
            <v>EACH</v>
          </cell>
        </row>
        <row r="2686">
          <cell r="A2686" t="str">
            <v>61903-1500</v>
          </cell>
          <cell r="D2686" t="str">
            <v>CATTLE GUARD, 40 FEET</v>
          </cell>
          <cell r="E2686" t="str">
            <v>EACH</v>
          </cell>
        </row>
        <row r="2687">
          <cell r="A2687" t="str">
            <v>61904-0000</v>
          </cell>
          <cell r="D2687" t="str">
            <v>BOLLARD POST</v>
          </cell>
          <cell r="E2687" t="str">
            <v>EACH</v>
          </cell>
        </row>
        <row r="2688">
          <cell r="A2688" t="str">
            <v>61905-0000</v>
          </cell>
          <cell r="D2688" t="str">
            <v>TREE PLANKING</v>
          </cell>
          <cell r="E2688" t="str">
            <v>LNFT</v>
          </cell>
        </row>
        <row r="2689">
          <cell r="A2689" t="str">
            <v>61906-0000</v>
          </cell>
          <cell r="D2689" t="str">
            <v>STILE</v>
          </cell>
          <cell r="E2689" t="str">
            <v>EACH</v>
          </cell>
        </row>
        <row r="2690">
          <cell r="A2690" t="str">
            <v>61907-0000</v>
          </cell>
          <cell r="D2690" t="str">
            <v>FENCE POST</v>
          </cell>
          <cell r="E2690" t="str">
            <v>EACH</v>
          </cell>
        </row>
        <row r="2691">
          <cell r="A2691" t="str">
            <v>61907-1000</v>
          </cell>
          <cell r="D2691" t="str">
            <v>FENCE POST, CONCRETE</v>
          </cell>
          <cell r="E2691" t="str">
            <v>EACH</v>
          </cell>
        </row>
        <row r="2692">
          <cell r="A2692" t="str">
            <v>61920-1000</v>
          </cell>
          <cell r="D2692" t="str">
            <v>REMOVE AND RESET BOLLARD POST</v>
          </cell>
          <cell r="E2692" t="str">
            <v>EACH</v>
          </cell>
        </row>
        <row r="2693">
          <cell r="A2693" t="str">
            <v>61920-2000</v>
          </cell>
          <cell r="D2693" t="str">
            <v>REMOVE AND RESET GATE</v>
          </cell>
          <cell r="E2693" t="str">
            <v>EACH</v>
          </cell>
        </row>
        <row r="2694">
          <cell r="A2694" t="str">
            <v>61920-3000</v>
          </cell>
          <cell r="D2694" t="str">
            <v>REMOVE AND RESET CATTLE GUARD</v>
          </cell>
          <cell r="E2694" t="str">
            <v>EACH</v>
          </cell>
        </row>
        <row r="2695">
          <cell r="A2695" t="str">
            <v>61920-4000</v>
          </cell>
          <cell r="D2695" t="str">
            <v>REMOVE AND RESET STILE</v>
          </cell>
          <cell r="E2695" t="str">
            <v>EACH</v>
          </cell>
        </row>
        <row r="2696">
          <cell r="A2696" t="str">
            <v>61921-1000</v>
          </cell>
          <cell r="D2696" t="str">
            <v>REMOVE AND RESET FENCE</v>
          </cell>
          <cell r="E2696" t="str">
            <v>LNFT</v>
          </cell>
        </row>
        <row r="2697">
          <cell r="A2697" t="str">
            <v>62001-0000</v>
          </cell>
          <cell r="D2697" t="str">
            <v>STONE MASONRY</v>
          </cell>
          <cell r="E2697" t="str">
            <v>CUYD</v>
          </cell>
        </row>
        <row r="2698">
          <cell r="A2698" t="str">
            <v>62001-0100</v>
          </cell>
          <cell r="D2698" t="str">
            <v>CLASS A MASONRY, FINE POINTED FINISH</v>
          </cell>
          <cell r="E2698" t="str">
            <v>CUYD</v>
          </cell>
        </row>
        <row r="2699">
          <cell r="A2699" t="str">
            <v>62001-0200</v>
          </cell>
          <cell r="D2699" t="str">
            <v>CLASS A MASONRY, MEDIUM POINTED FINISH</v>
          </cell>
          <cell r="E2699" t="str">
            <v>CUYD</v>
          </cell>
        </row>
        <row r="2700">
          <cell r="A2700" t="str">
            <v>62001-0300</v>
          </cell>
          <cell r="D2700" t="str">
            <v>CLASS A MASONRY, COURSE POINTED FINISH</v>
          </cell>
          <cell r="E2700" t="str">
            <v>CUYD</v>
          </cell>
        </row>
        <row r="2701">
          <cell r="A2701" t="str">
            <v>62001-0400</v>
          </cell>
          <cell r="D2701" t="str">
            <v>CLASS A MASONRY, SPLIT FACE FINISH</v>
          </cell>
          <cell r="E2701" t="str">
            <v>CUYD</v>
          </cell>
        </row>
        <row r="2702">
          <cell r="A2702" t="str">
            <v>62001-0500</v>
          </cell>
          <cell r="D2702" t="str">
            <v>CLASS A MASONRY, ROCK FACE FINISH</v>
          </cell>
          <cell r="E2702" t="str">
            <v>CUYD</v>
          </cell>
        </row>
        <row r="2703">
          <cell r="A2703" t="str">
            <v>62001-0600</v>
          </cell>
          <cell r="D2703" t="str">
            <v>CLASS B MASONRY, FINE POINTED FINISH</v>
          </cell>
          <cell r="E2703" t="str">
            <v>CUYD</v>
          </cell>
        </row>
        <row r="2704">
          <cell r="A2704" t="str">
            <v>62001-0700</v>
          </cell>
          <cell r="D2704" t="str">
            <v>CLASS B MASONRY, MEDIUM POINTED FINISH</v>
          </cell>
          <cell r="E2704" t="str">
            <v>CUYD</v>
          </cell>
        </row>
        <row r="2705">
          <cell r="A2705" t="str">
            <v>62001-0800</v>
          </cell>
          <cell r="D2705" t="str">
            <v>CLASS B MASONRY, COURSE POINTED FINISH</v>
          </cell>
          <cell r="E2705" t="str">
            <v>CUYD</v>
          </cell>
        </row>
        <row r="2706">
          <cell r="A2706" t="str">
            <v>62001-0900</v>
          </cell>
          <cell r="D2706" t="str">
            <v>CLASS B MASONRY, SPLIT FACE FINISH</v>
          </cell>
          <cell r="E2706" t="str">
            <v>CUYD</v>
          </cell>
        </row>
        <row r="2707">
          <cell r="A2707" t="str">
            <v>62001-1000</v>
          </cell>
          <cell r="D2707" t="str">
            <v>CLASS B MASONRY, ROCK FACE FINISH</v>
          </cell>
          <cell r="E2707" t="str">
            <v>CUYD</v>
          </cell>
        </row>
        <row r="2708">
          <cell r="A2708" t="str">
            <v>62001-1100</v>
          </cell>
          <cell r="D2708" t="str">
            <v>RUBBLE MASONRY, FINE POINTED FINISH</v>
          </cell>
          <cell r="E2708" t="str">
            <v>CUYD</v>
          </cell>
        </row>
        <row r="2709">
          <cell r="A2709" t="str">
            <v>62001-1200</v>
          </cell>
          <cell r="D2709" t="str">
            <v>RUBBLE MASONRY, MEDIUM POINTED FINISH</v>
          </cell>
          <cell r="E2709" t="str">
            <v>CUYD</v>
          </cell>
        </row>
        <row r="2710">
          <cell r="A2710" t="str">
            <v>62001-1300</v>
          </cell>
          <cell r="D2710" t="str">
            <v>RUBBLE MASONRY, COURSE POINTED FINISH</v>
          </cell>
          <cell r="E2710" t="str">
            <v>CUYD</v>
          </cell>
        </row>
        <row r="2711">
          <cell r="A2711" t="str">
            <v>62001-1400</v>
          </cell>
          <cell r="D2711" t="str">
            <v>RUBBLE MASONRY, SPLIT FACE FINISH</v>
          </cell>
          <cell r="E2711" t="str">
            <v>CUYD</v>
          </cell>
        </row>
        <row r="2712">
          <cell r="A2712" t="str">
            <v>62001-1500</v>
          </cell>
          <cell r="D2712" t="str">
            <v>RUBBLE MASONRY, ROCK FACE FINISH</v>
          </cell>
          <cell r="E2712" t="str">
            <v>CUYD</v>
          </cell>
        </row>
        <row r="2713">
          <cell r="A2713" t="str">
            <v>62001-1600</v>
          </cell>
          <cell r="D2713" t="str">
            <v>DIMENSIONED MASONRY, FINE POINTED FINISH</v>
          </cell>
          <cell r="E2713" t="str">
            <v>CUYD</v>
          </cell>
        </row>
        <row r="2714">
          <cell r="A2714" t="str">
            <v>62001-1700</v>
          </cell>
          <cell r="D2714" t="str">
            <v>DIMENSIONED MASONRY, MEDIUM POINTED FINISH</v>
          </cell>
          <cell r="E2714" t="str">
            <v>CUYD</v>
          </cell>
        </row>
        <row r="2715">
          <cell r="A2715" t="str">
            <v>62001-1800</v>
          </cell>
          <cell r="D2715" t="str">
            <v>DIMENSIONED MASONRY, COURSE POINTED FINISH</v>
          </cell>
          <cell r="E2715" t="str">
            <v>CUYD</v>
          </cell>
        </row>
        <row r="2716">
          <cell r="A2716" t="str">
            <v>62001-1900</v>
          </cell>
          <cell r="D2716" t="str">
            <v>DIMENSIONED MASONRY, SPLIT FACE FINISH</v>
          </cell>
          <cell r="E2716" t="str">
            <v>CUYD</v>
          </cell>
        </row>
        <row r="2717">
          <cell r="A2717" t="str">
            <v>62001-2000</v>
          </cell>
          <cell r="D2717" t="str">
            <v>DIMENSIONED MASONRY, ROCK FACE FINISH</v>
          </cell>
          <cell r="E2717" t="str">
            <v>CUYD</v>
          </cell>
        </row>
        <row r="2718">
          <cell r="A2718" t="str">
            <v>62002-0000</v>
          </cell>
          <cell r="D2718" t="str">
            <v>STONE MASONRY</v>
          </cell>
          <cell r="E2718" t="str">
            <v>SQYD</v>
          </cell>
        </row>
        <row r="2719">
          <cell r="A2719" t="str">
            <v>62002-0100</v>
          </cell>
          <cell r="D2719" t="str">
            <v>CLASS A MASONRY, FINE POINTED FINISH</v>
          </cell>
          <cell r="E2719" t="str">
            <v>SQYD</v>
          </cell>
        </row>
        <row r="2720">
          <cell r="A2720" t="str">
            <v>62002-0200</v>
          </cell>
          <cell r="D2720" t="str">
            <v>CLASS A MASONRY, MEDIUM POINTED FINISH</v>
          </cell>
          <cell r="E2720" t="str">
            <v>SQYD</v>
          </cell>
        </row>
        <row r="2721">
          <cell r="A2721" t="str">
            <v>62002-0300</v>
          </cell>
          <cell r="D2721" t="str">
            <v>CLASS A MASONRY, COURSE POINTED FINISH</v>
          </cell>
          <cell r="E2721" t="str">
            <v>SQYD</v>
          </cell>
        </row>
        <row r="2722">
          <cell r="A2722" t="str">
            <v>62002-0400</v>
          </cell>
          <cell r="D2722" t="str">
            <v>CLASS A MASONRY, SPLIT FACE FINISH</v>
          </cell>
          <cell r="E2722" t="str">
            <v>SQYD</v>
          </cell>
        </row>
        <row r="2723">
          <cell r="A2723" t="str">
            <v>62002-0500</v>
          </cell>
          <cell r="D2723" t="str">
            <v>CLASS A MASONRY, ROCK FACE FINISH</v>
          </cell>
          <cell r="E2723" t="str">
            <v>SQYD</v>
          </cell>
        </row>
        <row r="2724">
          <cell r="A2724" t="str">
            <v>62002-0600</v>
          </cell>
          <cell r="D2724" t="str">
            <v>CLASS B MASONRY, FINE POINTED FINISH</v>
          </cell>
          <cell r="E2724" t="str">
            <v>SQYD</v>
          </cell>
        </row>
        <row r="2725">
          <cell r="A2725" t="str">
            <v>62002-0700</v>
          </cell>
          <cell r="D2725" t="str">
            <v>CLASS B MASONRY, MEDIUM POINTED FINISH</v>
          </cell>
          <cell r="E2725" t="str">
            <v>SQYD</v>
          </cell>
        </row>
        <row r="2726">
          <cell r="A2726" t="str">
            <v>62002-0800</v>
          </cell>
          <cell r="D2726" t="str">
            <v>CLASS B MASONRY, COURSE POINTED FINISH</v>
          </cell>
          <cell r="E2726" t="str">
            <v>SQYD</v>
          </cell>
        </row>
        <row r="2727">
          <cell r="A2727" t="str">
            <v>62002-0900</v>
          </cell>
          <cell r="D2727" t="str">
            <v>CLASS B MASONRY, SPLIT FACE FINISH</v>
          </cell>
          <cell r="E2727" t="str">
            <v>SQYD</v>
          </cell>
        </row>
        <row r="2728">
          <cell r="A2728" t="str">
            <v>62002-1000</v>
          </cell>
          <cell r="D2728" t="str">
            <v>CLASS B MASONRY, ROCK FACE FINISH</v>
          </cell>
          <cell r="E2728" t="str">
            <v>SQYD</v>
          </cell>
        </row>
        <row r="2729">
          <cell r="A2729" t="str">
            <v>62003-0000</v>
          </cell>
          <cell r="D2729" t="str">
            <v>STONE MASONRY</v>
          </cell>
          <cell r="E2729" t="str">
            <v>LPSM</v>
          </cell>
        </row>
        <row r="2730">
          <cell r="A2730" t="str">
            <v>62005-0000</v>
          </cell>
          <cell r="D2730" t="str">
            <v>CONCRETE MASONRY UNITS</v>
          </cell>
          <cell r="E2730" t="str">
            <v>CUYD</v>
          </cell>
        </row>
        <row r="2731">
          <cell r="A2731" t="str">
            <v>62006-0000</v>
          </cell>
          <cell r="D2731" t="str">
            <v>CONCRETE MASONRY UNITS</v>
          </cell>
          <cell r="E2731" t="str">
            <v>SQYD</v>
          </cell>
        </row>
        <row r="2732">
          <cell r="A2732" t="str">
            <v>62010-0000</v>
          </cell>
          <cell r="D2732" t="str">
            <v>STONE MASONRY</v>
          </cell>
          <cell r="E2732" t="str">
            <v>LNFT</v>
          </cell>
        </row>
        <row r="2733">
          <cell r="A2733" t="str">
            <v>62010-1000</v>
          </cell>
          <cell r="D2733" t="str">
            <v>STONE MASONRY GUARDWALL</v>
          </cell>
          <cell r="E2733" t="str">
            <v>LNFT</v>
          </cell>
        </row>
        <row r="2734">
          <cell r="A2734" t="str">
            <v>62010-2000</v>
          </cell>
          <cell r="D2734" t="str">
            <v>STONE MASONRY ANCHOR SLAB GUARDWALL</v>
          </cell>
          <cell r="E2734" t="str">
            <v>LNFT</v>
          </cell>
        </row>
        <row r="2735">
          <cell r="A2735" t="str">
            <v>62010-3000</v>
          </cell>
          <cell r="D2735" t="str">
            <v>STONE MASONRY GUARDWALL TYPE 1</v>
          </cell>
          <cell r="E2735" t="str">
            <v>LNFT</v>
          </cell>
        </row>
        <row r="2736">
          <cell r="A2736" t="str">
            <v>62010-4000</v>
          </cell>
          <cell r="D2736" t="str">
            <v>STONE MASONRY GUARDWALL TYPE 2</v>
          </cell>
          <cell r="E2736" t="str">
            <v>LNFT</v>
          </cell>
        </row>
        <row r="2737">
          <cell r="A2737" t="str">
            <v>62010-5000</v>
          </cell>
          <cell r="D2737" t="str">
            <v>STONE MASONRY GUARDWALL TYPE 3</v>
          </cell>
          <cell r="E2737" t="str">
            <v>LNFT</v>
          </cell>
        </row>
        <row r="2738">
          <cell r="A2738" t="str">
            <v>62010-6000</v>
          </cell>
          <cell r="D2738" t="str">
            <v>STONE MASONRY GUARDWALL TYPE 4</v>
          </cell>
          <cell r="E2738" t="str">
            <v>LNFT</v>
          </cell>
        </row>
        <row r="2739">
          <cell r="A2739" t="str">
            <v>62010-7000</v>
          </cell>
          <cell r="D2739" t="str">
            <v>STONE MASONRY PARAPET</v>
          </cell>
          <cell r="E2739" t="str">
            <v>LNFT</v>
          </cell>
        </row>
        <row r="2740">
          <cell r="A2740" t="str">
            <v>62011-0100</v>
          </cell>
          <cell r="D2740" t="str">
            <v>STONE MASONRY HEADWALL FOR 12-INCH PIPE CULVERT</v>
          </cell>
          <cell r="E2740" t="str">
            <v>EACH</v>
          </cell>
        </row>
        <row r="2741">
          <cell r="A2741" t="str">
            <v>62011-0200</v>
          </cell>
          <cell r="D2741" t="str">
            <v>STONE MASONRY HEADWALL FOR 15-INCH PIPE CULVERT</v>
          </cell>
          <cell r="E2741" t="str">
            <v>EACH</v>
          </cell>
        </row>
        <row r="2742">
          <cell r="A2742" t="str">
            <v>62011-0300</v>
          </cell>
          <cell r="D2742" t="str">
            <v>STONE MASONRY HEADWALL FOR 18-INCH PIPE CULVERT</v>
          </cell>
          <cell r="E2742" t="str">
            <v>EACH</v>
          </cell>
        </row>
        <row r="2743">
          <cell r="A2743" t="str">
            <v>62011-0400</v>
          </cell>
          <cell r="D2743" t="str">
            <v>STONE MASONRY HEADWALL FOR 21-INCH PIPE CULVERT</v>
          </cell>
          <cell r="E2743" t="str">
            <v>EACH</v>
          </cell>
        </row>
        <row r="2744">
          <cell r="A2744" t="str">
            <v>62011-0500</v>
          </cell>
          <cell r="D2744" t="str">
            <v>STONE MASONRY HEADWALL FOR 24-INCH PIPE CULVERT</v>
          </cell>
          <cell r="E2744" t="str">
            <v>EACH</v>
          </cell>
        </row>
        <row r="2745">
          <cell r="A2745" t="str">
            <v>62011-0600</v>
          </cell>
          <cell r="D2745" t="str">
            <v>STONE MASONRY HEADWALL FOR 30-INCH PIPE CULVERT</v>
          </cell>
          <cell r="E2745" t="str">
            <v>EACH</v>
          </cell>
        </row>
        <row r="2746">
          <cell r="A2746" t="str">
            <v>62011-0700</v>
          </cell>
          <cell r="D2746" t="str">
            <v>STONE MASONRY HEADWALL FOR 36-INCH PIPE CULVERT</v>
          </cell>
          <cell r="E2746" t="str">
            <v>EACH</v>
          </cell>
        </row>
        <row r="2747">
          <cell r="A2747" t="str">
            <v>62011-0800</v>
          </cell>
          <cell r="D2747" t="str">
            <v>STONE MASONRY HEADWALL FOR 42-INCH PIPE CULVERT</v>
          </cell>
          <cell r="E2747" t="str">
            <v>EACH</v>
          </cell>
        </row>
        <row r="2748">
          <cell r="A2748" t="str">
            <v>62011-0900</v>
          </cell>
          <cell r="D2748" t="str">
            <v>STONE MASONRY HEADWALL FOR 48-INCH PIPE CULVERT</v>
          </cell>
          <cell r="E2748" t="str">
            <v>EACH</v>
          </cell>
        </row>
        <row r="2749">
          <cell r="A2749" t="str">
            <v>62011-1000</v>
          </cell>
          <cell r="D2749" t="str">
            <v>STONE MASONRY HEADWALL FOR 54-INCH PIPE CULVERT</v>
          </cell>
          <cell r="E2749" t="str">
            <v>EACH</v>
          </cell>
        </row>
        <row r="2750">
          <cell r="A2750" t="str">
            <v>62011-1100</v>
          </cell>
          <cell r="D2750" t="str">
            <v>STONE MASONRY HEADWALL FOR 60-INCH PIPE CULVERT</v>
          </cell>
          <cell r="E2750" t="str">
            <v>EACH</v>
          </cell>
        </row>
        <row r="2751">
          <cell r="A2751" t="str">
            <v>62011-1200</v>
          </cell>
          <cell r="D2751" t="str">
            <v>STONE MASONRY HEADWALL FOR 66-INCH PIPE CULVERT</v>
          </cell>
          <cell r="E2751" t="str">
            <v>EACH</v>
          </cell>
        </row>
        <row r="2752">
          <cell r="A2752" t="str">
            <v>62011-1300</v>
          </cell>
          <cell r="D2752" t="str">
            <v>STONE MASONRY HEADWALL FOR 72-INCH PIPE CULVERT</v>
          </cell>
          <cell r="E2752" t="str">
            <v>EACH</v>
          </cell>
        </row>
        <row r="2753">
          <cell r="A2753" t="str">
            <v>62011-1400</v>
          </cell>
          <cell r="D2753" t="str">
            <v>STONE MASONRY HEADWALL FOR DOUBLE 12-INCH PIPE CULVERT</v>
          </cell>
          <cell r="E2753" t="str">
            <v>EACH</v>
          </cell>
        </row>
        <row r="2754">
          <cell r="A2754" t="str">
            <v>62011-1500</v>
          </cell>
          <cell r="D2754" t="str">
            <v>STONE MASONRY HEADWALL FOR DOUBLE 15-INCH PIPE CULVERT</v>
          </cell>
          <cell r="E2754" t="str">
            <v>EACH</v>
          </cell>
        </row>
        <row r="2755">
          <cell r="A2755" t="str">
            <v>62011-1600</v>
          </cell>
          <cell r="D2755" t="str">
            <v>STONE MASONRY HEADWALL FOR DOUBLE 18-INCH PIPE CULVERT</v>
          </cell>
          <cell r="E2755" t="str">
            <v>EACH</v>
          </cell>
        </row>
        <row r="2756">
          <cell r="A2756" t="str">
            <v>62011-1700</v>
          </cell>
          <cell r="D2756" t="str">
            <v>STONE MASONRY HEADWALL FOR DOUBLE 21-INCH PIPE CULVERT</v>
          </cell>
          <cell r="E2756" t="str">
            <v>EACH</v>
          </cell>
        </row>
        <row r="2757">
          <cell r="A2757" t="str">
            <v>62011-1800</v>
          </cell>
          <cell r="D2757" t="str">
            <v>STONE MASONRY HEADWALL FOR DOUBLE 24-INCH PIPE CULVERT</v>
          </cell>
          <cell r="E2757" t="str">
            <v>EACH</v>
          </cell>
        </row>
        <row r="2758">
          <cell r="A2758" t="str">
            <v>62011-1900</v>
          </cell>
          <cell r="D2758" t="str">
            <v>STONE MASONRY HEADWALL FOR DOUBLE 30-INCH PIPE CULVERT</v>
          </cell>
          <cell r="E2758" t="str">
            <v>EACH</v>
          </cell>
        </row>
        <row r="2759">
          <cell r="A2759" t="str">
            <v>62011-2000</v>
          </cell>
          <cell r="D2759" t="str">
            <v>STONE MASONRY HEADWALL FOR DOUBLE 36-INCH PIPE CULVERT</v>
          </cell>
          <cell r="E2759" t="str">
            <v>EACH</v>
          </cell>
        </row>
        <row r="2760">
          <cell r="A2760" t="str">
            <v>62011-2100</v>
          </cell>
          <cell r="D2760" t="str">
            <v>STONE MASONRY HEADWALL FOR DOUBLE 42-INCH PIPE CULVERT</v>
          </cell>
          <cell r="E2760" t="str">
            <v>EACH</v>
          </cell>
        </row>
        <row r="2761">
          <cell r="A2761" t="str">
            <v>62011-2200</v>
          </cell>
          <cell r="D2761" t="str">
            <v>STONE MASONRY HEADWALL FOR DOUBLE 48-INCH PIPE CULVERT</v>
          </cell>
          <cell r="E2761" t="str">
            <v>EACH</v>
          </cell>
        </row>
        <row r="2762">
          <cell r="A2762" t="str">
            <v>62011-2300</v>
          </cell>
          <cell r="D2762" t="str">
            <v>STONE MASONRY HEADWALL FOR DOUBLE 54-INCH PIPE CULVERT</v>
          </cell>
          <cell r="E2762" t="str">
            <v>EACH</v>
          </cell>
        </row>
        <row r="2763">
          <cell r="A2763" t="str">
            <v>62011-2400</v>
          </cell>
          <cell r="D2763" t="str">
            <v>STONE MASONRY HEADWALL FOR DOUBLE 60-INCH PIPE CULVERT</v>
          </cell>
          <cell r="E2763" t="str">
            <v>EACH</v>
          </cell>
        </row>
        <row r="2764">
          <cell r="A2764" t="str">
            <v>62011-2500</v>
          </cell>
          <cell r="D2764" t="str">
            <v>STONE MASONRY HEADWALL FOR DOUBLE 66-INCH PIPE CULVERT</v>
          </cell>
          <cell r="E2764" t="str">
            <v>EACH</v>
          </cell>
        </row>
        <row r="2765">
          <cell r="A2765" t="str">
            <v>62011-2600</v>
          </cell>
          <cell r="D2765" t="str">
            <v>STONE MASONRY HEADWALL FOR DOUBLE 72-INCH PIPE CULVERT</v>
          </cell>
          <cell r="E2765" t="str">
            <v>EACH</v>
          </cell>
        </row>
        <row r="2766">
          <cell r="A2766" t="str">
            <v>62011-2710</v>
          </cell>
          <cell r="D2766" t="str">
            <v>STONE MASONRY HEADWALL FOR TRIPLE 24-INCH PIPE CULVERT</v>
          </cell>
          <cell r="E2766" t="str">
            <v>EACH</v>
          </cell>
        </row>
        <row r="2767">
          <cell r="A2767" t="str">
            <v>62011-2720</v>
          </cell>
          <cell r="D2767" t="str">
            <v>STONE MASONRY HEADWALL FOR TRIPLE 30-INCH PIPE CULVERT</v>
          </cell>
          <cell r="E2767" t="str">
            <v>EACH</v>
          </cell>
        </row>
        <row r="2768">
          <cell r="A2768" t="str">
            <v>62011-2730</v>
          </cell>
          <cell r="D2768" t="str">
            <v>STONE MASONRY HEADWALL FOR TRIPLE 36-INCH PIPE CULVERT</v>
          </cell>
          <cell r="E2768" t="str">
            <v>EACH</v>
          </cell>
        </row>
        <row r="2769">
          <cell r="A2769" t="str">
            <v>62011-2740</v>
          </cell>
          <cell r="D2769" t="str">
            <v>STONE MASONRY HEADWALL FOR TRIPLE 42-INCH PIPE CULVERT</v>
          </cell>
          <cell r="E2769" t="str">
            <v>EACH</v>
          </cell>
        </row>
        <row r="2770">
          <cell r="A2770" t="str">
            <v>62011-2750</v>
          </cell>
          <cell r="D2770" t="str">
            <v>STONE MASONRY HEADWALL FOR TRIPLE 48-INCH PIPE CULVERT</v>
          </cell>
          <cell r="E2770" t="str">
            <v>EACH</v>
          </cell>
        </row>
        <row r="2771">
          <cell r="A2771" t="str">
            <v>62011-5000</v>
          </cell>
          <cell r="D2771" t="str">
            <v>STONE MASONRY PILLAR</v>
          </cell>
          <cell r="E2771" t="str">
            <v>EACH</v>
          </cell>
        </row>
        <row r="2772">
          <cell r="A2772" t="str">
            <v>62011-5100</v>
          </cell>
          <cell r="D2772" t="str">
            <v>STONE MASONRY CAP</v>
          </cell>
          <cell r="E2772" t="str">
            <v>EACH</v>
          </cell>
        </row>
        <row r="2773">
          <cell r="A2773" t="str">
            <v>62012-1000</v>
          </cell>
          <cell r="D2773" t="str">
            <v>STONE MASONRY WALL</v>
          </cell>
          <cell r="E2773" t="str">
            <v>CUYD</v>
          </cell>
        </row>
        <row r="2774">
          <cell r="A2774" t="str">
            <v>62012-2000</v>
          </cell>
          <cell r="D2774" t="str">
            <v>STONE MASONRY SIGN BASE</v>
          </cell>
          <cell r="E2774" t="str">
            <v>CUYD</v>
          </cell>
        </row>
        <row r="2775">
          <cell r="A2775" t="str">
            <v>62012-3000</v>
          </cell>
          <cell r="D2775" t="str">
            <v>STONE MASONRY HEADWALL FOR BOX CULVERT</v>
          </cell>
          <cell r="E2775" t="str">
            <v>CUYD</v>
          </cell>
        </row>
        <row r="2776">
          <cell r="A2776" t="str">
            <v>62013-1000</v>
          </cell>
          <cell r="D2776" t="str">
            <v>STONE MASONRY APRON</v>
          </cell>
          <cell r="E2776" t="str">
            <v>SQYD</v>
          </cell>
        </row>
        <row r="2777">
          <cell r="A2777" t="str">
            <v>62013-2000</v>
          </cell>
          <cell r="D2777" t="str">
            <v>STONE MASONRY WALL</v>
          </cell>
          <cell r="E2777" t="str">
            <v>SQYD</v>
          </cell>
        </row>
        <row r="2778">
          <cell r="A2778" t="str">
            <v>62014-0000</v>
          </cell>
          <cell r="D2778" t="str">
            <v>SAMPLE WALL</v>
          </cell>
          <cell r="E2778" t="str">
            <v>LPSM</v>
          </cell>
        </row>
        <row r="2779">
          <cell r="A2779" t="str">
            <v>62015-1000</v>
          </cell>
          <cell r="D2779" t="str">
            <v>MASONRY, BRICK, WALL</v>
          </cell>
          <cell r="E2779" t="str">
            <v>CUYD</v>
          </cell>
        </row>
        <row r="2780">
          <cell r="A2780" t="str">
            <v>62016-1000</v>
          </cell>
          <cell r="D2780" t="str">
            <v>MASONRY, BRICK, WALL</v>
          </cell>
          <cell r="E2780" t="str">
            <v>SQYD</v>
          </cell>
        </row>
        <row r="2781">
          <cell r="A2781" t="str">
            <v>62017-0200</v>
          </cell>
          <cell r="D2781" t="str">
            <v>DRY STACKED STONE MASONRY HEADWALL FOR 15-INCH PIPE CULVERT</v>
          </cell>
          <cell r="E2781" t="str">
            <v>EACH</v>
          </cell>
        </row>
        <row r="2782">
          <cell r="A2782" t="str">
            <v>62017-0300</v>
          </cell>
          <cell r="D2782" t="str">
            <v>DRY STACKED STONE MASONRY HEADWALL FOR 18-INCH PIPE CULVERT</v>
          </cell>
          <cell r="E2782" t="str">
            <v>EACH</v>
          </cell>
        </row>
        <row r="2783">
          <cell r="A2783" t="str">
            <v>62017-0500</v>
          </cell>
          <cell r="D2783" t="str">
            <v>DRY STACKED STONE MASONRY HEADWALL FOR 24-INCH PIPE CULVERT</v>
          </cell>
          <cell r="E2783" t="str">
            <v>EACH</v>
          </cell>
        </row>
        <row r="2784">
          <cell r="A2784" t="str">
            <v>62017-0600</v>
          </cell>
          <cell r="D2784" t="str">
            <v>DRY STACKED STONE MASONRY HEADWALL FOR 30-INCH PIPE CULVERT</v>
          </cell>
          <cell r="E2784" t="str">
            <v>EACH</v>
          </cell>
        </row>
        <row r="2785">
          <cell r="A2785" t="str">
            <v>62017-0700</v>
          </cell>
          <cell r="D2785" t="str">
            <v>DRY STACKED STONE MASONRY HEADWALL FOR 36-INCH PIPE CULVERT</v>
          </cell>
          <cell r="E2785" t="str">
            <v>EACH</v>
          </cell>
        </row>
        <row r="2786">
          <cell r="A2786" t="str">
            <v>62017-0800</v>
          </cell>
          <cell r="D2786" t="str">
            <v>DRY STACKED STONE MASONRY HEADWALL FOR 42-INCH PIPE CULVERT</v>
          </cell>
          <cell r="E2786" t="str">
            <v>EACH</v>
          </cell>
        </row>
        <row r="2787">
          <cell r="A2787" t="str">
            <v>62017-0900</v>
          </cell>
          <cell r="D2787" t="str">
            <v>DRY STACKED STONE MASONRY HEADWALL FOR 48-INCH PIPE CULVERT</v>
          </cell>
          <cell r="E2787" t="str">
            <v>EACH</v>
          </cell>
        </row>
        <row r="2788">
          <cell r="A2788" t="str">
            <v>62017-3000</v>
          </cell>
          <cell r="D2788" t="str">
            <v>DRY STACKED STONE MASONRY HEADWALL FOR BOX CULVERT</v>
          </cell>
          <cell r="E2788" t="str">
            <v>EACH</v>
          </cell>
        </row>
        <row r="2789">
          <cell r="A2789" t="str">
            <v>62018-0700</v>
          </cell>
          <cell r="D2789" t="str">
            <v>DRY STACKED STONE MASONRY HEADWALL FOR 36-INCH EQUIVALENT DIAMETER ARCH OR ELLIPTICAL PIPE CULVERT</v>
          </cell>
          <cell r="E2789" t="str">
            <v>EACH</v>
          </cell>
        </row>
        <row r="2790">
          <cell r="A2790" t="str">
            <v>62018-0900</v>
          </cell>
          <cell r="D2790" t="str">
            <v>DRY STACKED STONE MASONRY HEADWALL FOR 48-INCH EQUIVALENT DIAMETER ARCH OR ELLIPTICAL PIPE CULVERT</v>
          </cell>
          <cell r="E2790" t="str">
            <v>EACH</v>
          </cell>
        </row>
        <row r="2791">
          <cell r="A2791" t="str">
            <v>62025-1000</v>
          </cell>
          <cell r="D2791" t="str">
            <v>REMOVE AND RESET STONE MASONRY</v>
          </cell>
          <cell r="E2791" t="str">
            <v>CUYD</v>
          </cell>
        </row>
        <row r="2792">
          <cell r="A2792" t="str">
            <v>62026-1000</v>
          </cell>
          <cell r="D2792" t="str">
            <v>REMOVE AND RESET STONE MASONRY</v>
          </cell>
          <cell r="E2792" t="str">
            <v>SQYD</v>
          </cell>
        </row>
        <row r="2793">
          <cell r="A2793" t="str">
            <v>62027-0000</v>
          </cell>
          <cell r="D2793" t="str">
            <v>REMOVE AND RESET STONE MASONRY</v>
          </cell>
          <cell r="E2793" t="str">
            <v>LNFT</v>
          </cell>
        </row>
        <row r="2794">
          <cell r="A2794" t="str">
            <v>62027-1000</v>
          </cell>
          <cell r="D2794" t="str">
            <v>REMOVE AND RESET STONE MASONRY GUARDWALL</v>
          </cell>
          <cell r="E2794" t="str">
            <v>LNFT</v>
          </cell>
        </row>
        <row r="2795">
          <cell r="A2795" t="str">
            <v>62027-2000</v>
          </cell>
          <cell r="D2795" t="str">
            <v>REMOVE AND RESET DRY LAID WALL</v>
          </cell>
          <cell r="E2795" t="str">
            <v>LNFT</v>
          </cell>
        </row>
        <row r="2796">
          <cell r="A2796" t="str">
            <v>62028-1000</v>
          </cell>
          <cell r="D2796" t="str">
            <v>REMOVE AND RESET STONE MASONRY HEADWALL</v>
          </cell>
          <cell r="E2796" t="str">
            <v>EACH</v>
          </cell>
        </row>
        <row r="2797">
          <cell r="A2797" t="str">
            <v>62030-0000</v>
          </cell>
          <cell r="D2797" t="str">
            <v>REPOINT STONE MASONRY</v>
          </cell>
          <cell r="E2797" t="str">
            <v>LNFT</v>
          </cell>
        </row>
        <row r="2798">
          <cell r="A2798" t="str">
            <v>62031-0000</v>
          </cell>
          <cell r="D2798" t="str">
            <v>REPOINT STONE MASONRY</v>
          </cell>
          <cell r="E2798" t="str">
            <v>SQFT</v>
          </cell>
        </row>
        <row r="2799">
          <cell r="A2799" t="str">
            <v>62032-0000</v>
          </cell>
          <cell r="D2799" t="str">
            <v>REPOINT STONE MASONRY</v>
          </cell>
          <cell r="E2799" t="str">
            <v>LPSM</v>
          </cell>
        </row>
        <row r="2800">
          <cell r="A2800" t="str">
            <v>62035-0000</v>
          </cell>
          <cell r="D2800" t="str">
            <v>CLEAN STONE MASONRY SURFACES</v>
          </cell>
          <cell r="E2800" t="str">
            <v>SQYD</v>
          </cell>
        </row>
        <row r="2801">
          <cell r="A2801" t="str">
            <v>62036-0000</v>
          </cell>
          <cell r="D2801" t="str">
            <v>JOINT SEALANT</v>
          </cell>
          <cell r="E2801" t="str">
            <v>LNFT</v>
          </cell>
        </row>
        <row r="2802">
          <cell r="A2802" t="str">
            <v>62038-0000</v>
          </cell>
          <cell r="D2802" t="str">
            <v>ROCK FOR MASONRY STRUCTURES</v>
          </cell>
          <cell r="E2802" t="str">
            <v>TON</v>
          </cell>
        </row>
        <row r="2803">
          <cell r="A2803" t="str">
            <v>62101-0000</v>
          </cell>
          <cell r="D2803" t="str">
            <v>MONUMENT</v>
          </cell>
          <cell r="E2803" t="str">
            <v>EACH</v>
          </cell>
        </row>
        <row r="2804">
          <cell r="A2804" t="str">
            <v>62102-0000</v>
          </cell>
          <cell r="D2804" t="str">
            <v>MARKER</v>
          </cell>
          <cell r="E2804" t="str">
            <v>EACH</v>
          </cell>
        </row>
        <row r="2805">
          <cell r="A2805" t="str">
            <v>62201-0000</v>
          </cell>
          <cell r="D2805" t="str">
            <v>EQUIPMENT</v>
          </cell>
          <cell r="E2805" t="str">
            <v>HOUR</v>
          </cell>
        </row>
        <row r="2806">
          <cell r="A2806" t="str">
            <v>62201-0050</v>
          </cell>
          <cell r="D2806" t="str">
            <v>DUMP TRUCK, 5 CUBIC YARD MINIMUM CAPACITY</v>
          </cell>
          <cell r="E2806" t="str">
            <v>HOUR</v>
          </cell>
        </row>
        <row r="2807">
          <cell r="A2807" t="str">
            <v>62201-0100</v>
          </cell>
          <cell r="D2807" t="str">
            <v>DUMP TRUCK, 6 CUBIC YARD MINIMUM CAPACITY</v>
          </cell>
          <cell r="E2807" t="str">
            <v>HOUR</v>
          </cell>
        </row>
        <row r="2808">
          <cell r="A2808" t="str">
            <v>62201-0150</v>
          </cell>
          <cell r="D2808" t="str">
            <v>DUMP TRUCK, 7 CUBIC YARD MINIMUM CAPACITY</v>
          </cell>
          <cell r="E2808" t="str">
            <v>HOUR</v>
          </cell>
        </row>
        <row r="2809">
          <cell r="A2809" t="str">
            <v>62201-0200</v>
          </cell>
          <cell r="D2809" t="str">
            <v>DUMP TRUCK, 8 CUBIC YARD MINIMUM CAPACITY</v>
          </cell>
          <cell r="E2809" t="str">
            <v>HOUR</v>
          </cell>
        </row>
        <row r="2810">
          <cell r="A2810" t="str">
            <v>62201-0250</v>
          </cell>
          <cell r="D2810" t="str">
            <v>DUMP TRUCK, 10 CUBIC YARD MINIMUM CAPACITY</v>
          </cell>
          <cell r="E2810" t="str">
            <v>HOUR</v>
          </cell>
        </row>
        <row r="2811">
          <cell r="A2811" t="str">
            <v>62201-0300</v>
          </cell>
          <cell r="D2811" t="str">
            <v>DUMP TRUCK, 12 CUBIC YARD MINIMUM CAPACITY</v>
          </cell>
          <cell r="E2811" t="str">
            <v>HOUR</v>
          </cell>
        </row>
        <row r="2812">
          <cell r="A2812" t="str">
            <v>62201-0310</v>
          </cell>
          <cell r="D2812" t="str">
            <v>DUMP TRUCK, 17 CUBIC YARD MINIMUM CAPACITY</v>
          </cell>
          <cell r="E2812" t="str">
            <v>HOUR</v>
          </cell>
        </row>
        <row r="2813">
          <cell r="A2813" t="str">
            <v>62201-0350</v>
          </cell>
          <cell r="D2813" t="str">
            <v>BACKHOE</v>
          </cell>
          <cell r="E2813" t="str">
            <v>HOUR</v>
          </cell>
        </row>
        <row r="2814">
          <cell r="A2814" t="str">
            <v>62201-0400</v>
          </cell>
          <cell r="D2814" t="str">
            <v>BACKHOE LOADER, 2 CUBIC FOOT MINIMUM RATED CAPACITY BUCKET, 12-INCH WIDTH</v>
          </cell>
          <cell r="E2814" t="str">
            <v>HOUR</v>
          </cell>
        </row>
        <row r="2815">
          <cell r="A2815" t="str">
            <v>62201-0450</v>
          </cell>
          <cell r="D2815" t="str">
            <v>BACKHOE LOADER, 4 CUBIC FOOT MINIMUM RATED CAPACITY BUCKET, 18-INCH WIDTH</v>
          </cell>
          <cell r="E2815" t="str">
            <v>HOUR</v>
          </cell>
        </row>
        <row r="2816">
          <cell r="A2816" t="str">
            <v>62201-0500</v>
          </cell>
          <cell r="D2816" t="str">
            <v>BACKHOE LOADER, 4 CUBIC FOOT MINIMUM RATED CAPACITY BUCKET, 4-WHEEL DRIVE</v>
          </cell>
          <cell r="E2816" t="str">
            <v>HOUR</v>
          </cell>
        </row>
        <row r="2817">
          <cell r="A2817" t="str">
            <v>62201-0550</v>
          </cell>
          <cell r="D2817" t="str">
            <v>BACKHOE LOADER, 6 CUBIC FOOT MINIMUM RATED CAPACITY BUCKET, 24-INCH WIDTH</v>
          </cell>
          <cell r="E2817" t="str">
            <v>HOUR</v>
          </cell>
        </row>
        <row r="2818">
          <cell r="A2818" t="str">
            <v>62201-0600</v>
          </cell>
          <cell r="D2818" t="str">
            <v>BACKHOE LOADER, 8 CUBIC FOOT MINIMUM RATED CAPACITY BUCKET, 30-INCH WIDTH</v>
          </cell>
          <cell r="E2818" t="str">
            <v>HOUR</v>
          </cell>
        </row>
        <row r="2819">
          <cell r="A2819" t="str">
            <v>62201-0650</v>
          </cell>
          <cell r="D2819" t="str">
            <v>BACKHOE LOADER, 10 CUBIC FOOT MINIMUM RATED CAPACITY BUCKET, 36-INCH WIDTH</v>
          </cell>
          <cell r="E2819" t="str">
            <v>HOUR</v>
          </cell>
        </row>
        <row r="2820">
          <cell r="A2820" t="str">
            <v>62201-0700</v>
          </cell>
          <cell r="D2820" t="str">
            <v>BACKHOE LOADER, 1 CUBIC YARD MINIMUM CAPACITY FRONTEND BUCKET, 10 CUBIC FOOT MINIMUM CAPACITY BACKHOE BUCKET, 90 HP MINIMUM FLYWHEEL</v>
          </cell>
          <cell r="E2820" t="str">
            <v>HOUR</v>
          </cell>
        </row>
        <row r="2821">
          <cell r="A2821" t="str">
            <v>62201-0750</v>
          </cell>
          <cell r="D2821" t="str">
            <v>WHEEL LOADER, 0.4 CUBIC YARD MINIMUM RATED CAPACITY</v>
          </cell>
          <cell r="E2821" t="str">
            <v>HOUR</v>
          </cell>
        </row>
        <row r="2822">
          <cell r="A2822" t="str">
            <v>62201-0800</v>
          </cell>
          <cell r="D2822" t="str">
            <v>WHEEL LOADER, 0.7 CUBIC YARD MINIMUM RATED CAPACITY</v>
          </cell>
          <cell r="E2822" t="str">
            <v>HOUR</v>
          </cell>
        </row>
        <row r="2823">
          <cell r="A2823" t="str">
            <v>62201-0850</v>
          </cell>
          <cell r="D2823" t="str">
            <v>WHEEL LOADER, 1 CUBIC YARD MINIMUM RATED CAPACITY</v>
          </cell>
          <cell r="E2823" t="str">
            <v>HOUR</v>
          </cell>
        </row>
        <row r="2824">
          <cell r="A2824" t="str">
            <v>62201-0900</v>
          </cell>
          <cell r="D2824" t="str">
            <v>WHEEL LOADER, 2 CUBIC YARD MINIMUM RATED CAPACITY</v>
          </cell>
          <cell r="E2824" t="str">
            <v>HOUR</v>
          </cell>
        </row>
        <row r="2825">
          <cell r="A2825" t="str">
            <v>62201-0950</v>
          </cell>
          <cell r="D2825" t="str">
            <v>WHEEL LOADER, 3 CUBIC YARD MINIMUM RATED CAPACITY</v>
          </cell>
          <cell r="E2825" t="str">
            <v>HOUR</v>
          </cell>
        </row>
        <row r="2826">
          <cell r="A2826" t="str">
            <v>62201-1000</v>
          </cell>
          <cell r="D2826" t="str">
            <v>WHEEL LOADER, 4 CUBIC YARD MINIMUM RATED CAPACITY</v>
          </cell>
          <cell r="E2826" t="str">
            <v>HOUR</v>
          </cell>
        </row>
        <row r="2827">
          <cell r="A2827" t="str">
            <v>62201-1050</v>
          </cell>
          <cell r="D2827" t="str">
            <v>WHEEL LOADER, 5 CUBIC YARD MINIMUM RATED CAPACITY</v>
          </cell>
          <cell r="E2827" t="str">
            <v>HOUR</v>
          </cell>
        </row>
        <row r="2828">
          <cell r="A2828" t="str">
            <v>62201-1100</v>
          </cell>
          <cell r="D2828" t="str">
            <v>WHEEL LOADER, 6 CUBIC YARD MINIMUM RATED CAPACITY</v>
          </cell>
          <cell r="E2828" t="str">
            <v>HOUR</v>
          </cell>
        </row>
        <row r="2829">
          <cell r="A2829" t="str">
            <v>62201-1150</v>
          </cell>
          <cell r="D2829" t="str">
            <v>BULLDOZER, 70HP MINIMUM FLYWHEEL POWER</v>
          </cell>
          <cell r="E2829" t="str">
            <v>HOUR</v>
          </cell>
        </row>
        <row r="2830">
          <cell r="A2830" t="str">
            <v>62201-1200</v>
          </cell>
          <cell r="D2830" t="str">
            <v>BULLDOZER, 80HP MINIMUM FLYWHEEL POWER</v>
          </cell>
          <cell r="E2830" t="str">
            <v>HOUR</v>
          </cell>
        </row>
        <row r="2831">
          <cell r="A2831" t="str">
            <v>62201-1250</v>
          </cell>
          <cell r="D2831" t="str">
            <v>BULLDOZER, 120HP MINIMUM FLYWHEEL POWER</v>
          </cell>
          <cell r="E2831" t="str">
            <v>HOUR</v>
          </cell>
        </row>
        <row r="2832">
          <cell r="A2832" t="str">
            <v>62201-1300</v>
          </cell>
          <cell r="D2832" t="str">
            <v>BULLDOZER, 160HP MINIMUM FLYWHEEL POWER</v>
          </cell>
          <cell r="E2832" t="str">
            <v>HOUR</v>
          </cell>
        </row>
        <row r="2833">
          <cell r="A2833" t="str">
            <v>62201-1350</v>
          </cell>
          <cell r="D2833" t="str">
            <v>BULLDOZER, 200HP MINIMUM FLYWHEEL POWER</v>
          </cell>
          <cell r="E2833" t="str">
            <v>HOUR</v>
          </cell>
        </row>
        <row r="2834">
          <cell r="A2834" t="str">
            <v>62201-1400</v>
          </cell>
          <cell r="D2834" t="str">
            <v>BULLDOZER, 250HP MINIMUM FLYWHEEL POWER</v>
          </cell>
          <cell r="E2834" t="str">
            <v>HOUR</v>
          </cell>
        </row>
        <row r="2835">
          <cell r="A2835" t="str">
            <v>62201-1450</v>
          </cell>
          <cell r="D2835" t="str">
            <v>BULLDOZER, 350HP MINIMUM FLYWHEEL POWER</v>
          </cell>
          <cell r="E2835" t="str">
            <v>HOUR</v>
          </cell>
        </row>
        <row r="2836">
          <cell r="A2836" t="str">
            <v>62201-1500</v>
          </cell>
          <cell r="D2836" t="str">
            <v>BULLDOZER, 400HP MINIMUM FLYWHEEL POWER</v>
          </cell>
          <cell r="E2836" t="str">
            <v>HOUR</v>
          </cell>
        </row>
        <row r="2837">
          <cell r="A2837" t="str">
            <v>62201-1550</v>
          </cell>
          <cell r="D2837" t="str">
            <v>BULLDOZER, POWER ANGLE AND POWER TILT BLADE, 60HP MINIMUM</v>
          </cell>
          <cell r="E2837" t="str">
            <v>HOUR</v>
          </cell>
        </row>
        <row r="2838">
          <cell r="A2838" t="str">
            <v>62201-1600</v>
          </cell>
          <cell r="D2838" t="str">
            <v>BULLDOZER, UNIVERSAL BLADE, 100HP MINIMUM</v>
          </cell>
          <cell r="E2838" t="str">
            <v>HOUR</v>
          </cell>
        </row>
        <row r="2839">
          <cell r="A2839" t="str">
            <v>62201-1650</v>
          </cell>
          <cell r="D2839" t="str">
            <v>BULLDOZER, UNIVERSAL BLADE, 170HP MINIMUM</v>
          </cell>
          <cell r="E2839" t="str">
            <v>HOUR</v>
          </cell>
        </row>
        <row r="2840">
          <cell r="A2840" t="str">
            <v>62201-1700</v>
          </cell>
          <cell r="D2840" t="str">
            <v>BULLDOZER, STRAIGHT BLADE, 170HP</v>
          </cell>
          <cell r="E2840" t="str">
            <v>HOUR</v>
          </cell>
        </row>
        <row r="2841">
          <cell r="A2841" t="str">
            <v>62201-1750</v>
          </cell>
          <cell r="D2841" t="str">
            <v>BULLDOZER, 200HP MINIMUM</v>
          </cell>
          <cell r="E2841" t="str">
            <v>HOUR</v>
          </cell>
        </row>
        <row r="2842">
          <cell r="A2842" t="str">
            <v>62201-1800</v>
          </cell>
          <cell r="D2842" t="str">
            <v>BULLDOZER, UNIVERSAL BLADE, 200HP MINIMUM</v>
          </cell>
          <cell r="E2842" t="str">
            <v>HOUR</v>
          </cell>
        </row>
        <row r="2843">
          <cell r="A2843" t="str">
            <v>62201-1850</v>
          </cell>
          <cell r="D2843" t="str">
            <v>BULLDOZER, UNIVERSAL BLADE, 250HP MINIMUM, WITH WINCH AND CABLE</v>
          </cell>
          <cell r="E2843" t="str">
            <v>HOUR</v>
          </cell>
        </row>
        <row r="2844">
          <cell r="A2844" t="str">
            <v>62201-1900</v>
          </cell>
          <cell r="D2844" t="str">
            <v>BULLDOZER, RIPPER, 300HP MINIMUM</v>
          </cell>
          <cell r="E2844" t="str">
            <v>HOUR</v>
          </cell>
        </row>
        <row r="2845">
          <cell r="A2845" t="str">
            <v>62201-1950</v>
          </cell>
          <cell r="D2845" t="str">
            <v>BULLDOZER, UNIVERSAL BLADE, 300HP MINIMUM</v>
          </cell>
          <cell r="E2845" t="str">
            <v>HOUR</v>
          </cell>
        </row>
        <row r="2846">
          <cell r="A2846" t="str">
            <v>62201-2000</v>
          </cell>
          <cell r="D2846" t="str">
            <v>BULLDOZER, UNIVERSAL BLADE AND RIPPER, 300HP MINIMUM</v>
          </cell>
          <cell r="E2846" t="str">
            <v>HOUR</v>
          </cell>
        </row>
        <row r="2847">
          <cell r="A2847" t="str">
            <v>62201-2050</v>
          </cell>
          <cell r="D2847" t="str">
            <v>ROLLER</v>
          </cell>
          <cell r="E2847" t="str">
            <v>HOUR</v>
          </cell>
        </row>
        <row r="2848">
          <cell r="A2848" t="str">
            <v>62201-2100</v>
          </cell>
          <cell r="D2848" t="str">
            <v>COMPACTOR</v>
          </cell>
          <cell r="E2848" t="str">
            <v>HOUR</v>
          </cell>
        </row>
        <row r="2849">
          <cell r="A2849" t="str">
            <v>62201-2150</v>
          </cell>
          <cell r="D2849" t="str">
            <v>TRACTOR, WITH 60-INCH BAR MOWER</v>
          </cell>
          <cell r="E2849" t="str">
            <v>HOUR</v>
          </cell>
        </row>
        <row r="2850">
          <cell r="A2850" t="str">
            <v>62201-2200</v>
          </cell>
          <cell r="D2850" t="str">
            <v>TRACTOR, WITH 72-INCH BAR MOWER</v>
          </cell>
          <cell r="E2850" t="str">
            <v>HOUR</v>
          </cell>
        </row>
        <row r="2851">
          <cell r="A2851" t="str">
            <v>62201-2250</v>
          </cell>
          <cell r="D2851" t="str">
            <v>TRACTOR, WITH 72-INCH DIAMETER ROTARY MOWER, 12HP</v>
          </cell>
          <cell r="E2851" t="str">
            <v>HOUR</v>
          </cell>
        </row>
        <row r="2852">
          <cell r="A2852" t="str">
            <v>62201-2300</v>
          </cell>
          <cell r="D2852" t="str">
            <v>BRUSH MOWER, WITH 72-INCH DIAMETER ROTARY MOWER, 50HP</v>
          </cell>
          <cell r="E2852" t="str">
            <v>HOUR</v>
          </cell>
        </row>
        <row r="2853">
          <cell r="A2853" t="str">
            <v>62201-2350</v>
          </cell>
          <cell r="D2853" t="str">
            <v>POWER BROOM</v>
          </cell>
          <cell r="E2853" t="str">
            <v>HOUR</v>
          </cell>
        </row>
        <row r="2854">
          <cell r="A2854" t="str">
            <v>62201-2360</v>
          </cell>
          <cell r="D2854" t="str">
            <v>VACUUM SWEEPER</v>
          </cell>
          <cell r="E2854" t="str">
            <v>HOUR</v>
          </cell>
        </row>
        <row r="2855">
          <cell r="A2855" t="str">
            <v>62201-2400</v>
          </cell>
          <cell r="D2855" t="str">
            <v>CRANE</v>
          </cell>
          <cell r="E2855" t="str">
            <v>HOUR</v>
          </cell>
        </row>
        <row r="2856">
          <cell r="A2856" t="str">
            <v>62201-2450</v>
          </cell>
          <cell r="D2856" t="str">
            <v>CRANE, TRUCK MOUNTED, 40 TON MINIMUM CAPACITY, 100 FOOT MINIMUM BOOM WITH CLAM BUCKET</v>
          </cell>
          <cell r="E2856" t="str">
            <v>HOUR</v>
          </cell>
        </row>
        <row r="2857">
          <cell r="A2857" t="str">
            <v>62201-2500</v>
          </cell>
          <cell r="D2857" t="str">
            <v>CRANE, TRUCK MOUNTED, 45 TON MINIMUM CAPACITY, 90 FOOT MINIMUM BOOM, WITH DRAGLINE BUCKET</v>
          </cell>
          <cell r="E2857" t="str">
            <v>HOUR</v>
          </cell>
        </row>
        <row r="2858">
          <cell r="A2858" t="str">
            <v>62201-2550</v>
          </cell>
          <cell r="D2858" t="str">
            <v>CRANE, TRUCK MOUNTED, 45 TON MINIMUM CAPACITY, 100 FOOT MINIMUM BOOM, WITH DRAGLINE BUCKET</v>
          </cell>
          <cell r="E2858" t="str">
            <v>HOUR</v>
          </cell>
        </row>
        <row r="2859">
          <cell r="A2859" t="str">
            <v>62201-2600</v>
          </cell>
          <cell r="D2859" t="str">
            <v>CRANE, TRUCK MOUNTED OR SELF-PROPELLED, 90 TONS MINIMUM CAPACITY, 180 FOOT MIN. BOOM, WITH DRAGLINE BUCKET, WRECKING BALL, 20 FOOT DOZER TRACK</v>
          </cell>
          <cell r="E2859" t="str">
            <v>HOUR</v>
          </cell>
        </row>
        <row r="2860">
          <cell r="A2860" t="str">
            <v>62201-2650</v>
          </cell>
          <cell r="D2860" t="str">
            <v>CRANE, TRUCK MOUNTED, 65 TON MINIMUM CAPACITY, 180 FOOT MINIMUM BOOM, WITH DRAGLINE BUCKET AND 20 FOOT DOZER TRACK DRAG</v>
          </cell>
          <cell r="E2860" t="str">
            <v>HOUR</v>
          </cell>
        </row>
        <row r="2861">
          <cell r="A2861" t="str">
            <v>62201-2700</v>
          </cell>
          <cell r="D2861" t="str">
            <v>CRANE, TRUCK MOUNTED, 90 TON MINIMUM CAPACITY, 180 FOOT MINIMUM BOOM, WITH DRAGLINE BUCKET AND 10 FOOT DOZER TRACK DRAG</v>
          </cell>
          <cell r="E2861" t="str">
            <v>HOUR</v>
          </cell>
        </row>
        <row r="2862">
          <cell r="A2862" t="str">
            <v>62201-2750</v>
          </cell>
          <cell r="D2862" t="str">
            <v>MOTOR GRADER</v>
          </cell>
          <cell r="E2862" t="str">
            <v>HOUR</v>
          </cell>
        </row>
        <row r="2863">
          <cell r="A2863" t="str">
            <v>62201-2800</v>
          </cell>
          <cell r="D2863" t="str">
            <v>MOTOR GRADER, 8 FOOT MINIMUM BLADE</v>
          </cell>
          <cell r="E2863" t="str">
            <v>HOUR</v>
          </cell>
        </row>
        <row r="2864">
          <cell r="A2864" t="str">
            <v>62201-2850</v>
          </cell>
          <cell r="D2864" t="str">
            <v>MOTOR GRADER, 12 FOOT MINIMUM BLADE</v>
          </cell>
          <cell r="E2864" t="str">
            <v>HOUR</v>
          </cell>
        </row>
        <row r="2865">
          <cell r="A2865" t="str">
            <v>62201-2950</v>
          </cell>
          <cell r="D2865" t="str">
            <v>MOTOR GRADER, 14 FOOT MINIMUM BLADE</v>
          </cell>
          <cell r="E2865" t="str">
            <v>HOUR</v>
          </cell>
        </row>
        <row r="2866">
          <cell r="A2866" t="str">
            <v>62201-3000</v>
          </cell>
          <cell r="D2866" t="str">
            <v>HYDRAULIC EXCAVATOR</v>
          </cell>
          <cell r="E2866" t="str">
            <v>HOUR</v>
          </cell>
        </row>
        <row r="2867">
          <cell r="A2867" t="str">
            <v>62201-3050</v>
          </cell>
          <cell r="D2867" t="str">
            <v>HYDRAULIC EXCAVATOR, RUBBER TIRED, 1.0 to 1.25 CUBIC YARD CAPACITY, 140-150HP MINIMUM</v>
          </cell>
          <cell r="E2867" t="str">
            <v>HOUR</v>
          </cell>
        </row>
        <row r="2868">
          <cell r="A2868" t="str">
            <v>62201-3100</v>
          </cell>
          <cell r="D2868" t="str">
            <v>HYDRAULIC EXCAVATOR, 3.0 CUBIC YARD MINIMUM CAPACITY, 165HP MINIMUM FLYWHEEL POWER</v>
          </cell>
          <cell r="E2868" t="str">
            <v>HOUR</v>
          </cell>
        </row>
        <row r="2869">
          <cell r="A2869" t="str">
            <v>62201-3150</v>
          </cell>
          <cell r="D2869" t="str">
            <v>HYDRAULIC EXCAVATOR, CRAWLER MOUNTED, 1.0 CUBIC YARD MINIMUM CAPACITY WITH THUMB ATTACHMENT</v>
          </cell>
          <cell r="E2869" t="str">
            <v>HOUR</v>
          </cell>
        </row>
        <row r="2870">
          <cell r="A2870" t="str">
            <v>62201-3200</v>
          </cell>
          <cell r="D2870" t="str">
            <v>HYDRAULIC EXCAVATOR, CRAWLER MOUNTED, 1.5 CUBIC YARD MINIMUM CAPACITY</v>
          </cell>
          <cell r="E2870" t="str">
            <v>HOUR</v>
          </cell>
        </row>
        <row r="2871">
          <cell r="A2871" t="str">
            <v>62201-3250</v>
          </cell>
          <cell r="D2871" t="str">
            <v>HYDRAULIC EXCAVATOR, CRAWLER MOUNTED, 1.5 CUBIC YARD MINIMUM CAPACITY, 245HP MINIMUM</v>
          </cell>
          <cell r="E2871" t="str">
            <v>HOUR</v>
          </cell>
        </row>
        <row r="2872">
          <cell r="A2872" t="str">
            <v>62201-3300</v>
          </cell>
          <cell r="D2872" t="str">
            <v>HYDRAULIC EXCAVATOR, 3/4 CUBIC YARD MINIMUM CAPACITY</v>
          </cell>
          <cell r="E2872" t="str">
            <v>HOUR</v>
          </cell>
        </row>
        <row r="2873">
          <cell r="A2873" t="str">
            <v>62201-3350</v>
          </cell>
          <cell r="D2873" t="str">
            <v>HYDRAULIC EXCAVATOR, 1 CUBIC YARD MINIMUM CAPACITY</v>
          </cell>
          <cell r="E2873" t="str">
            <v>HOUR</v>
          </cell>
        </row>
        <row r="2874">
          <cell r="A2874" t="str">
            <v>62201-3400</v>
          </cell>
          <cell r="D2874" t="str">
            <v>HYDRAULIC EXCAVATOR, 1 CUBIC YARD MINIMUM CAPACITY WITH THUMB ATTACHMENT</v>
          </cell>
          <cell r="E2874" t="str">
            <v>HOUR</v>
          </cell>
        </row>
        <row r="2875">
          <cell r="A2875" t="str">
            <v>62201-3450</v>
          </cell>
          <cell r="D2875" t="str">
            <v>LOADER, TRACK TYPE, 2 CUBIC YARD MINIMUM CAPACITY</v>
          </cell>
          <cell r="E2875" t="str">
            <v>HOUR</v>
          </cell>
        </row>
        <row r="2876">
          <cell r="A2876" t="str">
            <v>62201-3500</v>
          </cell>
          <cell r="D2876" t="str">
            <v>LOADER, WHEEL, SKID STEER, 40HP MINIMUM</v>
          </cell>
          <cell r="E2876" t="str">
            <v>HOUR</v>
          </cell>
        </row>
        <row r="2877">
          <cell r="A2877" t="str">
            <v>62201-3550</v>
          </cell>
          <cell r="D2877" t="str">
            <v>FOUR WHEEL ALL TERRAIN VEHICLE</v>
          </cell>
          <cell r="E2877" t="str">
            <v>HOUR</v>
          </cell>
        </row>
        <row r="2878">
          <cell r="A2878" t="str">
            <v>62201-3600</v>
          </cell>
          <cell r="D2878" t="str">
            <v>MANLIFT</v>
          </cell>
          <cell r="E2878" t="str">
            <v>HOUR</v>
          </cell>
        </row>
        <row r="2879">
          <cell r="A2879" t="str">
            <v>62201-3650</v>
          </cell>
          <cell r="D2879" t="str">
            <v>CHIPPER</v>
          </cell>
          <cell r="E2879" t="str">
            <v>HOUR</v>
          </cell>
        </row>
        <row r="2880">
          <cell r="A2880" t="str">
            <v>62201-3700</v>
          </cell>
          <cell r="D2880" t="str">
            <v>STUMP CUTTER</v>
          </cell>
          <cell r="E2880" t="str">
            <v>HOUR</v>
          </cell>
        </row>
        <row r="2881">
          <cell r="A2881" t="str">
            <v>62201-3750</v>
          </cell>
          <cell r="D2881" t="str">
            <v>CHAIN SAW</v>
          </cell>
          <cell r="E2881" t="str">
            <v>HOUR</v>
          </cell>
        </row>
        <row r="2882">
          <cell r="A2882" t="str">
            <v>62201-3800</v>
          </cell>
          <cell r="D2882" t="str">
            <v>PICKUP TRUCK, 1 TON</v>
          </cell>
          <cell r="E2882" t="str">
            <v>HOUR</v>
          </cell>
        </row>
        <row r="2883">
          <cell r="A2883" t="str">
            <v>62201-3850</v>
          </cell>
          <cell r="D2883" t="str">
            <v>WATER TRUCK</v>
          </cell>
          <cell r="E2883" t="str">
            <v>HOUR</v>
          </cell>
        </row>
        <row r="2884">
          <cell r="A2884" t="str">
            <v>62201-3900</v>
          </cell>
          <cell r="D2884" t="str">
            <v>SNOW PLOW</v>
          </cell>
          <cell r="E2884" t="str">
            <v>HOUR</v>
          </cell>
        </row>
        <row r="2885">
          <cell r="A2885" t="str">
            <v>62201-3950</v>
          </cell>
          <cell r="D2885" t="str">
            <v>SCRAPER, 15 CUBIC YARD MINIMUM CAPACITY</v>
          </cell>
          <cell r="E2885" t="str">
            <v>HOUR</v>
          </cell>
        </row>
        <row r="2886">
          <cell r="A2886" t="str">
            <v>62201-4000</v>
          </cell>
          <cell r="D2886" t="str">
            <v>TRUCK, HIGHWAY 3/4 TON PICKUP (WITHOUT OPERATOR)</v>
          </cell>
          <cell r="E2886" t="str">
            <v>HOUR</v>
          </cell>
        </row>
        <row r="2887">
          <cell r="A2887" t="str">
            <v>62201-4050</v>
          </cell>
          <cell r="D2887" t="str">
            <v>AIR EQUIPMENT, BUSHHAMMER, INCLUDING BITS AND FITTINGS (WITHOUT OPERATOR)</v>
          </cell>
          <cell r="E2887" t="str">
            <v>HOUR</v>
          </cell>
        </row>
        <row r="2888">
          <cell r="A2888" t="str">
            <v>62201-4100</v>
          </cell>
          <cell r="D2888" t="str">
            <v>AIR EQUIPMENT, PAVING BREAKER, 50 POUND MINIMUM (WITHOUT OPERATOR)</v>
          </cell>
          <cell r="E2888" t="str">
            <v>HOUR</v>
          </cell>
        </row>
        <row r="2889">
          <cell r="A2889" t="str">
            <v>62201-4150</v>
          </cell>
          <cell r="D2889" t="str">
            <v>POWER TOOL, SAW, CHAIN, GASOLINE POWERED, 2 FOOT BAR LENGTH (WITHOUT OPERATOR)</v>
          </cell>
          <cell r="E2889" t="str">
            <v>HOUR</v>
          </cell>
        </row>
        <row r="2890">
          <cell r="A2890" t="str">
            <v>62201-4200</v>
          </cell>
          <cell r="D2890" t="str">
            <v>CUTTING TORCH, OXYGEN-ACETYLENE, PORTABLE, INCLUDING HOSE AND TIPS (WITHOUT OPERATOR)</v>
          </cell>
          <cell r="E2890" t="str">
            <v>HOUR</v>
          </cell>
        </row>
        <row r="2891">
          <cell r="A2891" t="str">
            <v>62201-4250</v>
          </cell>
          <cell r="D2891" t="str">
            <v>HYDRAULIC EXCAVATOR, 0.7 CUBIC METER MINIMUM CAPACITY</v>
          </cell>
          <cell r="E2891" t="str">
            <v>HOUR</v>
          </cell>
        </row>
        <row r="2892">
          <cell r="A2892" t="str">
            <v>62201-4300</v>
          </cell>
          <cell r="D2892" t="str">
            <v>PUMP, WATER, TRASH, 6-INCH</v>
          </cell>
          <cell r="E2892" t="str">
            <v>HOUR</v>
          </cell>
        </row>
        <row r="2893">
          <cell r="A2893" t="str">
            <v>62202-1000</v>
          </cell>
          <cell r="D2893" t="str">
            <v>MATERIALS TRANSFER VEHICLE</v>
          </cell>
          <cell r="E2893" t="str">
            <v>LPSM</v>
          </cell>
        </row>
        <row r="2894">
          <cell r="A2894" t="str">
            <v>62202-2000</v>
          </cell>
          <cell r="D2894" t="str">
            <v>VACUUM SWEEPER</v>
          </cell>
          <cell r="E2894" t="str">
            <v>LPSM</v>
          </cell>
        </row>
        <row r="2895">
          <cell r="A2895" t="str">
            <v>62301-0000</v>
          </cell>
          <cell r="D2895" t="str">
            <v>GENERAL LABOR</v>
          </cell>
          <cell r="E2895" t="str">
            <v>HOUR</v>
          </cell>
        </row>
        <row r="2896">
          <cell r="A2896" t="str">
            <v>62302-0000</v>
          </cell>
          <cell r="D2896" t="str">
            <v>SPECIAL LABOR</v>
          </cell>
          <cell r="E2896" t="str">
            <v>HOUR</v>
          </cell>
        </row>
        <row r="2897">
          <cell r="A2897" t="str">
            <v>62302-0100</v>
          </cell>
          <cell r="D2897" t="str">
            <v>SPECIAL LABOR, SLOPE SCALING</v>
          </cell>
          <cell r="E2897" t="str">
            <v>HOUR</v>
          </cell>
        </row>
        <row r="2898">
          <cell r="A2898" t="str">
            <v>62302-1000</v>
          </cell>
          <cell r="D2898" t="str">
            <v>SPECIAL LABOR, HIRED TECHNICAL SERVICES</v>
          </cell>
          <cell r="E2898" t="str">
            <v>HOUR</v>
          </cell>
        </row>
        <row r="2899">
          <cell r="A2899" t="str">
            <v>62302-1100</v>
          </cell>
          <cell r="D2899" t="str">
            <v>SPECIAL LABOR, HIRED SURVEY SERVICES</v>
          </cell>
          <cell r="E2899" t="str">
            <v>HOUR</v>
          </cell>
        </row>
        <row r="2900">
          <cell r="A2900" t="str">
            <v>62303-1000</v>
          </cell>
          <cell r="D2900" t="str">
            <v>SPECIAL LABOR, HIRED TECHNICAL SERVICES</v>
          </cell>
          <cell r="E2900" t="str">
            <v>LPSM</v>
          </cell>
        </row>
        <row r="2901">
          <cell r="A2901" t="str">
            <v>62304-0000</v>
          </cell>
          <cell r="D2901" t="str">
            <v>SPECIAL LABOR</v>
          </cell>
          <cell r="E2901" t="str">
            <v>DAY</v>
          </cell>
        </row>
        <row r="2902">
          <cell r="A2902" t="str">
            <v>62305-1000</v>
          </cell>
          <cell r="D2902" t="str">
            <v>SPECIAL LABOR, SUPPLEMENTAL ARCHAEOLOGICAL SURVEY</v>
          </cell>
          <cell r="E2902" t="str">
            <v>CTSM</v>
          </cell>
        </row>
        <row r="2903">
          <cell r="A2903" t="str">
            <v>62401-0100</v>
          </cell>
          <cell r="D2903" t="str">
            <v>FURNISHING AND PLACING TOPSOIL, 2-INCH DEPTH</v>
          </cell>
          <cell r="E2903" t="str">
            <v>SQYD</v>
          </cell>
        </row>
        <row r="2904">
          <cell r="A2904" t="str">
            <v>62401-0200</v>
          </cell>
          <cell r="D2904" t="str">
            <v>FURNISHING AND PLACING TOPSOIL, 3-INCH DEPTH</v>
          </cell>
          <cell r="E2904" t="str">
            <v>SQYD</v>
          </cell>
        </row>
        <row r="2905">
          <cell r="A2905" t="str">
            <v>62401-0300</v>
          </cell>
          <cell r="D2905" t="str">
            <v>FURNISHING AND PLACING TOPSOIL, 4-INCH DEPTH</v>
          </cell>
          <cell r="E2905" t="str">
            <v>SQYD</v>
          </cell>
        </row>
        <row r="2906">
          <cell r="A2906" t="str">
            <v>62401-0400</v>
          </cell>
          <cell r="D2906" t="str">
            <v>FURNISHING AND PLACING TOPSOIL, 6-INCH DEPTH</v>
          </cell>
          <cell r="E2906" t="str">
            <v>SQYD</v>
          </cell>
        </row>
        <row r="2907">
          <cell r="A2907" t="str">
            <v>62401-0500</v>
          </cell>
          <cell r="D2907" t="str">
            <v>FURNISHING AND PLACING TOPSOIL, 8-INCH DEPTH</v>
          </cell>
          <cell r="E2907" t="str">
            <v>SQYD</v>
          </cell>
        </row>
        <row r="2908">
          <cell r="A2908" t="str">
            <v>62401-0600</v>
          </cell>
          <cell r="D2908" t="str">
            <v>FURNISHING AND PLACING TOPSOIL, 10-INCH DEPTH</v>
          </cell>
          <cell r="E2908" t="str">
            <v>SQYD</v>
          </cell>
        </row>
        <row r="2909">
          <cell r="A2909" t="str">
            <v>62401-0700</v>
          </cell>
          <cell r="D2909" t="str">
            <v>FURNISHING AND PLACING TOPSOIL, 12-INCH DEPTH</v>
          </cell>
          <cell r="E2909" t="str">
            <v>SQYD</v>
          </cell>
        </row>
        <row r="2910">
          <cell r="A2910" t="str">
            <v>62402-0100</v>
          </cell>
          <cell r="D2910" t="str">
            <v>FURNISHING AND PLACING TOPSOIL, 2-INCH DEPTH</v>
          </cell>
          <cell r="E2910" t="str">
            <v>ACRE</v>
          </cell>
        </row>
        <row r="2911">
          <cell r="A2911" t="str">
            <v>62402-0200</v>
          </cell>
          <cell r="D2911" t="str">
            <v>FURNISHING AND PLACING TOPSOIL, 3-INCH DEPTH</v>
          </cell>
          <cell r="E2911" t="str">
            <v>ACRE</v>
          </cell>
        </row>
        <row r="2912">
          <cell r="A2912" t="str">
            <v>62402-0300</v>
          </cell>
          <cell r="D2912" t="str">
            <v>FURNISHING AND PLACING TOPSOIL, 4-INCH DEPTH</v>
          </cell>
          <cell r="E2912" t="str">
            <v>ACRE</v>
          </cell>
        </row>
        <row r="2913">
          <cell r="A2913" t="str">
            <v>62402-0400</v>
          </cell>
          <cell r="D2913" t="str">
            <v>FURNISHING AND PLACING TOPSOIL, 6-INCH DEPTH</v>
          </cell>
          <cell r="E2913" t="str">
            <v>ACRE</v>
          </cell>
        </row>
        <row r="2914">
          <cell r="A2914" t="str">
            <v>62402-0500</v>
          </cell>
          <cell r="D2914" t="str">
            <v>FURNISHING AND PLACING TOPSOIL, 8-INCH DEPTH</v>
          </cell>
          <cell r="E2914" t="str">
            <v>ACRE</v>
          </cell>
        </row>
        <row r="2915">
          <cell r="A2915" t="str">
            <v>62402-0600</v>
          </cell>
          <cell r="D2915" t="str">
            <v>FURNISHING AND PLACING TOPSOIL, 10-INCH DEPTH</v>
          </cell>
          <cell r="E2915" t="str">
            <v>ACRE</v>
          </cell>
        </row>
        <row r="2916">
          <cell r="A2916" t="str">
            <v>62402-0700</v>
          </cell>
          <cell r="D2916" t="str">
            <v>FURNISHING AND PLACING TOPSOIL, 12-INCH DEPTH</v>
          </cell>
          <cell r="E2916" t="str">
            <v>ACRE</v>
          </cell>
        </row>
        <row r="2917">
          <cell r="A2917" t="str">
            <v>62403-0000</v>
          </cell>
          <cell r="D2917" t="str">
            <v>FURNISHING AND PLACING TOPSOIL</v>
          </cell>
          <cell r="E2917" t="str">
            <v>CUYD</v>
          </cell>
        </row>
        <row r="2918">
          <cell r="A2918" t="str">
            <v>62404-0000</v>
          </cell>
          <cell r="D2918" t="str">
            <v>FURNISHING AND PLACING TOPSOIL</v>
          </cell>
          <cell r="E2918" t="str">
            <v>TON</v>
          </cell>
        </row>
        <row r="2919">
          <cell r="A2919" t="str">
            <v>62405-0100</v>
          </cell>
          <cell r="D2919" t="str">
            <v>PLACING CONSERVED TOPSOIL, 2-INCH DEPTH</v>
          </cell>
          <cell r="E2919" t="str">
            <v>SQYD</v>
          </cell>
        </row>
        <row r="2920">
          <cell r="A2920" t="str">
            <v>62405-0200</v>
          </cell>
          <cell r="D2920" t="str">
            <v>PLACING CONSERVED TOPSOIL, 3-INCH DEPTH</v>
          </cell>
          <cell r="E2920" t="str">
            <v>SQYD</v>
          </cell>
        </row>
        <row r="2921">
          <cell r="A2921" t="str">
            <v>62405-0300</v>
          </cell>
          <cell r="D2921" t="str">
            <v>PLACING CONSERVED TOPSOIL, 4-INCH DEPTH</v>
          </cell>
          <cell r="E2921" t="str">
            <v>SQYD</v>
          </cell>
        </row>
        <row r="2922">
          <cell r="A2922" t="str">
            <v>62405-0350</v>
          </cell>
          <cell r="D2922" t="str">
            <v>PLACING CONSERVED TOPSOIL, 5-INCH DEPTH</v>
          </cell>
          <cell r="E2922" t="str">
            <v>SQYD</v>
          </cell>
        </row>
        <row r="2923">
          <cell r="A2923" t="str">
            <v>62405-0400</v>
          </cell>
          <cell r="D2923" t="str">
            <v>PLACING CONSERVED TOPSOIL, 6-INCH DEPTH</v>
          </cell>
          <cell r="E2923" t="str">
            <v>SQYD</v>
          </cell>
        </row>
        <row r="2924">
          <cell r="A2924" t="str">
            <v>62405-0500</v>
          </cell>
          <cell r="D2924" t="str">
            <v>PLACING CONSERVED TOPSOIL, 8-INCH DEPTH</v>
          </cell>
          <cell r="E2924" t="str">
            <v>SQYD</v>
          </cell>
        </row>
        <row r="2925">
          <cell r="A2925" t="str">
            <v>62405-0600</v>
          </cell>
          <cell r="D2925" t="str">
            <v>PLACING CONSERVED TOPSOIL, 10-INCH DEPTH</v>
          </cell>
          <cell r="E2925" t="str">
            <v>SQYD</v>
          </cell>
        </row>
        <row r="2926">
          <cell r="A2926" t="str">
            <v>62405-0700</v>
          </cell>
          <cell r="D2926" t="str">
            <v>PLACING CONSERVED TOPSOIL, 12-INCH DEPTH</v>
          </cell>
          <cell r="E2926" t="str">
            <v>SQYD</v>
          </cell>
        </row>
        <row r="2927">
          <cell r="A2927" t="str">
            <v>62405-1300</v>
          </cell>
          <cell r="D2927" t="str">
            <v>PLACING CONSERVED TOPSOIL, 24-INCH DEPTH</v>
          </cell>
          <cell r="E2927" t="str">
            <v>SQYD</v>
          </cell>
        </row>
        <row r="2928">
          <cell r="A2928" t="str">
            <v>62406-0100</v>
          </cell>
          <cell r="D2928" t="str">
            <v>PLACING CONSERVED TOPSOIL, 2-INCH DEPTH</v>
          </cell>
          <cell r="E2928" t="str">
            <v>ACRE</v>
          </cell>
        </row>
        <row r="2929">
          <cell r="A2929" t="str">
            <v>62406-0200</v>
          </cell>
          <cell r="D2929" t="str">
            <v>PLACING CONSERVED TOPSOIL, 3-INCH DEPTH</v>
          </cell>
          <cell r="E2929" t="str">
            <v>ACRE</v>
          </cell>
        </row>
        <row r="2930">
          <cell r="A2930" t="str">
            <v>62406-0300</v>
          </cell>
          <cell r="D2930" t="str">
            <v>PLACING CONSERVED TOPSOIL, 4-INCH DEPTH</v>
          </cell>
          <cell r="E2930" t="str">
            <v>ACRE</v>
          </cell>
        </row>
        <row r="2931">
          <cell r="A2931" t="str">
            <v>62406-0350</v>
          </cell>
          <cell r="D2931" t="str">
            <v>PLACING CONSERVED TOPSOIL, 5-INCH DEPTH</v>
          </cell>
          <cell r="E2931" t="str">
            <v>ACRE</v>
          </cell>
        </row>
        <row r="2932">
          <cell r="A2932" t="str">
            <v>62406-0400</v>
          </cell>
          <cell r="D2932" t="str">
            <v>PLACING CONSERVED TOPSOIL, 6-INCH DEPTH</v>
          </cell>
          <cell r="E2932" t="str">
            <v>ACRE</v>
          </cell>
        </row>
        <row r="2933">
          <cell r="A2933" t="str">
            <v>62406-0500</v>
          </cell>
          <cell r="D2933" t="str">
            <v>PLACING CONSERVED TOPSOIL, 8-INCH DEPTH</v>
          </cell>
          <cell r="E2933" t="str">
            <v>ACRE</v>
          </cell>
        </row>
        <row r="2934">
          <cell r="A2934" t="str">
            <v>62406-0600</v>
          </cell>
          <cell r="D2934" t="str">
            <v>PLACING CONSERVED TOPSOIL, 10-INCH DEPTH</v>
          </cell>
          <cell r="E2934" t="str">
            <v>ACRE</v>
          </cell>
        </row>
        <row r="2935">
          <cell r="A2935" t="str">
            <v>62406-0700</v>
          </cell>
          <cell r="D2935" t="str">
            <v>PLACING CONSERVED TOPSOIL, 12-INCH DEPTH</v>
          </cell>
          <cell r="E2935" t="str">
            <v>ACRE</v>
          </cell>
        </row>
        <row r="2936">
          <cell r="A2936" t="str">
            <v>62406-1300</v>
          </cell>
          <cell r="D2936" t="str">
            <v>PLACING CONSERVED TOPSOIL, 24-INCH DEPTH</v>
          </cell>
          <cell r="E2936" t="str">
            <v>ACRE</v>
          </cell>
        </row>
        <row r="2937">
          <cell r="A2937" t="str">
            <v>62407-0000</v>
          </cell>
          <cell r="D2937" t="str">
            <v>PLACING CONSERVED TOPSOIL</v>
          </cell>
          <cell r="E2937" t="str">
            <v>CUYD</v>
          </cell>
        </row>
        <row r="2938">
          <cell r="A2938" t="str">
            <v>62408-0000</v>
          </cell>
          <cell r="D2938" t="str">
            <v>PLACING CONSERVED TOPSOIL</v>
          </cell>
          <cell r="E2938" t="str">
            <v>TON</v>
          </cell>
        </row>
        <row r="2939">
          <cell r="A2939" t="str">
            <v>62409-0000</v>
          </cell>
          <cell r="D2939" t="str">
            <v>PLACING MANUFACTURED TOPSOIL</v>
          </cell>
          <cell r="E2939" t="str">
            <v>CUYD</v>
          </cell>
        </row>
        <row r="2940">
          <cell r="A2940" t="str">
            <v>62410-0000</v>
          </cell>
          <cell r="D2940" t="str">
            <v>PLACING MANUFACTURED TOPSOIL</v>
          </cell>
          <cell r="E2940" t="str">
            <v>SQYD</v>
          </cell>
        </row>
        <row r="2941">
          <cell r="A2941" t="str">
            <v>62411-0350</v>
          </cell>
          <cell r="D2941" t="str">
            <v>PLACING GOVERNMENT-FURNISHED TOPSOIL, 5-INCH DEPTH</v>
          </cell>
          <cell r="E2941" t="str">
            <v>SQYD</v>
          </cell>
        </row>
        <row r="2942">
          <cell r="A2942" t="str">
            <v>62415-0000</v>
          </cell>
          <cell r="D2942" t="str">
            <v>CONSERVE AND PLACE FOREST DUFF</v>
          </cell>
          <cell r="E2942" t="str">
            <v>CUYD</v>
          </cell>
        </row>
        <row r="2943">
          <cell r="A2943" t="str">
            <v>62501-0000</v>
          </cell>
          <cell r="D2943" t="str">
            <v>TURF ESTABLISHMENT</v>
          </cell>
          <cell r="E2943" t="str">
            <v>ACRE</v>
          </cell>
        </row>
        <row r="2944">
          <cell r="A2944" t="str">
            <v>62502-0000</v>
          </cell>
          <cell r="D2944" t="str">
            <v>TURF ESTABLISHMENT</v>
          </cell>
          <cell r="E2944" t="str">
            <v>SQYD</v>
          </cell>
        </row>
        <row r="2945">
          <cell r="A2945" t="str">
            <v>62503-0000</v>
          </cell>
          <cell r="D2945" t="str">
            <v>TURF ESTABLISHMENT</v>
          </cell>
          <cell r="E2945" t="str">
            <v>SLRY</v>
          </cell>
        </row>
        <row r="2946">
          <cell r="A2946" t="str">
            <v>62510-1000</v>
          </cell>
          <cell r="D2946" t="str">
            <v>SEEDING, DRY METHOD</v>
          </cell>
          <cell r="E2946" t="str">
            <v>ACRE</v>
          </cell>
        </row>
        <row r="2947">
          <cell r="A2947" t="str">
            <v>62510-2000</v>
          </cell>
          <cell r="D2947" t="str">
            <v>SEEDING, HYDRAULIC METHOD</v>
          </cell>
          <cell r="E2947" t="str">
            <v>ACRE</v>
          </cell>
        </row>
        <row r="2948">
          <cell r="A2948" t="str">
            <v>62511-1000</v>
          </cell>
          <cell r="D2948" t="str">
            <v>SEEDING, DRY METHOD</v>
          </cell>
          <cell r="E2948" t="str">
            <v>SQYD</v>
          </cell>
        </row>
        <row r="2949">
          <cell r="A2949" t="str">
            <v>62511-2000</v>
          </cell>
          <cell r="D2949" t="str">
            <v>SEEDING, HYDRAULIC METHOD</v>
          </cell>
          <cell r="E2949" t="str">
            <v>SQYD</v>
          </cell>
        </row>
        <row r="2950">
          <cell r="A2950" t="str">
            <v>62512-1000</v>
          </cell>
          <cell r="D2950" t="str">
            <v>SEEDING, HYDRAULIC METHOD</v>
          </cell>
          <cell r="E2950" t="str">
            <v>SLRY</v>
          </cell>
        </row>
        <row r="2951">
          <cell r="A2951" t="str">
            <v>62515-1000</v>
          </cell>
          <cell r="D2951" t="str">
            <v>MULCHING, DRY METHOD</v>
          </cell>
          <cell r="E2951" t="str">
            <v>ACRE</v>
          </cell>
        </row>
        <row r="2952">
          <cell r="A2952" t="str">
            <v>62515-2000</v>
          </cell>
          <cell r="D2952" t="str">
            <v>MULCHING, HYDRAULIC METHOD</v>
          </cell>
          <cell r="E2952" t="str">
            <v>ACRE</v>
          </cell>
        </row>
        <row r="2953">
          <cell r="A2953" t="str">
            <v>62515-3000</v>
          </cell>
          <cell r="D2953" t="str">
            <v>MULCHING, HYDRAULIC METHOD, BONDED FIBER MATRIX</v>
          </cell>
          <cell r="E2953" t="str">
            <v>ACRE</v>
          </cell>
        </row>
        <row r="2954">
          <cell r="A2954" t="str">
            <v>62515-4000</v>
          </cell>
          <cell r="D2954" t="str">
            <v>MULCHING, HAND METHOD</v>
          </cell>
          <cell r="E2954" t="str">
            <v>ACRE</v>
          </cell>
        </row>
        <row r="2955">
          <cell r="A2955" t="str">
            <v>62516-1000</v>
          </cell>
          <cell r="D2955" t="str">
            <v>MULCHING, DRY METHOD</v>
          </cell>
          <cell r="E2955" t="str">
            <v>SQYD</v>
          </cell>
        </row>
        <row r="2956">
          <cell r="A2956" t="str">
            <v>62516-2000</v>
          </cell>
          <cell r="D2956" t="str">
            <v>MULCHING, HYDRAULIC METHOD</v>
          </cell>
          <cell r="E2956" t="str">
            <v>SQYD</v>
          </cell>
        </row>
        <row r="2957">
          <cell r="A2957" t="str">
            <v>62516-3000</v>
          </cell>
          <cell r="D2957" t="str">
            <v>MULCHING, HYDRAULIC METHOD, BONDED FIBER MATRIX</v>
          </cell>
          <cell r="E2957" t="str">
            <v>SQYD</v>
          </cell>
        </row>
        <row r="2958">
          <cell r="A2958" t="str">
            <v>62516-4000</v>
          </cell>
          <cell r="D2958" t="str">
            <v>MULCHING, HAND METHOD</v>
          </cell>
          <cell r="E2958" t="str">
            <v>SQYD</v>
          </cell>
        </row>
        <row r="2959">
          <cell r="A2959" t="str">
            <v>62517-1000</v>
          </cell>
          <cell r="D2959" t="str">
            <v>MULCHING, HYDRAULIC METHOD</v>
          </cell>
          <cell r="E2959" t="str">
            <v>SLRY</v>
          </cell>
        </row>
        <row r="2960">
          <cell r="A2960" t="str">
            <v>62520-0000</v>
          </cell>
          <cell r="D2960" t="str">
            <v>FERTILIZER</v>
          </cell>
          <cell r="E2960" t="str">
            <v>ACRE</v>
          </cell>
        </row>
        <row r="2961">
          <cell r="A2961" t="str">
            <v>62521-0000</v>
          </cell>
          <cell r="D2961" t="str">
            <v>FERTILIZER</v>
          </cell>
          <cell r="E2961" t="str">
            <v>TON</v>
          </cell>
        </row>
        <row r="2962">
          <cell r="A2962" t="str">
            <v>62525-0000</v>
          </cell>
          <cell r="D2962" t="str">
            <v>WATER</v>
          </cell>
          <cell r="E2962" t="str">
            <v>MGAL</v>
          </cell>
        </row>
        <row r="2963">
          <cell r="A2963" t="str">
            <v>62531-0000</v>
          </cell>
          <cell r="D2963" t="str">
            <v>PESTICIDE</v>
          </cell>
          <cell r="E2963" t="str">
            <v>ACRE</v>
          </cell>
        </row>
        <row r="2964">
          <cell r="A2964" t="str">
            <v>62535-0000</v>
          </cell>
          <cell r="D2964" t="str">
            <v>HERBICIDE</v>
          </cell>
          <cell r="E2964" t="str">
            <v>GAL</v>
          </cell>
        </row>
        <row r="2965">
          <cell r="A2965" t="str">
            <v>62541-5000</v>
          </cell>
          <cell r="D2965" t="str">
            <v>SEEDING SUPPLEMENTS, LIME</v>
          </cell>
          <cell r="E2965" t="str">
            <v>TON</v>
          </cell>
        </row>
        <row r="2966">
          <cell r="A2966" t="str">
            <v>62542-1000</v>
          </cell>
          <cell r="D2966" t="str">
            <v>SEEDING SUPPLEMENTS, SEED</v>
          </cell>
          <cell r="E2966" t="str">
            <v>LB</v>
          </cell>
        </row>
        <row r="2967">
          <cell r="A2967" t="str">
            <v>62550-2000</v>
          </cell>
          <cell r="D2967" t="str">
            <v>BIOTIC SOIL AMENDMENT, HYDRAULIC METHOD</v>
          </cell>
          <cell r="E2967" t="str">
            <v>ACRE</v>
          </cell>
        </row>
        <row r="2968">
          <cell r="A2968" t="str">
            <v>62551-2000</v>
          </cell>
          <cell r="D2968" t="str">
            <v>BIOTIC SOIL AMENDMENT, HYDRAULIC METHOD</v>
          </cell>
          <cell r="E2968" t="str">
            <v>SQYD</v>
          </cell>
        </row>
        <row r="2969">
          <cell r="A2969" t="str">
            <v>62601-0100</v>
          </cell>
          <cell r="D2969" t="str">
            <v>ACER RUBRUM, RED MAPLE, 1 1/2-INCH TO 2-INCH CALIPER, BALLED AND BURLAPPED</v>
          </cell>
          <cell r="E2969" t="str">
            <v>EACH</v>
          </cell>
        </row>
        <row r="2970">
          <cell r="A2970" t="str">
            <v>62601-0150</v>
          </cell>
          <cell r="D2970" t="str">
            <v>ACER RUBRUM, RED MAPLE, 2-INCH TO 2 1/2-INCH CALIPER, BALLED AND BURLAPPED</v>
          </cell>
          <cell r="E2970" t="str">
            <v>EACH</v>
          </cell>
        </row>
        <row r="2971">
          <cell r="A2971" t="str">
            <v>62601-0200</v>
          </cell>
          <cell r="D2971" t="str">
            <v>ACER RUBRUM, RED MAPLE, 2 1/2-INCH TO 3 1/2-INCH CALIPER, BALLED AND BURLAPPED</v>
          </cell>
          <cell r="E2971" t="str">
            <v>EACH</v>
          </cell>
        </row>
        <row r="2972">
          <cell r="A2972" t="str">
            <v>62601-0250</v>
          </cell>
          <cell r="D2972" t="str">
            <v>ARONIA MELANOCARPA, BLACK CHOKEBERRY, 36-INCH TO 42-INCH HEIGHT, BALLED AND BURLAPPED</v>
          </cell>
          <cell r="E2972" t="str">
            <v>EACH</v>
          </cell>
        </row>
        <row r="2973">
          <cell r="A2973" t="str">
            <v>62601-0270</v>
          </cell>
          <cell r="D2973" t="str">
            <v>AMELANCHIER ALNIFOLIA, SERVICEBERRY, 1 GALLON</v>
          </cell>
          <cell r="E2973" t="str">
            <v>EACH</v>
          </cell>
        </row>
        <row r="2974">
          <cell r="A2974" t="str">
            <v>62601-0300</v>
          </cell>
          <cell r="D2974" t="str">
            <v>AMELANCHIER CANADENSIS, SERVICEBERRY, 18-INCH TO 24-INCH HEIGHT, BALLED AND BURLAPPED</v>
          </cell>
          <cell r="E2974" t="str">
            <v>EACH</v>
          </cell>
        </row>
        <row r="2975">
          <cell r="A2975" t="str">
            <v>62601-0350</v>
          </cell>
          <cell r="D2975" t="str">
            <v>AMELANCHIER CANADENSIS, SERVICEBERRY, 24-INCH TO 30-INCH HEIGHT, BALLED AND BURLAPPED</v>
          </cell>
          <cell r="E2975" t="str">
            <v>EACH</v>
          </cell>
        </row>
        <row r="2976">
          <cell r="A2976" t="str">
            <v>62601-0400</v>
          </cell>
          <cell r="D2976" t="str">
            <v>AMELANCHIER CANADENSIS, SERVICEBERRY, 42-INCH TO 48-INCH HEIGHT, BALLED AND BURLAPPED</v>
          </cell>
          <cell r="E2976" t="str">
            <v>EACH</v>
          </cell>
        </row>
        <row r="2977">
          <cell r="A2977" t="str">
            <v>62601-0450</v>
          </cell>
          <cell r="D2977" t="str">
            <v>AMELANCHIER CANADENSIS, SERVICEBERRY, 48-INCH TO 60-INCH HEIGHT, BALLED AND BURLAPPED</v>
          </cell>
          <cell r="E2977" t="str">
            <v>EACH</v>
          </cell>
        </row>
        <row r="2978">
          <cell r="A2978" t="str">
            <v>62601-0500</v>
          </cell>
          <cell r="D2978" t="str">
            <v>AMELANCHIER CANADENSIS, SERVICEBERRY, 6 FEET TO 8 FEET HEIGHT, BALLED AND BURLAPPED</v>
          </cell>
          <cell r="E2978" t="str">
            <v>EACH</v>
          </cell>
        </row>
        <row r="2979">
          <cell r="A2979" t="str">
            <v>62601-0550</v>
          </cell>
          <cell r="D2979" t="str">
            <v>ACER RUBRUM 'OCTOBER GLORY', OCTOBER GLORY RED MAPLE, 1 1/2-INCH TO 2-INCH CALIPER, BALLED AND BURLAPPED</v>
          </cell>
          <cell r="E2979" t="str">
            <v>EACH</v>
          </cell>
        </row>
        <row r="2980">
          <cell r="A2980" t="str">
            <v>62601-0600</v>
          </cell>
          <cell r="D2980" t="str">
            <v>ACER RUBRUM 'OCTOBER GLORY', OCTOBER GLORY RED MAPLE, 3 1/2-INCH TO 4-INCH CALIPER, BALLED AND BURLAPPED</v>
          </cell>
          <cell r="E2980" t="str">
            <v>EACH</v>
          </cell>
        </row>
        <row r="2981">
          <cell r="A2981" t="str">
            <v>62601-0650</v>
          </cell>
          <cell r="D2981" t="str">
            <v>ACER SACCHARUM, SUGAR MAPLE, 1-INCH TO 1 1/2-INCH CALIPER, BALLED AND BURLAPPED</v>
          </cell>
          <cell r="E2981" t="str">
            <v>EACH</v>
          </cell>
        </row>
        <row r="2982">
          <cell r="A2982" t="str">
            <v>62601-0700</v>
          </cell>
          <cell r="D2982" t="str">
            <v>ACER SACCHARUM, SUGAR MAPLE, 1 1/2-INCH TO 2-INCH CALIPER, BALLED AND BURLAPPED</v>
          </cell>
          <cell r="E2982" t="str">
            <v>EACH</v>
          </cell>
        </row>
        <row r="2983">
          <cell r="A2983" t="str">
            <v>62601-0750</v>
          </cell>
          <cell r="D2983" t="str">
            <v>ACER SACCHARUM, SUGAR MAPLE, 2-INCH TO 2 1/2-INCH CALIPER, BALLED AND BURLAPPED</v>
          </cell>
          <cell r="E2983" t="str">
            <v>EACH</v>
          </cell>
        </row>
        <row r="2984">
          <cell r="A2984" t="str">
            <v>62601-0800</v>
          </cell>
          <cell r="D2984" t="str">
            <v>AMELANCHIER ABOREA, SERVICEBERRY, 8 FEET TO 10 FEET HEIGHT, BALLED AND BURLAPPED</v>
          </cell>
          <cell r="E2984" t="str">
            <v>EACH</v>
          </cell>
        </row>
        <row r="2985">
          <cell r="A2985" t="str">
            <v>62601-0820</v>
          </cell>
          <cell r="D2985" t="str">
            <v>ARCTOSTAPHYLOS UVA-URSI, KINNIKINNICK, 1 GALLON</v>
          </cell>
          <cell r="E2985" t="str">
            <v>EACH</v>
          </cell>
        </row>
        <row r="2986">
          <cell r="A2986" t="str">
            <v>62601-0850</v>
          </cell>
          <cell r="D2986" t="str">
            <v>ARONIA ARBUTIFOLIA, RED CHOKEBERRY, 30-INCH TO 36-INCH HEIGHT, BALLED AND BURLAPPED</v>
          </cell>
          <cell r="E2986" t="str">
            <v>EACH</v>
          </cell>
        </row>
        <row r="2987">
          <cell r="A2987" t="str">
            <v>62601-0900</v>
          </cell>
          <cell r="D2987" t="str">
            <v>ARTEMESIA TRIDENTATA, BIG SAGEBUSH 5 GALLON, CONTAINER GROWN</v>
          </cell>
          <cell r="E2987" t="str">
            <v>EACH</v>
          </cell>
        </row>
        <row r="2988">
          <cell r="A2988" t="str">
            <v>62601-0950</v>
          </cell>
          <cell r="D2988" t="str">
            <v>ARTRIPLEX CANESCENS, FOURWING SALTBRUSH 5 GALLON, CONTAINER GROWN</v>
          </cell>
          <cell r="E2988" t="str">
            <v>EACH</v>
          </cell>
        </row>
        <row r="2989">
          <cell r="A2989" t="str">
            <v>62601-1000</v>
          </cell>
          <cell r="D2989" t="str">
            <v>ALNUS SINUATA, SITKA ALDER, 12- INCH TO 18-INCH HEIGHT, CONTAINER GROWN</v>
          </cell>
          <cell r="E2989" t="str">
            <v>EACH</v>
          </cell>
        </row>
        <row r="2990">
          <cell r="A2990" t="str">
            <v>62601-1050</v>
          </cell>
          <cell r="D2990" t="str">
            <v>ALNUS RHOMBIFOLIA, WHITE ALDER, 18-INCH TO 36-INCH HEIGHT, CONTAINER GROWN</v>
          </cell>
          <cell r="E2990" t="str">
            <v>EACH</v>
          </cell>
        </row>
        <row r="2991">
          <cell r="A2991" t="str">
            <v>62601-1070</v>
          </cell>
          <cell r="D2991" t="str">
            <v>ALNUS RUBRA, RED ALDER, 18-INCH TO 36-INCH HEIGHT, CONTAINER GROWN</v>
          </cell>
          <cell r="E2991" t="str">
            <v>EACH</v>
          </cell>
        </row>
        <row r="2992">
          <cell r="A2992" t="str">
            <v>62601-1100</v>
          </cell>
          <cell r="D2992" t="str">
            <v>ACER MACROPHYLLUM, BIG LEAF MAPLE, 1-INCH TO 1 1/2-INCH CALIPER, BALLED AND BURLAPPED</v>
          </cell>
          <cell r="E2992" t="str">
            <v>EACH</v>
          </cell>
        </row>
        <row r="2993">
          <cell r="A2993" t="str">
            <v>62601-1200</v>
          </cell>
          <cell r="D2993" t="str">
            <v>ANAPHALIS MAGARITACEA, WESTERN PEARLY EVERLASTING, 4-INCH POTS</v>
          </cell>
          <cell r="E2993" t="str">
            <v>EACH</v>
          </cell>
        </row>
        <row r="2994">
          <cell r="A2994" t="str">
            <v>62601-1300</v>
          </cell>
          <cell r="D2994" t="str">
            <v>ABIES LASIOCARPA, SUBALPINE FIR, 18-INCH TO 36-INCH HEIGHT, CONTAINER GROWN</v>
          </cell>
          <cell r="E2994" t="str">
            <v>EACH</v>
          </cell>
        </row>
        <row r="2995">
          <cell r="A2995" t="str">
            <v>62601-1400</v>
          </cell>
          <cell r="D2995" t="str">
            <v>ACER GLABRUM, ROCKY MOUNTAIN MAPLE, 18-INCH TO 36-INCH HEIGHT, CONTAINER GROWN</v>
          </cell>
          <cell r="E2995" t="str">
            <v>EACH</v>
          </cell>
        </row>
        <row r="2996">
          <cell r="A2996" t="str">
            <v>62601-1425</v>
          </cell>
          <cell r="D2996" t="str">
            <v>ACER GLABRUM, ROCKY MOUNTAIN MAPLE, 1 1/2-INCH TO 2-INCH CALIPER, BALLED AND BURLAPPED</v>
          </cell>
          <cell r="E2996" t="str">
            <v>EACH</v>
          </cell>
        </row>
        <row r="2997">
          <cell r="A2997" t="str">
            <v>62601-1500</v>
          </cell>
          <cell r="D2997" t="str">
            <v>ALNUS INCANA SSP. TENUIFOLIA, THINLEAF ALDER, 18-INCH TO 36-INCH HEIGHT, CONTAINER GROWN</v>
          </cell>
          <cell r="E2997" t="str">
            <v>EACH</v>
          </cell>
        </row>
        <row r="2998">
          <cell r="A2998" t="str">
            <v>62601-1550</v>
          </cell>
          <cell r="D2998" t="str">
            <v>ALNUS INCANA SSP. TENUIFOLIA, THINLEAF ALDER, 2 GALLON, CONTAINER GROWN</v>
          </cell>
          <cell r="E2998" t="str">
            <v>EACH</v>
          </cell>
        </row>
        <row r="2999">
          <cell r="A2999" t="str">
            <v>62601-1600</v>
          </cell>
          <cell r="D2999" t="str">
            <v>ARCTOSTAPHLYOS UVA-URSI, KINNIKINNICK, 12-INCH - 18-INCH HEIGHT, CONTAINER GROWN</v>
          </cell>
          <cell r="E2999" t="str">
            <v>EACH</v>
          </cell>
        </row>
        <row r="3000">
          <cell r="A3000" t="str">
            <v>62601-1650</v>
          </cell>
          <cell r="D3000" t="str">
            <v>ACER CIRCINATUM, VINE MAPLE, 5 GALLON, CONTAINER GROWN</v>
          </cell>
          <cell r="E3000" t="str">
            <v>EACH</v>
          </cell>
        </row>
        <row r="3001">
          <cell r="A3001" t="str">
            <v>62602-0100</v>
          </cell>
          <cell r="D3001" t="str">
            <v>BETULA PAPYRIFERA, PAPER BIRCH, 60-INCH TO 72-INCH CLUMP, BALLED AND BURLAPPED</v>
          </cell>
          <cell r="E3001" t="str">
            <v>EACH</v>
          </cell>
        </row>
        <row r="3002">
          <cell r="A3002" t="str">
            <v>62602-0150</v>
          </cell>
          <cell r="D3002" t="str">
            <v>BETULA PAPYRIFERA, PAPER BIRCH, 8 FEET TO 10 FEET CLUMP, BALLED AND BURLAPPED</v>
          </cell>
          <cell r="E3002" t="str">
            <v>EACH</v>
          </cell>
        </row>
        <row r="3003">
          <cell r="A3003" t="str">
            <v>62602-0200</v>
          </cell>
          <cell r="D3003" t="str">
            <v>BETULA NIGRA, RIVER BIRCH, 8 FEET TO 10 FEET HEIGHT, BALLED AND BURLAPPED</v>
          </cell>
          <cell r="E3003" t="str">
            <v>EACH</v>
          </cell>
        </row>
        <row r="3004">
          <cell r="A3004" t="str">
            <v>62602-0250</v>
          </cell>
          <cell r="D3004" t="str">
            <v>BETULA OCCIDENTALIS, RIVER BIRCH, 1 GALLON, CONTAINER GROWN</v>
          </cell>
          <cell r="E3004" t="str">
            <v>EACH</v>
          </cell>
        </row>
        <row r="3005">
          <cell r="A3005" t="str">
            <v>62602-0300</v>
          </cell>
          <cell r="D3005" t="str">
            <v>BETULA GLANDULOSA, BOG BIRCH, 12-INCH TO 18-INCH HEIGHT, CONTAINER GROWN</v>
          </cell>
          <cell r="E3005" t="str">
            <v>EACH</v>
          </cell>
        </row>
        <row r="3006">
          <cell r="A3006" t="str">
            <v>62603-0050</v>
          </cell>
          <cell r="D3006" t="str">
            <v>CELTIS OCCIDENTALIS, COMMON HACKBERRY, 2 GALLON, CONTAINER GROWN</v>
          </cell>
          <cell r="E3006" t="str">
            <v>EACH</v>
          </cell>
        </row>
        <row r="3007">
          <cell r="A3007" t="str">
            <v>62603-0100</v>
          </cell>
          <cell r="D3007" t="str">
            <v>CERCIS CANADENSIS, EASTERN REDBUD, 1-INCH TO 1 1/2-INCH CALIPER, BALLED AND BURLAPPED</v>
          </cell>
          <cell r="E3007" t="str">
            <v>EACH</v>
          </cell>
        </row>
        <row r="3008">
          <cell r="A3008" t="str">
            <v>62603-0150</v>
          </cell>
          <cell r="D3008" t="str">
            <v>CERCIS CANADENSIS, EASTERN REDBUD, 1 1/2-INCH TO 2-INCH CALIPER, BALLED AND BURLAPPED</v>
          </cell>
          <cell r="E3008" t="str">
            <v>EACH</v>
          </cell>
        </row>
        <row r="3009">
          <cell r="A3009" t="str">
            <v>62603-0200</v>
          </cell>
          <cell r="D3009" t="str">
            <v>CERCIS CANADENSIS, EASTERN REDBUD, 2-INCH TO 2 1/2-INCH CALIPER, BALLED AND BURLAPPED</v>
          </cell>
          <cell r="E3009" t="str">
            <v>EACH</v>
          </cell>
        </row>
        <row r="3010">
          <cell r="A3010" t="str">
            <v>62603-0250</v>
          </cell>
          <cell r="D3010" t="str">
            <v>CERCIS CANADENSIS, EASTERN REDBUD 'MULTI-STEM', 60-INCH TO 72-INCH HEIGHT, BALLED AND BURLAPPED</v>
          </cell>
          <cell r="E3010" t="str">
            <v>EACH</v>
          </cell>
        </row>
        <row r="3011">
          <cell r="A3011" t="str">
            <v>62603-0300</v>
          </cell>
          <cell r="D3011" t="str">
            <v>CERCIS CANADENSIS, EASTERN REDBUD 'MULTI-STEM', 6 FEET TO 8 FEET HEIGHT, BALLED AND BURLAPPED</v>
          </cell>
          <cell r="E3011" t="str">
            <v>EACH</v>
          </cell>
        </row>
        <row r="3012">
          <cell r="A3012" t="str">
            <v>62603-0350</v>
          </cell>
          <cell r="D3012" t="str">
            <v>CORNUS SERICEA, RED OSIER DOGWOOD, 24-INCH TO 30-INCH HEIGHT, BALLED AND BURLAPPED</v>
          </cell>
          <cell r="E3012" t="str">
            <v>EACH</v>
          </cell>
        </row>
        <row r="3013">
          <cell r="A3013" t="str">
            <v>62603-0400</v>
          </cell>
          <cell r="D3013" t="str">
            <v>CORNUS SERICEA, RED OSIER DOGWOOD, 42-INCH TO 48-INCH HEIGHT, BALLED AND BURLAPPED</v>
          </cell>
          <cell r="E3013" t="str">
            <v>EACH</v>
          </cell>
        </row>
        <row r="3014">
          <cell r="A3014" t="str">
            <v>62603-0450</v>
          </cell>
          <cell r="D3014" t="str">
            <v>CORNUS KOUSA, KOUSA DOGWOOD, 60-INCH TO 72-INCH HEIGHT, BALLED AND BURLAPPED</v>
          </cell>
          <cell r="E3014" t="str">
            <v>EACH</v>
          </cell>
        </row>
        <row r="3015">
          <cell r="A3015" t="str">
            <v>62603-0500</v>
          </cell>
          <cell r="D3015" t="str">
            <v>CORNUS KOUSA, KOUSA DOGWOOD, 6 FEET TO 8 FEET HEIGHT, BALLED AND BURLAPPED</v>
          </cell>
          <cell r="E3015" t="str">
            <v>EACH</v>
          </cell>
        </row>
        <row r="3016">
          <cell r="A3016" t="str">
            <v>62603-0550</v>
          </cell>
          <cell r="D3016" t="str">
            <v>CORNUS FLORIDA, WHITE FLOWERING DOGWOOD, 12-INCH TO 18-INCH HEIGHT, BALLED AND BURLAPPED</v>
          </cell>
          <cell r="E3016" t="str">
            <v>EACH</v>
          </cell>
        </row>
        <row r="3017">
          <cell r="A3017" t="str">
            <v>62603-0600</v>
          </cell>
          <cell r="D3017" t="str">
            <v>CORNUS FLORIDA, WHITE FLOWERING DOGWOOD, 36-INCH TO 42-INCH HEIGHT, BALLED AND BURLAPPED</v>
          </cell>
          <cell r="E3017" t="str">
            <v>EACH</v>
          </cell>
        </row>
        <row r="3018">
          <cell r="A3018" t="str">
            <v>62603-0650</v>
          </cell>
          <cell r="D3018" t="str">
            <v>CORNUS FLORIDA, WHITE FLOWERING DOGWOOD, 48-INCH TO 60-INCH HEIGHT, BALLED AND BURLAPPED</v>
          </cell>
          <cell r="E3018" t="str">
            <v>EACH</v>
          </cell>
        </row>
        <row r="3019">
          <cell r="A3019" t="str">
            <v>62603-0700</v>
          </cell>
          <cell r="D3019" t="str">
            <v>CORNUS FLORIDA, WHITE FLOWERING DOGWOOD, 60-INCH TO 72-INCH HEIGHT, BALLED AND BURLAPPED</v>
          </cell>
          <cell r="E3019" t="str">
            <v>EACH</v>
          </cell>
        </row>
        <row r="3020">
          <cell r="A3020" t="str">
            <v>62603-0750</v>
          </cell>
          <cell r="D3020" t="str">
            <v>CORNUS FLORIDA, WHITE FLOWERING DOGWOOD, 6 FEET TO 8 FEET HEIGHT, BALLED AND BURLAPPED</v>
          </cell>
          <cell r="E3020" t="str">
            <v>EACH</v>
          </cell>
        </row>
        <row r="3021">
          <cell r="A3021" t="str">
            <v>62603-0800</v>
          </cell>
          <cell r="D3021" t="str">
            <v>CORNUS FLORIDA, WHITE FLOWERING DOGWOOD, 8 FEET TO 10 FEET HEIGHT, BALLED AND BURLAPPED</v>
          </cell>
          <cell r="E3021" t="str">
            <v>EACH</v>
          </cell>
        </row>
        <row r="3022">
          <cell r="A3022" t="str">
            <v>62603-0850</v>
          </cell>
          <cell r="D3022" t="str">
            <v>CORNUS AMONUM, SILKY DOGWOOD, 30-INCH TO 36-INCH HEIGHT, BALLED AND BURLAPPED</v>
          </cell>
          <cell r="E3022" t="str">
            <v>EACH</v>
          </cell>
        </row>
        <row r="3023">
          <cell r="A3023" t="str">
            <v>62603-0900</v>
          </cell>
          <cell r="D3023" t="str">
            <v>CORNUS AMONUM, SILKY DOGWOOD, 42-INCH TO 48-INCH HEIGHT, BALLED AND BURLAPPED</v>
          </cell>
          <cell r="E3023" t="str">
            <v>EACH</v>
          </cell>
        </row>
        <row r="3024">
          <cell r="A3024" t="str">
            <v>62603-0950</v>
          </cell>
          <cell r="D3024" t="str">
            <v>CORNUS RACEMOSA, GRAY DOGWOOD, 30-INCH TO 36-INCH HEIGHT, BALLED AND BURLAPPED</v>
          </cell>
          <cell r="E3024" t="str">
            <v>EACH</v>
          </cell>
        </row>
        <row r="3025">
          <cell r="A3025" t="str">
            <v>62603-1000</v>
          </cell>
          <cell r="D3025" t="str">
            <v>CRATAEGUS CRUSGALLI, COCKSPUR HAWTHORN, 60-INCH TO 72-INCH HEIGHT, BALLED AND BURLAPPED</v>
          </cell>
          <cell r="E3025" t="str">
            <v>EACH</v>
          </cell>
        </row>
        <row r="3026">
          <cell r="A3026" t="str">
            <v>62603-1050</v>
          </cell>
          <cell r="D3026" t="str">
            <v>CORNUS 'RUTBAN', AURORA DOGWOOD, 6 FEET TO 8 FEET HEIGHT, BALLED AND BURLAPPED</v>
          </cell>
          <cell r="E3026" t="str">
            <v>EACH</v>
          </cell>
        </row>
        <row r="3027">
          <cell r="A3027" t="str">
            <v>62603-1100</v>
          </cell>
          <cell r="D3027" t="str">
            <v>CORNUS 'RUTDAN', GALAXY DOGWOOD, 6 FEET TO 8 FEET HEIGHT, BALLED AND BURLAPPED</v>
          </cell>
          <cell r="E3027" t="str">
            <v>EACH</v>
          </cell>
        </row>
        <row r="3028">
          <cell r="A3028" t="str">
            <v>62603-1150</v>
          </cell>
          <cell r="D3028" t="str">
            <v>CORNUS ALBA, RED TWIG DOGWOOD, 24-INCH TO 30-INCH HEIGHT, CONTAINER GROWN</v>
          </cell>
          <cell r="E3028" t="str">
            <v>EACH</v>
          </cell>
        </row>
        <row r="3029">
          <cell r="A3029" t="str">
            <v>62603-1200</v>
          </cell>
          <cell r="D3029" t="str">
            <v>CHIONANTHUS VIRGINICUS, FRINGE TREE, 60-INCH TO 72-INCH HEIGHT, BALLED AND BURLAPPED</v>
          </cell>
          <cell r="E3029" t="str">
            <v>EACH</v>
          </cell>
        </row>
        <row r="3030">
          <cell r="A3030" t="str">
            <v>62603-1250</v>
          </cell>
          <cell r="D3030" t="str">
            <v>CHRYSOTHAMNUS SP., RABBITBRUSH 5 GALLON, CONTAINER GROWN</v>
          </cell>
          <cell r="E3030" t="str">
            <v>EACH</v>
          </cell>
        </row>
        <row r="3031">
          <cell r="A3031" t="str">
            <v>62603-1300</v>
          </cell>
          <cell r="D3031" t="str">
            <v>CEANOTHUS CUNEATUS, BUCKBRUSH, 8-INCH HEIGHT</v>
          </cell>
          <cell r="E3031" t="str">
            <v>EACH</v>
          </cell>
        </row>
        <row r="3032">
          <cell r="A3032" t="str">
            <v>62603-1350</v>
          </cell>
          <cell r="D3032" t="str">
            <v>CEANOTHUS INTEGERRIMUS, DEERBRUSH, 8-INCH HEIGHT</v>
          </cell>
          <cell r="E3032" t="str">
            <v>EACH</v>
          </cell>
        </row>
        <row r="3033">
          <cell r="A3033" t="str">
            <v>62603-1400</v>
          </cell>
          <cell r="D3033" t="str">
            <v>CERCOCARPUS MONTANUS, MOUNTAIN MAHOGANY, 5 GALLON, CONTAINER GROWN</v>
          </cell>
          <cell r="E3033" t="str">
            <v>EACH</v>
          </cell>
        </row>
        <row r="3034">
          <cell r="A3034" t="str">
            <v>62603-1450</v>
          </cell>
          <cell r="D3034" t="str">
            <v>CALOCEDRUS DECURRENS, INCENSE CEDAR, 48-INCH TO 60-INCH HEIGHT, BALLED AND BURLAPPED</v>
          </cell>
          <cell r="E3034" t="str">
            <v>EACH</v>
          </cell>
        </row>
        <row r="3035">
          <cell r="A3035" t="str">
            <v>62603-1500</v>
          </cell>
          <cell r="D3035" t="str">
            <v>CRATAEGUS COLUMBIANA, COLUMBIA HAWTHORN, 2 GALLON, CONTAINER GROWN</v>
          </cell>
          <cell r="E3035" t="str">
            <v>EACH</v>
          </cell>
        </row>
        <row r="3036">
          <cell r="A3036" t="str">
            <v>62603-1550</v>
          </cell>
          <cell r="D3036" t="str">
            <v>CEROCARPUS LEDIFOLIUS, CURL-LEAF MOUNTAIN MAHOGANY, 2 GALLON, CONTAINER GROWN</v>
          </cell>
          <cell r="E3036" t="str">
            <v>EACH</v>
          </cell>
        </row>
        <row r="3037">
          <cell r="A3037" t="str">
            <v>62603-1600</v>
          </cell>
          <cell r="D3037" t="str">
            <v xml:space="preserve">CEANOTHUS PROSTRATUS, PROSTRATE CEANOTHUS, 1 GALLON, CONTAINER GROWN </v>
          </cell>
          <cell r="E3037" t="str">
            <v>EACH</v>
          </cell>
        </row>
        <row r="3038">
          <cell r="A3038" t="str">
            <v>62604-0100</v>
          </cell>
          <cell r="D3038" t="str">
            <v>DIOSPYROS VIRGINIANA, COMMON PERSIMMON, 6 FEET TO 8 FEET HEIGHT, BALLED AND BURLAPPED</v>
          </cell>
          <cell r="E3038" t="str">
            <v>EACH</v>
          </cell>
        </row>
        <row r="3039">
          <cell r="A3039" t="str">
            <v>62605-0100</v>
          </cell>
          <cell r="D3039" t="str">
            <v>EVONYMUS ALATA COMPACTA, BURNINGBUSH, 24-INCH TO 30-INCH HEIGHT, BALLED AND BURLAPPED</v>
          </cell>
          <cell r="E3039" t="str">
            <v>EACH</v>
          </cell>
        </row>
        <row r="3040">
          <cell r="A3040" t="str">
            <v>62605-0200</v>
          </cell>
          <cell r="D3040" t="str">
            <v>ERIOPHYLLUM LANATUM, COMMON WOOLY SUNFLOWER, 4-INCH POTS</v>
          </cell>
          <cell r="E3040" t="str">
            <v>EACH</v>
          </cell>
        </row>
        <row r="3041">
          <cell r="A3041" t="str">
            <v>62605-0250</v>
          </cell>
          <cell r="D3041" t="str">
            <v xml:space="preserve">ERICAMERICA NAUSEOSA, RUBBER RABBITBUSH, 1 GALLON, CONTAINER GROWN </v>
          </cell>
          <cell r="E3041" t="str">
            <v>EACH</v>
          </cell>
        </row>
        <row r="3042">
          <cell r="A3042" t="str">
            <v>62606-0100</v>
          </cell>
          <cell r="D3042" t="str">
            <v>FRAXINUS PENNSYLVANICA, MARSHALL'S SEEDLES ASH, 1 1/2-INCH TO 2-INCH CALIPER, BALLED AND BURLAPPED</v>
          </cell>
          <cell r="E3042" t="str">
            <v>EACH</v>
          </cell>
        </row>
        <row r="3043">
          <cell r="A3043" t="str">
            <v>62606-0150</v>
          </cell>
          <cell r="D3043" t="str">
            <v>FAGUS GRANDIFLORIA, AMERICAN BEECH, 1 1/2-INCH TO 2-INCH CALIPER, BALLED AND BURLAPPED</v>
          </cell>
          <cell r="E3043" t="str">
            <v>EACH</v>
          </cell>
        </row>
        <row r="3044">
          <cell r="A3044" t="str">
            <v>62606-0200</v>
          </cell>
          <cell r="D3044" t="str">
            <v>FORSYTHIA INTERMEDIA, BORDER FORSYTHIA, 18-INCH TO 24-INCH HEIGHT, CONTAINER GROWN</v>
          </cell>
          <cell r="E3044" t="str">
            <v>EACH</v>
          </cell>
        </row>
        <row r="3045">
          <cell r="A3045" t="str">
            <v>62606-0250</v>
          </cell>
          <cell r="D3045" t="str">
            <v>FORSYTHIA INTERMEDIA, BORDER FORSYTHIA, 24-INCH TO 30-INCH HEIGHT, BALLED AND BURLAPPED</v>
          </cell>
          <cell r="E3045" t="str">
            <v>EACH</v>
          </cell>
        </row>
        <row r="3046">
          <cell r="A3046" t="str">
            <v>62606-0300</v>
          </cell>
          <cell r="D3046" t="str">
            <v>FRAXINUS PENNSYLVANICA, GREEN ASH, 1-INCH TO 1 1/2-INCH CALIPER, BALLED AND BURLAPPED</v>
          </cell>
          <cell r="E3046" t="str">
            <v>EACH</v>
          </cell>
        </row>
        <row r="3047">
          <cell r="A3047" t="str">
            <v>62606-0350</v>
          </cell>
          <cell r="D3047" t="str">
            <v>FRAXINUS PENNSYLVANICA, GREEN ASH, 1 1/2-INCH TO 2-INCH CALIPER, BALLED AND BURLAPPED</v>
          </cell>
          <cell r="E3047" t="str">
            <v>EACH</v>
          </cell>
        </row>
        <row r="3048">
          <cell r="A3048" t="str">
            <v>62606-0400</v>
          </cell>
          <cell r="D3048" t="str">
            <v>FRAXINUS PENNSYLVANICA, GREEN ASH, 2-INCH TO 2 1/2-INCH CALIPER, BALLED AND BURLAPPED</v>
          </cell>
          <cell r="E3048" t="str">
            <v>EACH</v>
          </cell>
        </row>
        <row r="3049">
          <cell r="A3049" t="str">
            <v>62606-0450</v>
          </cell>
          <cell r="D3049" t="str">
            <v>FORSYTHIA SUSPENSA, WEEPING FORSYTHIA, 24-INCH TO 30-INCH HEIGHT, CONTAINER GROWN</v>
          </cell>
          <cell r="E3049" t="str">
            <v>EACH</v>
          </cell>
        </row>
        <row r="3050">
          <cell r="A3050" t="str">
            <v>62607-0100</v>
          </cell>
          <cell r="D3050" t="str">
            <v>GINKGO BILOBA (MALE) SPECIMEN, 3-INCH TO 3 1/2-INCH CALIPER, BALLED AND BURLAPPED</v>
          </cell>
          <cell r="E3050" t="str">
            <v>EACH</v>
          </cell>
        </row>
        <row r="3051">
          <cell r="A3051" t="str">
            <v>62608-0100</v>
          </cell>
          <cell r="D3051" t="str">
            <v>HAMALIS VIRGINIANA, COMMON WITCHHAZEL, 30-INCH TO 36-INCH HEIGHT, BALLED AND BURLAPPED</v>
          </cell>
          <cell r="E3051" t="str">
            <v>EACH</v>
          </cell>
        </row>
        <row r="3052">
          <cell r="A3052" t="str">
            <v>62608-0150</v>
          </cell>
          <cell r="D3052" t="str">
            <v>HAMALIS VIRGINIANA, COMMON WITCHHAZEL, 42-INCH TO 48-INCH HEIGHT, BALLED AND BURLAPPED</v>
          </cell>
          <cell r="E3052" t="str">
            <v>EACH</v>
          </cell>
        </row>
        <row r="3053">
          <cell r="A3053" t="str">
            <v>62608-0200</v>
          </cell>
          <cell r="D3053" t="str">
            <v>HOLODISCUS DISCOLOR, OCEANSPRAY, 1 GALLON, CONTAINER GROWN</v>
          </cell>
          <cell r="E3053" t="str">
            <v>EACH</v>
          </cell>
        </row>
        <row r="3054">
          <cell r="A3054" t="str">
            <v>62608-0250</v>
          </cell>
          <cell r="D3054" t="str">
            <v>HYDRANGEA QUERCIFOLIA, OAKLEAF HYDRANGEA, 36-INCH - 42-INCH HEIGHT, BALLED AND BURLAPPED</v>
          </cell>
          <cell r="E3054" t="str">
            <v>EACH</v>
          </cell>
        </row>
        <row r="3055">
          <cell r="A3055" t="str">
            <v>62609-0100</v>
          </cell>
          <cell r="D3055" t="str">
            <v>ILEX VERTICILLATA, WINTERBERRY, 18-INCH TO 24-INCH HEIGHT, BALLED AND BURLAPPED</v>
          </cell>
          <cell r="E3055" t="str">
            <v>EACH</v>
          </cell>
        </row>
        <row r="3056">
          <cell r="A3056" t="str">
            <v>62609-0150</v>
          </cell>
          <cell r="D3056" t="str">
            <v>ILEX VERTICILLATA, WINTERBERRY, 30-INCH TO 36-INCH HEIGHT, BALLED AND BURLAPPED</v>
          </cell>
          <cell r="E3056" t="str">
            <v>EACH</v>
          </cell>
        </row>
        <row r="3057">
          <cell r="A3057" t="str">
            <v>62609-0200</v>
          </cell>
          <cell r="D3057" t="str">
            <v>ILEX OPACA, AMERICAN HOLLY, 18-INCH TO 24-INCH HEIGHT, CONTAINER GROWN</v>
          </cell>
          <cell r="E3057" t="str">
            <v>EACH</v>
          </cell>
        </row>
        <row r="3058">
          <cell r="A3058" t="str">
            <v>62609-0250</v>
          </cell>
          <cell r="D3058" t="str">
            <v>ILEX OPACA, AMERICAN HOLLY, 24-INCH TO 30-INCH HEIGHT, CONTAINER GROWN</v>
          </cell>
          <cell r="E3058" t="str">
            <v>EACH</v>
          </cell>
        </row>
        <row r="3059">
          <cell r="A3059" t="str">
            <v>62609-0300</v>
          </cell>
          <cell r="D3059" t="str">
            <v>ILEX OPACA, AMERICAN HOLLY, 30-INCH TO 36-INCH HEIGHT, BALLED AND BURLAPPED</v>
          </cell>
          <cell r="E3059" t="str">
            <v>EACH</v>
          </cell>
        </row>
        <row r="3060">
          <cell r="A3060" t="str">
            <v>62609-0350</v>
          </cell>
          <cell r="D3060" t="str">
            <v>ILEX OPACA, AMERICAN HOLLY, 48-INCH TO 60-INCH HEIGHT, BALLED AND BURLAPPED</v>
          </cell>
          <cell r="E3060" t="str">
            <v>EACH</v>
          </cell>
        </row>
        <row r="3061">
          <cell r="A3061" t="str">
            <v>62609-0400</v>
          </cell>
          <cell r="D3061" t="str">
            <v>ILEX OPACA, AMERICAN HOLLY, 60-INCH TO 72-INCH HEIGHT, BALLED AND BURLAPPED</v>
          </cell>
          <cell r="E3061" t="str">
            <v>EACH</v>
          </cell>
        </row>
        <row r="3062">
          <cell r="A3062" t="str">
            <v>62609-0450</v>
          </cell>
          <cell r="D3062" t="str">
            <v>ILEX OPACA, AMERICAN HOLLY, 6 FEET TO 8 FEET HEIGHT, BALLED AND BURLAPPED</v>
          </cell>
          <cell r="E3062" t="str">
            <v>EACH</v>
          </cell>
        </row>
        <row r="3063">
          <cell r="A3063" t="str">
            <v>62609-0500</v>
          </cell>
          <cell r="D3063" t="str">
            <v>ILEX OPACA, AMERICAN HOLLY, 8 FEET TO 10 FEET HEIGHT, BALLED AND BURLAPPED</v>
          </cell>
          <cell r="E3063" t="str">
            <v>EACH</v>
          </cell>
        </row>
        <row r="3064">
          <cell r="A3064" t="str">
            <v>62609-0550</v>
          </cell>
          <cell r="D3064" t="str">
            <v>ILEX X "NELLIE R. STEVENS", NELLIE STEVENS HOLLY, 60-INCH 72-INCH HEIGHT, BALLED AND BURLAPPED</v>
          </cell>
          <cell r="E3064" t="str">
            <v>EACH</v>
          </cell>
        </row>
        <row r="3065">
          <cell r="A3065" t="str">
            <v>62610-0100</v>
          </cell>
          <cell r="D3065" t="str">
            <v>JUNIPERUS VIRGINIANA, EASTERN RED CEDAR, 60-INCH TO 72-INCH HEIGHT, BALLED AND BURLAPPED</v>
          </cell>
          <cell r="E3065" t="str">
            <v>EACH</v>
          </cell>
        </row>
        <row r="3066">
          <cell r="A3066" t="str">
            <v>62610-0150</v>
          </cell>
          <cell r="D3066" t="str">
            <v>JUNIPERUS VIRGINIANA, EASTERN RED CEDAR, 6 FEET TO 8 FEET HEIGHT, BALLED AND BURLAPPED</v>
          </cell>
          <cell r="E3066" t="str">
            <v>EACH</v>
          </cell>
        </row>
        <row r="3067">
          <cell r="A3067" t="str">
            <v>62610-0200</v>
          </cell>
          <cell r="D3067" t="str">
            <v>JUNIPERUS COMMUNIS, COMMON JUNIPER, 12-INCH TO 18-INCH HEIGHT, CONTAINER GROWN</v>
          </cell>
          <cell r="E3067" t="str">
            <v>EACH</v>
          </cell>
        </row>
        <row r="3068">
          <cell r="A3068" t="str">
            <v>62610-0300</v>
          </cell>
          <cell r="D3068" t="str">
            <v>JAMESIA AMERICANA, FIVEPETAL CLIFFBUSH, 12-INCH TO 18-INCH HEIGHT, CONTAINER GROWN</v>
          </cell>
          <cell r="E3068" t="str">
            <v>EACH</v>
          </cell>
        </row>
        <row r="3069">
          <cell r="A3069" t="str">
            <v>62611-0100</v>
          </cell>
          <cell r="D3069" t="str">
            <v>KALMIA LATIFOLIA, MOUNTAIN LAUREL, 18-INCH TO 24-INCH HEIGHT, BALLED AND BURLAPPED</v>
          </cell>
          <cell r="E3069" t="str">
            <v>EACH</v>
          </cell>
        </row>
        <row r="3070">
          <cell r="A3070" t="str">
            <v>62611-0150</v>
          </cell>
          <cell r="D3070" t="str">
            <v>KALMIA LATIFOLIA, MOUNTAIN LAUREL, 24-INCH TO 30-INCH HEIGHT, BALLED AND BURLAPPED</v>
          </cell>
          <cell r="E3070" t="str">
            <v>EACH</v>
          </cell>
        </row>
        <row r="3071">
          <cell r="A3071" t="str">
            <v>62611-0200</v>
          </cell>
          <cell r="D3071" t="str">
            <v>KALMIA LATIFOLIA, MOUNTAIN LAUREL, 42-INCH TO 48-INCH HEIGHT, BALLED AND BURLAPPED</v>
          </cell>
          <cell r="E3071" t="str">
            <v>EACH</v>
          </cell>
        </row>
        <row r="3072">
          <cell r="A3072" t="str">
            <v>62612-0100</v>
          </cell>
          <cell r="D3072" t="str">
            <v>LIQUIDAMBAR STYRACIFLUA, SWEET GUM, 1 1/2-INCH TO 2-INCH CALIPER, BALLED AND BURLAPPED</v>
          </cell>
          <cell r="E3072" t="str">
            <v>EACH</v>
          </cell>
        </row>
        <row r="3073">
          <cell r="A3073" t="str">
            <v>62612-0150</v>
          </cell>
          <cell r="D3073" t="str">
            <v>LIQUIDAMBAR STYRACIFLUA, SWEET GUM, 2-INCH TO 2 1/2-INCH CALIPER, BALLED AND BURLAPPED</v>
          </cell>
          <cell r="E3073" t="str">
            <v>EACH</v>
          </cell>
        </row>
        <row r="3074">
          <cell r="A3074" t="str">
            <v>62612-0200</v>
          </cell>
          <cell r="D3074" t="str">
            <v>LIQUIDAMBAR STYRACIFLUA, SWEET GUM, 2 1/2-INCH TO 3 1/2-INCH CALIPER, BALLED AND BURLAPPED</v>
          </cell>
          <cell r="E3074" t="str">
            <v>EACH</v>
          </cell>
        </row>
        <row r="3075">
          <cell r="A3075" t="str">
            <v>62612-0250</v>
          </cell>
          <cell r="D3075" t="str">
            <v>LIROIDENDREN TULIPFERA, TULIP TREE, 1-INCH TO 1 1/2-INCH CALIPER, BALLED AND BURLAPPED</v>
          </cell>
          <cell r="E3075" t="str">
            <v>EACH</v>
          </cell>
        </row>
        <row r="3076">
          <cell r="A3076" t="str">
            <v>62612-0300</v>
          </cell>
          <cell r="D3076" t="str">
            <v>LIROIDENDREN TULIPFERA, TULIP TREE, 1 1/2-INCH TO 2-INCH CALIPER, BALLED AND BURLAPPED</v>
          </cell>
          <cell r="E3076" t="str">
            <v>EACH</v>
          </cell>
        </row>
        <row r="3077">
          <cell r="A3077" t="str">
            <v>62612-0350</v>
          </cell>
          <cell r="D3077" t="str">
            <v>LIROIDENDREN TULIPFERA, TULIP TREE, 2-INCH TO 2 1/2-INCH CALIPER, BALLED AND BURLAPPED</v>
          </cell>
          <cell r="E3077" t="str">
            <v>EACH</v>
          </cell>
        </row>
        <row r="3078">
          <cell r="A3078" t="str">
            <v>62612-0400</v>
          </cell>
          <cell r="D3078" t="str">
            <v>LAGESTROMIA INDICA, CRAPE MYTRLE, 8 FEET TO 10 FEET HEIGHT, BALLED AND BURLAPPED</v>
          </cell>
          <cell r="E3078" t="str">
            <v>EACH</v>
          </cell>
        </row>
        <row r="3079">
          <cell r="A3079" t="str">
            <v>62612-0450</v>
          </cell>
          <cell r="D3079" t="str">
            <v>LINDERA BENZOIN, SPICEBUSH, 30-INCH TO 36-INCH HEIGHT, BALLED AND BURLAPPED</v>
          </cell>
          <cell r="E3079" t="str">
            <v>EACH</v>
          </cell>
        </row>
        <row r="3080">
          <cell r="A3080" t="str">
            <v>62612-0500</v>
          </cell>
          <cell r="D3080" t="str">
            <v>LINDERA BENZOIN, SPICEBUSH, 42-INCH TO 48-INCH HEIGHT, BALLED AND BURLAPPED</v>
          </cell>
          <cell r="E3080" t="str">
            <v>EACH</v>
          </cell>
        </row>
        <row r="3081">
          <cell r="A3081" t="str">
            <v>62612-0600</v>
          </cell>
          <cell r="D3081" t="str">
            <v>LONICERA INVOLUCRATA, TWINBERRY HONEYSUCKLE, 12-INCH TO 18-INCH HEIGHT, CONTAINER GROWN</v>
          </cell>
          <cell r="E3081" t="str">
            <v>EACH</v>
          </cell>
        </row>
        <row r="3082">
          <cell r="A3082" t="str">
            <v>62613-0100</v>
          </cell>
          <cell r="D3082" t="str">
            <v>MAGNOLIA GRANDIFOLORA, SOUTHERN MAGNOLIA, 1 1/2-INCH TO 2-INCH CALIPER, BALLED AND BURLAPPED</v>
          </cell>
          <cell r="E3082" t="str">
            <v>EACH</v>
          </cell>
        </row>
        <row r="3083">
          <cell r="A3083" t="str">
            <v>62613-0150</v>
          </cell>
          <cell r="D3083" t="str">
            <v>MAGNOLIA GRANDIFOLORA, SOUTHERN MAGNOLIA, 2-INCH TO 2 1/2-INCH CALIPER, BALLED AND BURLAPPED</v>
          </cell>
          <cell r="E3083" t="str">
            <v>EACH</v>
          </cell>
        </row>
        <row r="3084">
          <cell r="A3084" t="str">
            <v>62613-0180</v>
          </cell>
          <cell r="D3084" t="str">
            <v>MAHONIA AQUIFOLIUM, TALL OREGON GRAPE, 1 GALLON</v>
          </cell>
          <cell r="E3084" t="str">
            <v>EACH</v>
          </cell>
        </row>
        <row r="3085">
          <cell r="A3085" t="str">
            <v>62613-0200</v>
          </cell>
          <cell r="D3085" t="str">
            <v>MALUS, SUGAR THYME CRABAPPLE, 1 1/2-INCH TO 2-INCH CALIPER, BALLED AND BURLAPPED</v>
          </cell>
          <cell r="E3085" t="str">
            <v>EACH</v>
          </cell>
        </row>
        <row r="3086">
          <cell r="A3086" t="str">
            <v>62613-0250</v>
          </cell>
          <cell r="D3086" t="str">
            <v>MALUS, INDIAN MAGIC CRABAPPLE, 1 1/2-INCH TO 2-INCH CALIPER, BALLED AND BURLAPPED</v>
          </cell>
          <cell r="E3086" t="str">
            <v>EACH</v>
          </cell>
        </row>
        <row r="3087">
          <cell r="A3087" t="str">
            <v>62613-0300</v>
          </cell>
          <cell r="D3087" t="str">
            <v>MALUS, PROFESSOR SPRENGER CRABAPPLE, 1 1/2-INCH TO 2-INCH CALIPER, BALLED AND BURLAPPED</v>
          </cell>
          <cell r="E3087" t="str">
            <v>EACH</v>
          </cell>
        </row>
        <row r="3088">
          <cell r="A3088" t="str">
            <v>62613-0350</v>
          </cell>
          <cell r="D3088" t="str">
            <v>MYRICA PENNSYLVANICA, NORTHERN BAYBERRY, 24-INCH TO 30-INCH HEIGHT, BALLED AND BURLAPPED</v>
          </cell>
          <cell r="E3088" t="str">
            <v>EACH</v>
          </cell>
        </row>
        <row r="3089">
          <cell r="A3089" t="str">
            <v>62613-0400</v>
          </cell>
          <cell r="D3089" t="str">
            <v>MYRICA PENNSYLVANICA, NORTHERN BAYBERRY, 30-INCH TO 36-INCH HEIGHT, BALLED AND BURLAPPED</v>
          </cell>
          <cell r="E3089" t="str">
            <v>EACH</v>
          </cell>
        </row>
        <row r="3090">
          <cell r="A3090" t="str">
            <v>62613-0450</v>
          </cell>
          <cell r="D3090" t="str">
            <v>MAGNOLIA VIRGINIANA, SWEET BAY MAGNOLIA, 1-INCH TO 1 1/2-INCH CALIPER, BALLED AND BURLAPPED</v>
          </cell>
          <cell r="E3090" t="str">
            <v>EACH</v>
          </cell>
        </row>
        <row r="3091">
          <cell r="A3091" t="str">
            <v>62613-0500</v>
          </cell>
          <cell r="D3091" t="str">
            <v>MAGNOLIA VIRGINIANA, SWEET BAY MAGNOLIA, 60-INCH TO 72-INCH HEIGHT, BALLED AND BURLAPPED</v>
          </cell>
          <cell r="E3091" t="str">
            <v>EACH</v>
          </cell>
        </row>
        <row r="3092">
          <cell r="A3092" t="str">
            <v>62613-0550</v>
          </cell>
          <cell r="D3092" t="str">
            <v>MALUS, HARVEST GOLD CRABAPPLE, 1 1/2-INCH TO 2-INCH CALIPER, BALLED AND BURLAPPED</v>
          </cell>
          <cell r="E3092" t="str">
            <v>EACH</v>
          </cell>
        </row>
        <row r="3093">
          <cell r="A3093" t="str">
            <v>62613-0600</v>
          </cell>
          <cell r="D3093" t="str">
            <v>MAHONIA REPENS, CREEPING BARBERRY, 1 GALLON</v>
          </cell>
          <cell r="E3093" t="str">
            <v>EACH</v>
          </cell>
        </row>
        <row r="3094">
          <cell r="A3094" t="str">
            <v>62613-0650</v>
          </cell>
          <cell r="D3094" t="str">
            <v>MIMULUS CARDINALIS, SCARLET MONKEYFLOWER, 1 GALLON, CONTAINER GROWN</v>
          </cell>
          <cell r="E3094" t="str">
            <v>EACH</v>
          </cell>
        </row>
        <row r="3095">
          <cell r="A3095" t="str">
            <v>62614-0100</v>
          </cell>
          <cell r="D3095" t="str">
            <v>NYSSA SYLVATICA, BLACK GUM, 1-INCH TO 1 1/2-INCH CALIPER, BALLED AND BURLAPPED</v>
          </cell>
          <cell r="E3095" t="str">
            <v>EACH</v>
          </cell>
        </row>
        <row r="3096">
          <cell r="A3096" t="str">
            <v>62614-0150</v>
          </cell>
          <cell r="D3096" t="str">
            <v>NYSSA SYLVATICA, BLACK GUM, 1 1/2-INCH TO 2-INCH CALIPER, BALLED AND BURLAPPED</v>
          </cell>
          <cell r="E3096" t="str">
            <v>EACH</v>
          </cell>
        </row>
        <row r="3097">
          <cell r="A3097" t="str">
            <v>62614-0200</v>
          </cell>
          <cell r="D3097" t="str">
            <v>NYSSA SYLVATICA, BLACK GUM, 2-INCH TO 2 1/2-INCH CALIPER, BALLED AND BURLAPPED</v>
          </cell>
          <cell r="E3097" t="str">
            <v>EACH</v>
          </cell>
        </row>
        <row r="3098">
          <cell r="A3098" t="str">
            <v>62614-0250</v>
          </cell>
          <cell r="D3098" t="str">
            <v>NARCISSUS PSEUDONARCISSUS, DAFFODIL VARIETY KING ALFRED, 12-INCH TO 18-INCH HEIGHT, CONTAINER GROWN</v>
          </cell>
          <cell r="E3098" t="str">
            <v>EACH</v>
          </cell>
        </row>
        <row r="3099">
          <cell r="A3099" t="str">
            <v>62615-0100</v>
          </cell>
          <cell r="D3099" t="str">
            <v>OXYDENDRUM ARBORUM, SOURWOOD, 1-INCH TO 1 1/2-INCH CALIPER, CONTAINER GROWN</v>
          </cell>
          <cell r="E3099" t="str">
            <v>EACH</v>
          </cell>
        </row>
        <row r="3100">
          <cell r="A3100" t="str">
            <v>62615-0150</v>
          </cell>
          <cell r="D3100" t="str">
            <v>OXYDENDRUM ARBORUM, SOURWOOD, 1 1/2-INCH TO 2-INCH CALIPER, CONTAINER GROWN</v>
          </cell>
          <cell r="E3100" t="str">
            <v>EACH</v>
          </cell>
        </row>
        <row r="3101">
          <cell r="A3101" t="str">
            <v>62616-0100</v>
          </cell>
          <cell r="D3101" t="str">
            <v>PINUS THUNBERGII, JAPANESE BLACK PINE, 60-INCH TO 72-INCH HEIGHT, BALLED AND BURLAPPED</v>
          </cell>
          <cell r="E3101" t="str">
            <v>EACH</v>
          </cell>
        </row>
        <row r="3102">
          <cell r="A3102" t="str">
            <v>62616-0150</v>
          </cell>
          <cell r="D3102" t="str">
            <v>PINUS TAEDA, LOBLOLLY PINE, 48-INCH TO 60-INCH HEIGHT, BALLED AND BURLAPPED</v>
          </cell>
          <cell r="E3102" t="str">
            <v>EACH</v>
          </cell>
        </row>
        <row r="3103">
          <cell r="A3103" t="str">
            <v>62616-0200</v>
          </cell>
          <cell r="D3103" t="str">
            <v>PINUS TAEDA, LOBLOLLY PINE, 6 FEET TO 8 FEET HEIGHT, BALLED AND BURLAPPED</v>
          </cell>
          <cell r="E3103" t="str">
            <v>EACH</v>
          </cell>
        </row>
        <row r="3104">
          <cell r="A3104" t="str">
            <v>62616-0250</v>
          </cell>
          <cell r="D3104" t="str">
            <v>PINUS STROBUS, WHITE PINE, 48-INCH TO 60-INCH HEIGHT, BALLED AND BURLAPPED</v>
          </cell>
          <cell r="E3104" t="str">
            <v>EACH</v>
          </cell>
        </row>
        <row r="3105">
          <cell r="A3105" t="str">
            <v>62616-0300</v>
          </cell>
          <cell r="D3105" t="str">
            <v>PINUS STROBUS, WHITE PINE, 60-INCH TO 72-INCH HEIGHT, BALLED AND BURLAPPED</v>
          </cell>
          <cell r="E3105" t="str">
            <v>EACH</v>
          </cell>
        </row>
        <row r="3106">
          <cell r="A3106" t="str">
            <v>62616-0350</v>
          </cell>
          <cell r="D3106" t="str">
            <v>PINUS STROBUS, WHITE PINE, 6 FEET TO 8 FEET HEIGHT, BALLED AND BURLAPPED</v>
          </cell>
          <cell r="E3106" t="str">
            <v>EACH</v>
          </cell>
        </row>
        <row r="3107">
          <cell r="A3107" t="str">
            <v>62616-0400</v>
          </cell>
          <cell r="D3107" t="str">
            <v>PLATANUS OCCIDENTALIS, SYCAMORE, 12-INCH TO 18-INCH HEIGHT, BALLED AND BURLAPPED</v>
          </cell>
          <cell r="E3107" t="str">
            <v>EACH</v>
          </cell>
        </row>
        <row r="3108">
          <cell r="A3108" t="str">
            <v>62616-0450</v>
          </cell>
          <cell r="D3108" t="str">
            <v>PLATANUS OCCIDENTALIS, SYCAMORE, 30-INCH TO 36-INCH HEIGHT, BALLED AND BURLAPPED</v>
          </cell>
          <cell r="E3108" t="str">
            <v>EACH</v>
          </cell>
        </row>
        <row r="3109">
          <cell r="A3109" t="str">
            <v>62616-0500</v>
          </cell>
          <cell r="D3109" t="str">
            <v>PLATANUS OCCIDENTALIS, SYCAMORE, 60-INCH TO 72-INCH HEIGHT, BALLED AND BURLAPPED</v>
          </cell>
          <cell r="E3109" t="str">
            <v>EACH</v>
          </cell>
        </row>
        <row r="3110">
          <cell r="A3110" t="str">
            <v>62616-0550</v>
          </cell>
          <cell r="D3110" t="str">
            <v>PLATANUS OCCIDENTALIS, SYCAMORE, 6 FEET TO 8 FEET HEIGHT, BALLED AND BURLAPPED</v>
          </cell>
          <cell r="E3110" t="str">
            <v>EACH</v>
          </cell>
        </row>
        <row r="3111">
          <cell r="A3111" t="str">
            <v>62616-0600</v>
          </cell>
          <cell r="D3111" t="str">
            <v>PLATANUS OCCIDENTALIS, SYCAMORE, 10 FEET TO 144-INCH HEIGHT, BALLED AND BURLAPPED</v>
          </cell>
          <cell r="E3111" t="str">
            <v>EACH</v>
          </cell>
        </row>
        <row r="3112">
          <cell r="A3112" t="str">
            <v>62616-0650</v>
          </cell>
          <cell r="D3112" t="str">
            <v>PINUS NIGRA, AUSTRIAN PINE, 8 FEET TO 10 FEET HEIGHT, BALLED AND BURLAPPED</v>
          </cell>
          <cell r="E3112" t="str">
            <v>EACH</v>
          </cell>
        </row>
        <row r="3113">
          <cell r="A3113" t="str">
            <v>62616-0700</v>
          </cell>
          <cell r="D3113" t="str">
            <v>PICEA GLAUCA, WHITE SPRUCE, 60-INCH TO 72-INCH HEIGHT, BURLAPPED</v>
          </cell>
          <cell r="E3113" t="str">
            <v>EACH</v>
          </cell>
        </row>
        <row r="3114">
          <cell r="A3114" t="str">
            <v>62616-0750</v>
          </cell>
          <cell r="D3114" t="str">
            <v>PICEA GLAUCA, WHITE SPRUCE, 6 FEET TO 8 FEET HEIGHT, BURLAPPED</v>
          </cell>
          <cell r="E3114" t="str">
            <v>EACH</v>
          </cell>
        </row>
        <row r="3115">
          <cell r="A3115" t="str">
            <v>62616-0800</v>
          </cell>
          <cell r="D3115" t="str">
            <v>PICEA GLAUCA, WHITE SPRUCE, 8 FEET TO 10 FEET HEIGHT, BURLAPPED</v>
          </cell>
          <cell r="E3115" t="str">
            <v>EACH</v>
          </cell>
        </row>
        <row r="3116">
          <cell r="A3116" t="str">
            <v>62616-0850</v>
          </cell>
          <cell r="D3116" t="str">
            <v>POPULUS TERMULOIDES, QUAKING ASPEN, 1 1/2-INCH TO 2-INCH CALIPER, BALLED AND BURLAPPED</v>
          </cell>
          <cell r="E3116" t="str">
            <v>EACH</v>
          </cell>
        </row>
        <row r="3117">
          <cell r="A3117" t="str">
            <v>62616-0900</v>
          </cell>
          <cell r="D3117" t="str">
            <v>PRUNUS SERRULATA (KWANZAN), KWANZAN CHERRY, 1 1/2-INCH TO 2-INCH CALIPER, BALLED AND BURLAPPED</v>
          </cell>
          <cell r="E3117" t="str">
            <v>EACH</v>
          </cell>
        </row>
        <row r="3118">
          <cell r="A3118" t="str">
            <v>62616-0950</v>
          </cell>
          <cell r="D3118" t="str">
            <v>PRUNUS LAUROCERASUS (SCHIPKAENSIS), SKIP LAUREL, 30-INCH TO 36-INCH HEIGHT, BALLED AND BURLAPPED</v>
          </cell>
          <cell r="E3118" t="str">
            <v>EACH</v>
          </cell>
        </row>
        <row r="3119">
          <cell r="A3119" t="str">
            <v>62616-1000</v>
          </cell>
          <cell r="D3119" t="str">
            <v>PLANTANUS X ACERFOLIA, BLOODGOOD LONDON PLANETREE, 1 1/2-INCH TO 2-INCH CALIPER, BALLED AND BURLAPPED</v>
          </cell>
          <cell r="E3119" t="str">
            <v>EACH</v>
          </cell>
        </row>
        <row r="3120">
          <cell r="A3120" t="str">
            <v>62616-1050</v>
          </cell>
          <cell r="D3120" t="str">
            <v>PLANTUS X ACERFOLIA 'LIBERTY', LIBERTY SYCAMORE, 1 1/2-INCH TO 2-INCH CALIPER, BALLED AND BURLAPPED</v>
          </cell>
          <cell r="E3120" t="str">
            <v>EACH</v>
          </cell>
        </row>
        <row r="3121">
          <cell r="A3121" t="str">
            <v>62616-1100</v>
          </cell>
          <cell r="D3121" t="str">
            <v>PRUNUS YEDOENSIS, YOSHINO CHERRY, 2-INCH TO 2 1/2-INCH CALIPER, BALLED AND BURLAPPED</v>
          </cell>
          <cell r="E3121" t="str">
            <v>EACH</v>
          </cell>
        </row>
        <row r="3122">
          <cell r="A3122" t="str">
            <v>62616-1150</v>
          </cell>
          <cell r="D3122" t="str">
            <v>PINUS VIRGINIANA, VIRGINIA PINE, 48-INCH TO 60-INCH HEIGHT, CONTAINER GROWN</v>
          </cell>
          <cell r="E3122" t="str">
            <v>EACH</v>
          </cell>
        </row>
        <row r="3123">
          <cell r="A3123" t="str">
            <v>62616-1200</v>
          </cell>
          <cell r="D3123" t="str">
            <v>PINUS VIRGINIANA, VIRGINIA PINE, 60-INCH TO 72-INCH HEIGHT, CONTAINER GROWN</v>
          </cell>
          <cell r="E3123" t="str">
            <v>EACH</v>
          </cell>
        </row>
        <row r="3124">
          <cell r="A3124" t="str">
            <v>62616-1250</v>
          </cell>
          <cell r="D3124" t="str">
            <v>PHOTINIA GLABRA, RED-TIP PHOTINIA, 18-INCH TO 24-INCH HEIGHT, BALLED AND BURLAPPED</v>
          </cell>
          <cell r="E3124" t="str">
            <v>EACH</v>
          </cell>
        </row>
        <row r="3125">
          <cell r="A3125" t="str">
            <v>62616-1300</v>
          </cell>
          <cell r="D3125" t="str">
            <v>PHOTINIA GLABRA, RED-TIP PHOTINIA, 24-INCH TO 30-INCH HEIGHT, BALLED AND BURLAPPED</v>
          </cell>
          <cell r="E3125" t="str">
            <v>EACH</v>
          </cell>
        </row>
        <row r="3126">
          <cell r="A3126" t="str">
            <v>62616-1350</v>
          </cell>
          <cell r="D3126" t="str">
            <v>PINUS CARIBACA, SLASH PINE, 6 FEET TO 8 FEET HEIGHT, BALLED AND BURLAPPED</v>
          </cell>
          <cell r="E3126" t="str">
            <v>EACH</v>
          </cell>
        </row>
        <row r="3127">
          <cell r="A3127" t="str">
            <v>62616-1400</v>
          </cell>
          <cell r="D3127" t="str">
            <v>PRUNUS LAUROCERASUS, 'OTTO LUYKEN', LAUREL, 30-INCH TO 36-INCH HEIGHT, BALLED AND BURLAPPED</v>
          </cell>
          <cell r="E3127" t="str">
            <v>EACH</v>
          </cell>
        </row>
        <row r="3128">
          <cell r="A3128" t="str">
            <v>62616-1450</v>
          </cell>
          <cell r="D3128" t="str">
            <v>PRUNUS SERICEA, BEACH PLUM, 36-INCH TO 42-INCH HEIGHT, BALLED AND BURLAPPED</v>
          </cell>
          <cell r="E3128" t="str">
            <v>EACH</v>
          </cell>
        </row>
        <row r="3129">
          <cell r="A3129" t="str">
            <v>62616-1500</v>
          </cell>
          <cell r="D3129" t="str">
            <v>PINUS EDUUS, COLORADO PINYON, 60-INCH TO 72-INCH HEIGHT, BALLED AND BURLAPPED</v>
          </cell>
          <cell r="E3129" t="str">
            <v>EACH</v>
          </cell>
        </row>
        <row r="3130">
          <cell r="A3130" t="str">
            <v>62616-1550</v>
          </cell>
          <cell r="D3130" t="str">
            <v>PICEA PUNGENS, COLORADO BLUE SPRUCE, 36-INCH TO 42-INCH HEIGHT, BALLED AND BURLAPPED</v>
          </cell>
          <cell r="E3130" t="str">
            <v>EACH</v>
          </cell>
        </row>
        <row r="3131">
          <cell r="A3131" t="str">
            <v>62616-1595</v>
          </cell>
          <cell r="D3131" t="str">
            <v>PICEA ENGELMANNII, ENGELMANN SPRUCE, 18-INCH TO 36-INCH HEIGHT, CONTAINER GROWN</v>
          </cell>
          <cell r="E3131" t="str">
            <v>EACH</v>
          </cell>
        </row>
        <row r="3132">
          <cell r="A3132" t="str">
            <v>62616-1600</v>
          </cell>
          <cell r="D3132" t="str">
            <v>PICEA ENGELMANNII, ENGELMANN SPRUCE, 36-INCH TO 42-INCH HEIGHT, BALLED AND BURLAPPED</v>
          </cell>
          <cell r="E3132" t="str">
            <v>EACH</v>
          </cell>
        </row>
        <row r="3133">
          <cell r="A3133" t="str">
            <v>62616-1650</v>
          </cell>
          <cell r="D3133" t="str">
            <v>POPULUS DELTOIDES, COTTONWOOD, 5 GALLON, BALLED AND BURLAPPED</v>
          </cell>
          <cell r="E3133" t="str">
            <v>EACH</v>
          </cell>
        </row>
        <row r="3134">
          <cell r="A3134" t="str">
            <v>62616-1690</v>
          </cell>
          <cell r="D3134" t="str">
            <v>PINUS PONDEROSA, PONDEROSA PINE, 2 GALLON, CONTAINER GROWN</v>
          </cell>
          <cell r="E3134" t="str">
            <v>EACH</v>
          </cell>
        </row>
        <row r="3135">
          <cell r="A3135" t="str">
            <v>62616-1700</v>
          </cell>
          <cell r="D3135" t="str">
            <v>PINUS PONDEROSA, PONDEROSA PINE, 5 GALLON, CONTAINER GROWN</v>
          </cell>
          <cell r="E3135" t="str">
            <v>EACH</v>
          </cell>
        </row>
        <row r="3136">
          <cell r="A3136" t="str">
            <v>62616-1750</v>
          </cell>
          <cell r="D3136" t="str">
            <v>PINUS PONDEROSA, PONDEROSA PINE, 2-INCH TO 3-INCH CALIPER, CONTAINER GROWN</v>
          </cell>
          <cell r="E3136" t="str">
            <v>EACH</v>
          </cell>
        </row>
        <row r="3137">
          <cell r="A3137" t="str">
            <v>62616-1800</v>
          </cell>
          <cell r="D3137" t="str">
            <v>PINUS PONDEROSA, PONDEROSA PINE, 48-INCH TO 60-INCH HEIGHT, BALLED AND BURLAPPED</v>
          </cell>
          <cell r="E3137" t="str">
            <v>EACH</v>
          </cell>
        </row>
        <row r="3138">
          <cell r="A3138" t="str">
            <v>62616-1850</v>
          </cell>
          <cell r="D3138" t="str">
            <v>PSEUDOTSUGA MENZIESII, DOUGLAS FIR, 48-INCH TO 60-INCH HEIGHT, BALLED AND BURLAPPED</v>
          </cell>
          <cell r="E3138" t="str">
            <v>EACH</v>
          </cell>
        </row>
        <row r="3139">
          <cell r="A3139" t="str">
            <v>62616-1900</v>
          </cell>
          <cell r="D3139" t="str">
            <v>PHILADELPHUS LEWISII, MOCK ORANGE, 1 GALLON</v>
          </cell>
          <cell r="E3139" t="str">
            <v>EACH</v>
          </cell>
        </row>
        <row r="3140">
          <cell r="A3140" t="str">
            <v>62616-2000</v>
          </cell>
          <cell r="D3140" t="str">
            <v>PENTAPHYLLOIDES FLORIBUNDA, SHRUBBY CINQUEFOIL, 12-INCH TO 18-INCH HEIGHT, CONTAINER GROWN</v>
          </cell>
          <cell r="E3140" t="str">
            <v>EACH</v>
          </cell>
        </row>
        <row r="3141">
          <cell r="A3141" t="str">
            <v>62616-2100</v>
          </cell>
          <cell r="D3141" t="str">
            <v>PINUS ARISTATA, BRISTLECONE PINE, 18-INCH TO 36-INCH HEIGHT, CONTAINER GROWN</v>
          </cell>
          <cell r="E3141" t="str">
            <v>EACH</v>
          </cell>
        </row>
        <row r="3142">
          <cell r="A3142" t="str">
            <v>62616-2200</v>
          </cell>
          <cell r="D3142" t="str">
            <v>POPULUS TREMULOIDES, QUAKING ASPEN, 18-INCH TO 36-INCH HEIGHT, CONTAINER GROWN</v>
          </cell>
          <cell r="E3142" t="str">
            <v>EACH</v>
          </cell>
        </row>
        <row r="3143">
          <cell r="A3143" t="str">
            <v>62616-2300</v>
          </cell>
          <cell r="D3143" t="str">
            <v>PRUNUS VIRGINIANA, CHOKECHERRY, 18-INCH TO 36-INCH HEIGHT, CONTAINER GROWN</v>
          </cell>
          <cell r="E3143" t="str">
            <v>EACH</v>
          </cell>
        </row>
        <row r="3144">
          <cell r="A3144" t="str">
            <v>62616-2400</v>
          </cell>
          <cell r="D3144" t="str">
            <v>PINUS FLEXILIS, LIMBER PINE, 18-INCH TO 36-INCH HEIGHT, CONTAINER GROWN</v>
          </cell>
          <cell r="E3144" t="str">
            <v>EACH</v>
          </cell>
        </row>
        <row r="3145">
          <cell r="A3145" t="str">
            <v>62616-2500</v>
          </cell>
          <cell r="D3145" t="str">
            <v>PINUS RADIATA, MONTEREY PINE, 5 GALLON, CONTAINER GROWN</v>
          </cell>
          <cell r="E3145" t="str">
            <v>EACH</v>
          </cell>
        </row>
        <row r="3146">
          <cell r="A3146" t="str">
            <v>62616-2600</v>
          </cell>
          <cell r="D3146" t="str">
            <v>POTENTILLA FRUTICOSA, SHRUBBY CINQUEFOIL, 1 GALLON, CONTAINER GROWN</v>
          </cell>
          <cell r="E3146" t="str">
            <v>EACH</v>
          </cell>
        </row>
        <row r="3147">
          <cell r="A3147" t="str">
            <v>62617-0100</v>
          </cell>
          <cell r="D3147" t="str">
            <v>QUERCUS ALBA, WHITE OAK, 1-INCH TO 1 1/2-INCH CALIPER, BALLED AND BURLAPPED</v>
          </cell>
          <cell r="E3147" t="str">
            <v>EACH</v>
          </cell>
        </row>
        <row r="3148">
          <cell r="A3148" t="str">
            <v>62617-0150</v>
          </cell>
          <cell r="D3148" t="str">
            <v>QUERCUS ALBA, WHITE OAK, 1 1/2-INCH TO 2-INCH CALIPER, BALLED AND BURLAPPED</v>
          </cell>
          <cell r="E3148" t="str">
            <v>EACH</v>
          </cell>
        </row>
        <row r="3149">
          <cell r="A3149" t="str">
            <v>62617-0200</v>
          </cell>
          <cell r="D3149" t="str">
            <v>QUERCUS ALBA, WHITE OAK, 2-INCH TO 2 1/2-INCH CALIPER, BALLED AND BURLAPPED</v>
          </cell>
          <cell r="E3149" t="str">
            <v>EACH</v>
          </cell>
        </row>
        <row r="3150">
          <cell r="A3150" t="str">
            <v>62617-0250</v>
          </cell>
          <cell r="D3150" t="str">
            <v>QUERCUS BOREALIS, NORTHERN RED OAK, 1 1/2-INCH TO 2-INCH CALIPER, BALLED AND BURLAPPED</v>
          </cell>
          <cell r="E3150" t="str">
            <v>EACH</v>
          </cell>
        </row>
        <row r="3151">
          <cell r="A3151" t="str">
            <v>62617-0300</v>
          </cell>
          <cell r="D3151" t="str">
            <v>QUERCUS BOREALIS, NORTHERN RED OAK, 2-INCH TO 2 1/2-INCH CALIPER, BALLED AND BURLAPPED</v>
          </cell>
          <cell r="E3151" t="str">
            <v>EACH</v>
          </cell>
        </row>
        <row r="3152">
          <cell r="A3152" t="str">
            <v>62617-0350</v>
          </cell>
          <cell r="D3152" t="str">
            <v>QUERCUS COCCINEA, SCARLET OAK, 1-INCH TO 1 1/2-INCH CALIPER, BALLED AND BURLAPPED</v>
          </cell>
          <cell r="E3152" t="str">
            <v>EACH</v>
          </cell>
        </row>
        <row r="3153">
          <cell r="A3153" t="str">
            <v>62617-0400</v>
          </cell>
          <cell r="D3153" t="str">
            <v>QUERCUS COCCINEA, SCARLET OAK, 1 1/2-INCH TO 2-INCH CALIPER, BALLED AND BURLAPPED</v>
          </cell>
          <cell r="E3153" t="str">
            <v>EACH</v>
          </cell>
        </row>
        <row r="3154">
          <cell r="A3154" t="str">
            <v>62617-0450</v>
          </cell>
          <cell r="D3154" t="str">
            <v>QUERCUS PHELLOS, WILLOW OAK, 1-INCH TO 1 1/2-INCH CALIPER, BALLED AND BURLAPPED</v>
          </cell>
          <cell r="E3154" t="str">
            <v>EACH</v>
          </cell>
        </row>
        <row r="3155">
          <cell r="A3155" t="str">
            <v>62617-0500</v>
          </cell>
          <cell r="D3155" t="str">
            <v>QUERCUS PHELLOS, WILLOW OAK, 1 1/2-INCH TO 2-INCH CALIPER, BALLED AND BURLAPPED</v>
          </cell>
          <cell r="E3155" t="str">
            <v>EACH</v>
          </cell>
        </row>
        <row r="3156">
          <cell r="A3156" t="str">
            <v>62617-0550</v>
          </cell>
          <cell r="D3156" t="str">
            <v>QUERCUS PHELLOS, WILLOW OAK, 2-INCH TO 2 1/2-INCH CALIPER, BALLED AND BURLAPPED</v>
          </cell>
          <cell r="E3156" t="str">
            <v>EACH</v>
          </cell>
        </row>
        <row r="3157">
          <cell r="A3157" t="str">
            <v>62617-0600</v>
          </cell>
          <cell r="D3157" t="str">
            <v>QUERCUS PALUSTRUS, PIN OAK, 1 1/2-INCH TO 2-INCH CALIPER, BALLED AND BURLAPPED</v>
          </cell>
          <cell r="E3157" t="str">
            <v>EACH</v>
          </cell>
        </row>
        <row r="3158">
          <cell r="A3158" t="str">
            <v>62617-0650</v>
          </cell>
          <cell r="D3158" t="str">
            <v>QUERCUS PALUSTRUS, PIN OAK, 2-INCH TO 2 1/2-INCH CALIPER, BALLED AND BURLAPPED</v>
          </cell>
          <cell r="E3158" t="str">
            <v>EACH</v>
          </cell>
        </row>
        <row r="3159">
          <cell r="A3159" t="str">
            <v>62617-0700</v>
          </cell>
          <cell r="D3159" t="str">
            <v>QUERCUS PALUSTRUS, PIN OAK, 3 1/2-INCH TO 4-INCH CALIPER, BALLED AND BURLAPPED</v>
          </cell>
          <cell r="E3159" t="str">
            <v>EACH</v>
          </cell>
        </row>
        <row r="3160">
          <cell r="A3160" t="str">
            <v>62617-0750</v>
          </cell>
          <cell r="D3160" t="str">
            <v>QUERCUS FALCATA, SOUTHERN RED OAK, 1 1/2-INCH TO 2-INCH CALIPER, BALLED AND BURLAPPED</v>
          </cell>
          <cell r="E3160" t="str">
            <v>EACH</v>
          </cell>
        </row>
        <row r="3161">
          <cell r="A3161" t="str">
            <v>62617-0800</v>
          </cell>
          <cell r="D3161" t="str">
            <v>QUERCUS FALCATA, SOUTHERN RED OAK, 2-INCH TO 2 1/2-INCH CALIPER, BALLED AND BURLAPPED</v>
          </cell>
          <cell r="E3161" t="str">
            <v>EACH</v>
          </cell>
        </row>
        <row r="3162">
          <cell r="A3162" t="str">
            <v>62617-0850</v>
          </cell>
          <cell r="D3162" t="str">
            <v>QUERCUS VIRGINIANA, LIVE OAK, 1-INCH TO 1 1/2-INCH CALIPER, BALLED AND BURLAPPED</v>
          </cell>
          <cell r="E3162" t="str">
            <v>EACH</v>
          </cell>
        </row>
        <row r="3163">
          <cell r="A3163" t="str">
            <v>62617-0900</v>
          </cell>
          <cell r="D3163" t="str">
            <v>QUERCUS VIRGINIANA, LIVE OAK, 2-INCH TO 2 1/2-INCH CALIPER, BALLED AND BURLAPPED</v>
          </cell>
          <cell r="E3163" t="str">
            <v>EACH</v>
          </cell>
        </row>
        <row r="3164">
          <cell r="A3164" t="str">
            <v>62617-0950</v>
          </cell>
          <cell r="D3164" t="str">
            <v>QUERCUS LAURIFOLIA, LAUREL OAK, 2-INCH TO 2 1/2-INCH CALIPER, BALLED AND BURLAPPED</v>
          </cell>
          <cell r="E3164" t="str">
            <v>EACH</v>
          </cell>
        </row>
        <row r="3165">
          <cell r="A3165" t="str">
            <v>62617-1000</v>
          </cell>
          <cell r="D3165" t="str">
            <v>QUERQUS STELLATA, POST OAK, 1 1/2-INCH TO 2-INCH CALIPER, CONTAINER GROWN</v>
          </cell>
          <cell r="E3165" t="str">
            <v>EACH</v>
          </cell>
        </row>
        <row r="3166">
          <cell r="A3166" t="str">
            <v>62617-1050</v>
          </cell>
          <cell r="D3166" t="str">
            <v>QUERCUS RUBRUM, RED OAK, 1-INCH TO 1 1/2-INCH CALIPER, BALLED AND BURLAPPED</v>
          </cell>
          <cell r="E3166" t="str">
            <v>EACH</v>
          </cell>
        </row>
        <row r="3167">
          <cell r="A3167" t="str">
            <v>62617-1100</v>
          </cell>
          <cell r="D3167" t="str">
            <v>QUERCUS RUBRUM, RED OAK, 1 1/2-INCH TO 2-INCH CALIPER, BALLED AND BURLAPPED</v>
          </cell>
          <cell r="E3167" t="str">
            <v>EACH</v>
          </cell>
        </row>
        <row r="3168">
          <cell r="A3168" t="str">
            <v>62617-1110</v>
          </cell>
          <cell r="D3168" t="str">
            <v>QUERCUS RUBRUM, RED OAK, 2-INCH TO 2 1/2-INCH CALIPER, BALLED AND BURLAPPED</v>
          </cell>
          <cell r="E3168" t="str">
            <v>EACH</v>
          </cell>
        </row>
        <row r="3169">
          <cell r="A3169" t="str">
            <v>62617-1150</v>
          </cell>
          <cell r="D3169" t="str">
            <v>QUERCUS BABYLONICA, WILLOW OAK, 1 1/2-INCH TO 2-INCH CALIPER, BALLED AND BURLAPPED</v>
          </cell>
          <cell r="E3169" t="str">
            <v>EACH</v>
          </cell>
        </row>
        <row r="3170">
          <cell r="A3170" t="str">
            <v>62617-1200</v>
          </cell>
          <cell r="D3170" t="str">
            <v>QUERCUS ARIZONICA, ARIZONA WHITE OAK, 5 GALLON, CONTAINER GROWN</v>
          </cell>
          <cell r="E3170" t="str">
            <v>EACH</v>
          </cell>
        </row>
        <row r="3171">
          <cell r="A3171" t="str">
            <v>62617-1250</v>
          </cell>
          <cell r="D3171" t="str">
            <v>QUERCUS ARIZONICA, ARIZONA WHITE OAK, 2-INCH TO 3-INCH CALIPER, CONTAINER GROWN</v>
          </cell>
          <cell r="E3171" t="str">
            <v>EACH</v>
          </cell>
        </row>
        <row r="3172">
          <cell r="A3172" t="str">
            <v>62617-1300</v>
          </cell>
          <cell r="D3172" t="str">
            <v>QUERCUS GAMBELII, GAMBEL'S OAK, 1 GALLON, CONTAINER GROWN</v>
          </cell>
          <cell r="E3172" t="str">
            <v>EACH</v>
          </cell>
        </row>
        <row r="3173">
          <cell r="A3173" t="str">
            <v>62617-1350</v>
          </cell>
          <cell r="D3173" t="str">
            <v>QUERCUS GARRYANA, OREGON WHITE OAK, 1-INCH TO 1 1/2-INCH CALIPER, BALLED AND BURLAPPED</v>
          </cell>
          <cell r="E3173" t="str">
            <v>EACH</v>
          </cell>
        </row>
        <row r="3174">
          <cell r="A3174" t="str">
            <v>62618-0100</v>
          </cell>
          <cell r="D3174" t="str">
            <v>RHODODENDRON CANADENSE, RHODORA, 18-INCH TO 24-INCH HEIGHT, BALLED AND BURLAPPED</v>
          </cell>
          <cell r="E3174" t="str">
            <v>EACH</v>
          </cell>
        </row>
        <row r="3175">
          <cell r="A3175" t="str">
            <v>62618-0150</v>
          </cell>
          <cell r="D3175" t="str">
            <v>RHODODENDRON CANADENSE, RHODORA, 24-INCH TO 30-INCH HEIGHT, CONTAINER GROWN</v>
          </cell>
          <cell r="E3175" t="str">
            <v>EACH</v>
          </cell>
        </row>
        <row r="3176">
          <cell r="A3176" t="str">
            <v>62618-0200</v>
          </cell>
          <cell r="D3176" t="str">
            <v>RHODODENDRON CANESLENS, FLORIDA WILD HONEYSUCKEL, 24-INCH TO 30-INCH HEIGHT, BALLED AND BURLAPPED</v>
          </cell>
          <cell r="E3176" t="str">
            <v>EACH</v>
          </cell>
        </row>
        <row r="3177">
          <cell r="A3177" t="str">
            <v>62618-0250</v>
          </cell>
          <cell r="D3177" t="str">
            <v>RUBUS OCCIDENTALIS, BLACK RASBERRY, 18-INCH TO 24-INCH HEIGHT, BALLED AND BURLAPPED</v>
          </cell>
          <cell r="E3177" t="str">
            <v>EACH</v>
          </cell>
        </row>
        <row r="3178">
          <cell r="A3178" t="str">
            <v>62618-0300</v>
          </cell>
          <cell r="D3178" t="str">
            <v>RHUS TYPHINA, STAGHORN SUMAC, 48-INCH TO 60-INCH HEIGHT, BALLED AND BURLAPPED</v>
          </cell>
          <cell r="E3178" t="str">
            <v>EACH</v>
          </cell>
        </row>
        <row r="3179">
          <cell r="A3179" t="str">
            <v>62618-0350</v>
          </cell>
          <cell r="D3179" t="str">
            <v>RHUS COPALLINA, SHINING SUMAC, 30-INCH TO 36-INCH HEIGHT, BALLED AND BURLAPPED</v>
          </cell>
          <cell r="E3179" t="str">
            <v>EACH</v>
          </cell>
        </row>
        <row r="3180">
          <cell r="A3180" t="str">
            <v>62618-0400</v>
          </cell>
          <cell r="D3180" t="str">
            <v>RHUS COPALLINA, SHINING SUMAC, 42-INCH TO 48-INCH HEIGHT, BALLED AND BURLAPPED</v>
          </cell>
          <cell r="E3180" t="str">
            <v>EACH</v>
          </cell>
        </row>
        <row r="3181">
          <cell r="A3181" t="str">
            <v>62618-0450</v>
          </cell>
          <cell r="D3181" t="str">
            <v>RHUS TRILOBATA, SKUNKBUSH SUMAC, 1 GALLON, CONTAINER GROWN</v>
          </cell>
          <cell r="E3181" t="str">
            <v>EACH</v>
          </cell>
        </row>
        <row r="3182">
          <cell r="A3182" t="str">
            <v>62618-0500</v>
          </cell>
          <cell r="D3182" t="str">
            <v>RHUS TRILOBATA, OAKBRUSH SUMAC, 5 GALLON. CONTAINER GROWN</v>
          </cell>
          <cell r="E3182" t="str">
            <v>EACH</v>
          </cell>
        </row>
        <row r="3183">
          <cell r="A3183" t="str">
            <v>62618-0550</v>
          </cell>
          <cell r="D3183" t="str">
            <v>ROBINIA NEOMEXICANA, NEW MEXICO LOCUST, 5 GALLON, CONTAINER GROWN</v>
          </cell>
          <cell r="E3183" t="str">
            <v>EACH</v>
          </cell>
        </row>
        <row r="3184">
          <cell r="A3184" t="str">
            <v>62618-0600</v>
          </cell>
          <cell r="D3184" t="str">
            <v>RIBES LOBBII, GUMMY GOOSEBERRY, 1 GALLON</v>
          </cell>
          <cell r="E3184" t="str">
            <v>EACH</v>
          </cell>
        </row>
        <row r="3185">
          <cell r="A3185" t="str">
            <v>62618-0650</v>
          </cell>
          <cell r="D3185" t="str">
            <v>RIBES SANGUINEUM, REDFLOWER CURRANT, 1 GALLON</v>
          </cell>
          <cell r="E3185" t="str">
            <v>EACH</v>
          </cell>
        </row>
        <row r="3186">
          <cell r="A3186" t="str">
            <v>62618-0700</v>
          </cell>
          <cell r="D3186" t="str">
            <v>RIBES MONTIGENUM, GOOSEBERRY CURRANT, 12-INCH TO 18-INCH HEIGHT, CONTAINER GROWN</v>
          </cell>
          <cell r="E3186" t="str">
            <v>EACH</v>
          </cell>
        </row>
        <row r="3187">
          <cell r="A3187" t="str">
            <v>62618-0800</v>
          </cell>
          <cell r="D3187" t="str">
            <v>ROSA WOODSII, WOODS ROSE, 12-INCH TO 18-INCH HEIGHT, CONTAINER GROWN</v>
          </cell>
          <cell r="E3187" t="str">
            <v>EACH</v>
          </cell>
        </row>
        <row r="3188">
          <cell r="A3188" t="str">
            <v>62618-0825</v>
          </cell>
          <cell r="D3188" t="str">
            <v>ROSA WOODSII, WOODS ROSE, 1 GALLON, CONTAINER GROWN</v>
          </cell>
          <cell r="E3188" t="str">
            <v>EACH</v>
          </cell>
        </row>
        <row r="3189">
          <cell r="A3189" t="str">
            <v>62618-0900</v>
          </cell>
          <cell r="D3189" t="str">
            <v>RUBUS IDAEUS, AMERICAN RED RASPBERRY, 12-INCH TO 18-INCH HEIGHT, CONTAINER GROWN</v>
          </cell>
          <cell r="E3189" t="str">
            <v>EACH</v>
          </cell>
        </row>
        <row r="3190">
          <cell r="A3190" t="str">
            <v>62618-0950</v>
          </cell>
          <cell r="D3190" t="str">
            <v>RIBES CEREUM, WAX CURRANT, 1 GALLON, CONTAINER GROWN</v>
          </cell>
          <cell r="E3190" t="str">
            <v>EACH</v>
          </cell>
        </row>
        <row r="3191">
          <cell r="A3191" t="str">
            <v>62619-0100</v>
          </cell>
          <cell r="D3191" t="str">
            <v>SABAL PALMETTO, CABBAGE PALM, 10 FEET TO 12 FEET HEIGHT, BALLED AND BURLAPPED</v>
          </cell>
          <cell r="E3191" t="str">
            <v>EACH</v>
          </cell>
        </row>
        <row r="3192">
          <cell r="A3192" t="str">
            <v>62619-0200</v>
          </cell>
          <cell r="D3192" t="str">
            <v>SALIX BABYLONICA, WEEPING WILLOW, 1 1/2-INCH TO 2-INCH CALIPER, BALLED AND BURLAPPED</v>
          </cell>
          <cell r="E3192" t="str">
            <v>EACH</v>
          </cell>
        </row>
        <row r="3193">
          <cell r="A3193" t="str">
            <v>62619-0220</v>
          </cell>
          <cell r="D3193" t="str">
            <v>SALIX INTERIOR, SANDBAR WILLOW, 2 GALLON, CONTAINER GROWN</v>
          </cell>
          <cell r="E3193" t="str">
            <v>EACH</v>
          </cell>
        </row>
        <row r="3194">
          <cell r="A3194" t="str">
            <v>62619-0250</v>
          </cell>
          <cell r="D3194" t="str">
            <v>SPIREA VANHOUTTEI, VANHOUTTE SPIREA, 18-INCH TO 24-INCH HEIGHT, CONTAINER GROWN</v>
          </cell>
          <cell r="E3194" t="str">
            <v>EACH</v>
          </cell>
        </row>
        <row r="3195">
          <cell r="A3195" t="str">
            <v>62619-0290</v>
          </cell>
          <cell r="D3195" t="str">
            <v>SALIX NIGRA, BLACK WILLOW, 1-INCH TO 1 1/2-INCH CALIPER, CONTAINER GROWN</v>
          </cell>
          <cell r="E3195" t="str">
            <v>EACH</v>
          </cell>
        </row>
        <row r="3196">
          <cell r="A3196" t="str">
            <v>62619-0300</v>
          </cell>
          <cell r="D3196" t="str">
            <v>SALIX NIGRA, BLACK WILLOW, 2 1/2-INCH TO 3 1/2-INCH CALIPER, CONTAINER GROWN</v>
          </cell>
          <cell r="E3196" t="str">
            <v>EACH</v>
          </cell>
        </row>
        <row r="3197">
          <cell r="A3197" t="str">
            <v>62619-0350</v>
          </cell>
          <cell r="D3197" t="str">
            <v>SALIX LUCIDA, SHINNING WILLOW, 24-INCH TO 30-INCH HEIGHT, CONTAINER GROWN</v>
          </cell>
          <cell r="E3197" t="str">
            <v>EACH</v>
          </cell>
        </row>
        <row r="3198">
          <cell r="A3198" t="str">
            <v>62619-0360</v>
          </cell>
          <cell r="D3198" t="str">
            <v>SALIX SCOULERIANA, SCOULER'S WILLOW, 2 GALLON, CONTAINER GROWN</v>
          </cell>
          <cell r="E3198" t="str">
            <v>EACH</v>
          </cell>
        </row>
        <row r="3199">
          <cell r="A3199" t="str">
            <v>62619-0400</v>
          </cell>
          <cell r="D3199" t="str">
            <v>SYMPHORICARPOS ORBICULATUS, CORALBERRY, 24-INCH TO 30-INCH HEIGHT, CONTAINER GROWN</v>
          </cell>
          <cell r="E3199" t="str">
            <v>EACH</v>
          </cell>
        </row>
        <row r="3200">
          <cell r="A3200" t="str">
            <v>62619-0450</v>
          </cell>
          <cell r="D3200" t="str">
            <v>SALIX EXIGUA, COYOTE WILLOW, 12-INCH TO 18-INCH, CONTAINER GROWN</v>
          </cell>
          <cell r="E3200" t="str">
            <v>EACH</v>
          </cell>
        </row>
        <row r="3201">
          <cell r="A3201" t="str">
            <v>62619-0500</v>
          </cell>
          <cell r="D3201" t="str">
            <v>SYMPHORICARPOS ALBUS, COMMON SNOWBERRY, 1 GALLON</v>
          </cell>
          <cell r="E3201" t="str">
            <v>EACH</v>
          </cell>
        </row>
        <row r="3202">
          <cell r="A3202" t="str">
            <v>62619-0600</v>
          </cell>
          <cell r="D3202" t="str">
            <v>SYMPHORICARPOS OREOPHILUS, MOUNTAIN SNOWBERRY, 12-INCH TO 18-INCH HEIGHT, CONTAINER GROWN</v>
          </cell>
          <cell r="E3202" t="str">
            <v>EACH</v>
          </cell>
        </row>
        <row r="3203">
          <cell r="A3203" t="str">
            <v>62619-0650</v>
          </cell>
          <cell r="D3203" t="str">
            <v>SAMBUCUS NIGRA CAERULEA, BLUE ELDERBERRY, 2 GALLON, CONTAINER GROWN</v>
          </cell>
          <cell r="E3203" t="str">
            <v>EACH</v>
          </cell>
        </row>
        <row r="3204">
          <cell r="A3204" t="str">
            <v>62619-0700</v>
          </cell>
          <cell r="D3204" t="str">
            <v>SPIREA SPLENDENS, ROSE MEADOWSWEET, 1 GALLON, CONTAINER GROWN</v>
          </cell>
          <cell r="E3204" t="str">
            <v>EACH</v>
          </cell>
        </row>
        <row r="3205">
          <cell r="A3205" t="str">
            <v>62619-0750</v>
          </cell>
          <cell r="D3205" t="str">
            <v>SYMPHORICARPOS, CREEPING SNOWBERRY, 1 GALLON, CONTAINER GROWN</v>
          </cell>
          <cell r="E3205" t="str">
            <v>EACH</v>
          </cell>
        </row>
        <row r="3206">
          <cell r="A3206" t="str">
            <v>62621-0050</v>
          </cell>
          <cell r="D3206" t="str">
            <v>ULMUS AMERICANA (VALLEY FORGE), AMERICAN ELM, 2-INCH TO 2 1/2-INCH CALIPER, BALLED AND BURLAPPED</v>
          </cell>
          <cell r="E3206" t="str">
            <v>EACH</v>
          </cell>
        </row>
        <row r="3207">
          <cell r="A3207" t="str">
            <v>62621-0100</v>
          </cell>
          <cell r="D3207" t="str">
            <v>ULMUS AMERICANA (WASHINGTON), AMERICAN ELM, 2-INCH TO 2 1/2-INCH CALIPER, BALLED AND BURLAPPED</v>
          </cell>
          <cell r="E3207" t="str">
            <v>EACH</v>
          </cell>
        </row>
        <row r="3208">
          <cell r="A3208" t="str">
            <v>62622-0100</v>
          </cell>
          <cell r="D3208" t="str">
            <v>VIBURNUM DENTATUM, ARROWWOOD VIBURNUM, 24-INCH TO 30-INCH HEIGHT, BALLED AND BURLAPPED</v>
          </cell>
          <cell r="E3208" t="str">
            <v>EACH</v>
          </cell>
        </row>
        <row r="3209">
          <cell r="A3209" t="str">
            <v>62622-0150</v>
          </cell>
          <cell r="D3209" t="str">
            <v>VIBURNUM DENTATUM, ARROWWOOD VIBURNUM, 30-INCH TO 36-INCH HEIGHT, BALLED AND BURLAPPED</v>
          </cell>
          <cell r="E3209" t="str">
            <v>EACH</v>
          </cell>
        </row>
        <row r="3210">
          <cell r="A3210" t="str">
            <v>62622-0200</v>
          </cell>
          <cell r="D3210" t="str">
            <v>VIBURNUM DENTATUM, ARROWWOOD VIBURNUM, 42-INCH TO 48-INCH HEIGHT, BALLED AND BURLAPPED</v>
          </cell>
          <cell r="E3210" t="str">
            <v>EACH</v>
          </cell>
        </row>
        <row r="3211">
          <cell r="A3211" t="str">
            <v>62622-0250</v>
          </cell>
          <cell r="D3211" t="str">
            <v>VIBURNUM PRUNIFOLIUM, BLACKHAW VIBURNUM, 24-INCH TO 30-INCH HEIGHT, BALLED AND BURLAPPED</v>
          </cell>
          <cell r="E3211" t="str">
            <v>EACH</v>
          </cell>
        </row>
        <row r="3212">
          <cell r="A3212" t="str">
            <v>62622-0300</v>
          </cell>
          <cell r="D3212" t="str">
            <v>VIBURNUM PRUNIFOLIUM, BLACKHAW VIBURNUM, 30-INCH TO 36-INCH HEIGHT, BALLED AND BURLAPPED</v>
          </cell>
          <cell r="E3212" t="str">
            <v>EACH</v>
          </cell>
        </row>
        <row r="3213">
          <cell r="A3213" t="str">
            <v>62622-0350</v>
          </cell>
          <cell r="D3213" t="str">
            <v>VIBURNUM ACERIFOLIUM, MAPLELEAF VIBURNUM, 42-INCH TO 48-INCH HEIGHT, BALLED AND BURLAPPED</v>
          </cell>
          <cell r="E3213" t="str">
            <v>EACH</v>
          </cell>
        </row>
        <row r="3214">
          <cell r="A3214" t="str">
            <v>62622-0400</v>
          </cell>
          <cell r="D3214" t="str">
            <v>VIBURNUM PLICATUM 'TOMENTOSA', DOUBLE FILE VIBURNUM, 18-INCH TO 24-INCH HEIGHT, BALLED AND BURLAPPED</v>
          </cell>
          <cell r="E3214" t="str">
            <v>EACH</v>
          </cell>
        </row>
        <row r="3215">
          <cell r="A3215" t="str">
            <v>62630-0100</v>
          </cell>
          <cell r="D3215" t="str">
            <v>PLANTINGS, SEEDLINGS, BARE ROOT</v>
          </cell>
          <cell r="E3215" t="str">
            <v>EACH</v>
          </cell>
        </row>
        <row r="3216">
          <cell r="A3216" t="str">
            <v>62630-0200</v>
          </cell>
          <cell r="D3216" t="str">
            <v>PLANTINGS, SEEDLINGS, BALLED AND BURLAPPED</v>
          </cell>
          <cell r="E3216" t="str">
            <v>EACH</v>
          </cell>
        </row>
        <row r="3217">
          <cell r="A3217" t="str">
            <v>62630-0300</v>
          </cell>
          <cell r="D3217" t="str">
            <v>PLANTINGS, SEEDLINGS, CONTAINER GROWN</v>
          </cell>
          <cell r="E3217" t="str">
            <v>EACH</v>
          </cell>
        </row>
        <row r="3218">
          <cell r="A3218" t="str">
            <v>62630-0350</v>
          </cell>
          <cell r="D3218" t="str">
            <v>PLANTINGS, TREES, BALLED AND BURLAPPED</v>
          </cell>
          <cell r="E3218" t="str">
            <v>EACH</v>
          </cell>
        </row>
        <row r="3219">
          <cell r="A3219" t="str">
            <v>62630-0400</v>
          </cell>
          <cell r="D3219" t="str">
            <v>PLANTINGS, WETLAND PLANT, CONTAINER GROWN</v>
          </cell>
          <cell r="E3219" t="str">
            <v>EACH</v>
          </cell>
        </row>
        <row r="3220">
          <cell r="A3220" t="str">
            <v>62630-0500</v>
          </cell>
          <cell r="D3220" t="str">
            <v>PLANTINGS, ALOCASIA ORDA, ELEPHANT EAR FERN</v>
          </cell>
          <cell r="E3220" t="str">
            <v>EACH</v>
          </cell>
        </row>
        <row r="3221">
          <cell r="A3221" t="str">
            <v>62630-0600</v>
          </cell>
          <cell r="D3221" t="str">
            <v>PLANTINGS, CAMPSIS RADICANS, TRUMPET VINE</v>
          </cell>
          <cell r="E3221" t="str">
            <v>EACH</v>
          </cell>
        </row>
        <row r="3222">
          <cell r="A3222" t="str">
            <v>62630-0700</v>
          </cell>
          <cell r="D3222" t="str">
            <v>PLANTINGS, GELSEMIUM SEMPERVIRENS, CAR. YELLOW JASMINE</v>
          </cell>
          <cell r="E3222" t="str">
            <v>EACH</v>
          </cell>
        </row>
        <row r="3223">
          <cell r="A3223" t="str">
            <v>62630-0800</v>
          </cell>
          <cell r="D3223" t="str">
            <v>PLANTINGS, HELIANTHUS DEBILIS, DUNE SUNFLOWER</v>
          </cell>
          <cell r="E3223" t="str">
            <v>EACH</v>
          </cell>
        </row>
        <row r="3224">
          <cell r="A3224" t="str">
            <v>62630-0900</v>
          </cell>
          <cell r="D3224" t="str">
            <v>PLANTINGS, ILEX CASSINE, DAHOON HOLLY</v>
          </cell>
          <cell r="E3224" t="str">
            <v>EACH</v>
          </cell>
        </row>
        <row r="3225">
          <cell r="A3225" t="str">
            <v>62630-1000</v>
          </cell>
          <cell r="D3225" t="str">
            <v>PLANTINGS, ILEX VOMITORIA 'NANA', DWARF YAUPON HOLLY</v>
          </cell>
          <cell r="E3225" t="str">
            <v>EACH</v>
          </cell>
        </row>
        <row r="3226">
          <cell r="A3226" t="str">
            <v>62630-1100</v>
          </cell>
          <cell r="D3226" t="str">
            <v>PLANTINGS, LIRIOPE SPICATA, LILY TURF, 1 GALLON CONTAINER, CONTAINER GROWN</v>
          </cell>
          <cell r="E3226" t="str">
            <v>EACH</v>
          </cell>
        </row>
        <row r="3227">
          <cell r="A3227" t="str">
            <v>62630-1200</v>
          </cell>
          <cell r="D3227" t="str">
            <v>PLANTINGS, MYRICA CERIFERA, WAX MYRTLE</v>
          </cell>
          <cell r="E3227" t="str">
            <v>EACH</v>
          </cell>
        </row>
        <row r="3228">
          <cell r="A3228" t="str">
            <v>62630-1300</v>
          </cell>
          <cell r="D3228" t="str">
            <v>PLANTINGS, NERIUM OLEANDER 'NANA', DWARF OLEANDER</v>
          </cell>
          <cell r="E3228" t="str">
            <v>EACH</v>
          </cell>
        </row>
        <row r="3229">
          <cell r="A3229" t="str">
            <v>62630-1400</v>
          </cell>
          <cell r="D3229" t="str">
            <v>PLANTINGS, SABAL PALMETTO, SABAL PALM</v>
          </cell>
          <cell r="E3229" t="str">
            <v>EACH</v>
          </cell>
        </row>
        <row r="3230">
          <cell r="A3230" t="str">
            <v>62630-1500</v>
          </cell>
          <cell r="D3230" t="str">
            <v>PLANTINGS, SERENOA REPENS, SAW PALMETTO</v>
          </cell>
          <cell r="E3230" t="str">
            <v>EACH</v>
          </cell>
        </row>
        <row r="3231">
          <cell r="A3231" t="str">
            <v>62630-1600</v>
          </cell>
          <cell r="D3231" t="str">
            <v>PLANTINGS, UNIOLA PANICULATA, SEA OATS</v>
          </cell>
          <cell r="E3231" t="str">
            <v>EACH</v>
          </cell>
        </row>
        <row r="3232">
          <cell r="A3232" t="str">
            <v>62630-1700</v>
          </cell>
          <cell r="D3232" t="str">
            <v>PLANTINGS, WEDELIA TRILOBATA, WEDELIA</v>
          </cell>
          <cell r="E3232" t="str">
            <v>EACH</v>
          </cell>
        </row>
        <row r="3233">
          <cell r="A3233" t="str">
            <v>62630-1800</v>
          </cell>
          <cell r="D3233" t="str">
            <v>PLANTINGS, YUCCA FILIMENTOSA, BEAR GRASS</v>
          </cell>
          <cell r="E3233" t="str">
            <v>EACH</v>
          </cell>
        </row>
        <row r="3234">
          <cell r="A3234" t="str">
            <v>62630-1900</v>
          </cell>
          <cell r="D3234" t="str">
            <v>PLANTINGS, POLYSTICHUM ACROSTICHOIDES, CHRISTMAS FERN</v>
          </cell>
          <cell r="E3234" t="str">
            <v>EACH</v>
          </cell>
        </row>
        <row r="3235">
          <cell r="A3235" t="str">
            <v>62630-2000</v>
          </cell>
          <cell r="D3235" t="str">
            <v>PLANTINGS, CALLICARPA AMERICANA, AMERICAN BEAUTYBERRY, 30-INCH HEIGHT, 7 GALLON, CONTAINER GROWN</v>
          </cell>
          <cell r="E3235" t="str">
            <v>EACH</v>
          </cell>
        </row>
        <row r="3236">
          <cell r="A3236" t="str">
            <v>62630-2100</v>
          </cell>
          <cell r="D3236" t="str">
            <v>PLANTINGS, CALYCANTHUS FLORIDUS, EASTERN SWEETSHRUB, 28-INCH HEIGHT, 7 GALLON, CONTAINER GROWN</v>
          </cell>
          <cell r="E3236" t="str">
            <v>EACH</v>
          </cell>
        </row>
        <row r="3237">
          <cell r="A3237" t="str">
            <v>62630-2200</v>
          </cell>
          <cell r="D3237" t="str">
            <v>PLANTINGS, CLETHRA ALNIFOLIA, SWEETPEPPERBUSH, 28-INCH HEIGHT, 7 GALLON, CONTAINER GROWN</v>
          </cell>
          <cell r="E3237" t="str">
            <v>EACH</v>
          </cell>
        </row>
        <row r="3238">
          <cell r="A3238" t="str">
            <v>62630-2300</v>
          </cell>
          <cell r="D3238" t="str">
            <v>PLANTINGS, ITEA VIRGINICA, VIRGINIA SWEETSPIRE, 36-INCH HEIGHT, 7 GALLON, CONTAINER GROWN</v>
          </cell>
          <cell r="E3238" t="str">
            <v>EACH</v>
          </cell>
        </row>
        <row r="3239">
          <cell r="A3239" t="str">
            <v>62630-2400</v>
          </cell>
          <cell r="D3239" t="str">
            <v>PLANTINGS, LEUCOTHOE AXILLARIS, COASTAL DOGHOBBLE, 24-INCH, CONTAINER GROWN</v>
          </cell>
          <cell r="E3239" t="str">
            <v>EACH</v>
          </cell>
        </row>
        <row r="3240">
          <cell r="A3240" t="str">
            <v>62631-0000</v>
          </cell>
          <cell r="D3240" t="str">
            <v>PLANTINGS</v>
          </cell>
          <cell r="E3240" t="str">
            <v>ACRE</v>
          </cell>
        </row>
        <row r="3241">
          <cell r="A3241" t="str">
            <v>62632-0000</v>
          </cell>
          <cell r="D3241" t="str">
            <v>PLANTINGS</v>
          </cell>
          <cell r="E3241" t="str">
            <v>LPSM</v>
          </cell>
        </row>
        <row r="3242">
          <cell r="A3242" t="str">
            <v>62635-0100</v>
          </cell>
          <cell r="D3242" t="str">
            <v>CUTTINGS, ALDER</v>
          </cell>
          <cell r="E3242" t="str">
            <v>EACH</v>
          </cell>
        </row>
        <row r="3243">
          <cell r="A3243" t="str">
            <v>62635-1000</v>
          </cell>
          <cell r="D3243" t="str">
            <v>CUTTINGS, COTTONWOOD POLE</v>
          </cell>
          <cell r="E3243" t="str">
            <v>EACH</v>
          </cell>
        </row>
        <row r="3244">
          <cell r="A3244" t="str">
            <v>62635-1500</v>
          </cell>
          <cell r="D3244" t="str">
            <v>CUTTINGS, RED OSIER DOGWOOD</v>
          </cell>
          <cell r="E3244" t="str">
            <v>EACH</v>
          </cell>
        </row>
        <row r="3245">
          <cell r="A3245" t="str">
            <v>62635-2000</v>
          </cell>
          <cell r="D3245" t="str">
            <v>CUTTINGS, WILLOW STAKING</v>
          </cell>
          <cell r="E3245" t="str">
            <v>EACH</v>
          </cell>
        </row>
        <row r="3246">
          <cell r="A3246" t="str">
            <v>62635-3000</v>
          </cell>
          <cell r="D3246" t="str">
            <v>CUTTINGS, WILLOW POLE</v>
          </cell>
          <cell r="E3246" t="str">
            <v>EACH</v>
          </cell>
        </row>
        <row r="3247">
          <cell r="A3247" t="str">
            <v>62636-1000</v>
          </cell>
          <cell r="D3247" t="str">
            <v>BUNDLES, ALDER</v>
          </cell>
          <cell r="E3247" t="str">
            <v>EACH</v>
          </cell>
        </row>
        <row r="3248">
          <cell r="A3248" t="str">
            <v>62636-2000</v>
          </cell>
          <cell r="D3248" t="str">
            <v>BUNDLES, WILLOW</v>
          </cell>
          <cell r="E3248" t="str">
            <v>EACH</v>
          </cell>
        </row>
        <row r="3249">
          <cell r="A3249" t="str">
            <v>62640-0000</v>
          </cell>
          <cell r="D3249" t="str">
            <v>TREE GRATE</v>
          </cell>
          <cell r="E3249" t="str">
            <v>EACH</v>
          </cell>
        </row>
        <row r="3250">
          <cell r="A3250" t="str">
            <v>62641-0000</v>
          </cell>
          <cell r="D3250" t="str">
            <v>TREE WELL</v>
          </cell>
          <cell r="E3250" t="str">
            <v>EACH</v>
          </cell>
        </row>
        <row r="3251">
          <cell r="A3251" t="str">
            <v>62642-0000</v>
          </cell>
          <cell r="D3251" t="str">
            <v>ROOT BARRIER</v>
          </cell>
          <cell r="E3251" t="str">
            <v>LNFT</v>
          </cell>
        </row>
        <row r="3252">
          <cell r="A3252" t="str">
            <v>62643-0500</v>
          </cell>
          <cell r="D3252" t="str">
            <v>LANDSCAPE EDGING, METAL</v>
          </cell>
          <cell r="E3252" t="str">
            <v>LNFT</v>
          </cell>
        </row>
        <row r="3253">
          <cell r="A3253" t="str">
            <v>62650-1000</v>
          </cell>
          <cell r="D3253" t="str">
            <v>REMOVE AND REPLANT TREE AND SHRUB</v>
          </cell>
          <cell r="E3253" t="str">
            <v>EACH</v>
          </cell>
        </row>
        <row r="3254">
          <cell r="A3254" t="str">
            <v>62701-0000</v>
          </cell>
          <cell r="D3254" t="str">
            <v>SOD</v>
          </cell>
          <cell r="E3254" t="str">
            <v>SQYD</v>
          </cell>
        </row>
        <row r="3255">
          <cell r="A3255" t="str">
            <v>62701-1000</v>
          </cell>
          <cell r="D3255" t="str">
            <v>SOD, SOLID</v>
          </cell>
          <cell r="E3255" t="str">
            <v>SQYD</v>
          </cell>
        </row>
        <row r="3256">
          <cell r="A3256" t="str">
            <v>62701-2000</v>
          </cell>
          <cell r="D3256" t="str">
            <v>SOD, STRIP</v>
          </cell>
          <cell r="E3256" t="str">
            <v>SQYD</v>
          </cell>
        </row>
        <row r="3257">
          <cell r="A3257" t="str">
            <v>62701-3000</v>
          </cell>
          <cell r="D3257" t="str">
            <v>SOD, SPOT</v>
          </cell>
          <cell r="E3257" t="str">
            <v>SQYD</v>
          </cell>
        </row>
        <row r="3258">
          <cell r="A3258" t="str">
            <v>62901-0000</v>
          </cell>
          <cell r="D3258" t="str">
            <v>ROLLED EROSION CONTROL PRODUCT</v>
          </cell>
          <cell r="E3258" t="str">
            <v>SQYD</v>
          </cell>
        </row>
        <row r="3259">
          <cell r="A3259" t="str">
            <v>62901-0100</v>
          </cell>
          <cell r="D3259" t="str">
            <v>ROLLED EROSION CONTROL PRODUCT, TYPE 1.A</v>
          </cell>
          <cell r="E3259" t="str">
            <v>SQYD</v>
          </cell>
        </row>
        <row r="3260">
          <cell r="A3260" t="str">
            <v>62901-0200</v>
          </cell>
          <cell r="D3260" t="str">
            <v>ROLLED EROSION CONTROL PRODUCT, TYPE 1.B</v>
          </cell>
          <cell r="E3260" t="str">
            <v>SQYD</v>
          </cell>
        </row>
        <row r="3261">
          <cell r="A3261" t="str">
            <v>62901-0300</v>
          </cell>
          <cell r="D3261" t="str">
            <v>ROLLED EROSION CONTROL PRODUCT, TYPE 1.C</v>
          </cell>
          <cell r="E3261" t="str">
            <v>SQYD</v>
          </cell>
        </row>
        <row r="3262">
          <cell r="A3262" t="str">
            <v>62901-0400</v>
          </cell>
          <cell r="D3262" t="str">
            <v>ROLLED EROSION CONTROL PRODUCT, TYPE 1.D</v>
          </cell>
          <cell r="E3262" t="str">
            <v>SQYD</v>
          </cell>
        </row>
        <row r="3263">
          <cell r="A3263" t="str">
            <v>62901-0500</v>
          </cell>
          <cell r="D3263" t="str">
            <v>ROLLED EROSION CONTROL PRODUCT, TYPE 2.A</v>
          </cell>
          <cell r="E3263" t="str">
            <v>SQYD</v>
          </cell>
        </row>
        <row r="3264">
          <cell r="A3264" t="str">
            <v>62901-0600</v>
          </cell>
          <cell r="D3264" t="str">
            <v>ROLLED EROSION CONTROL PRODUCT, TYPE 2.B</v>
          </cell>
          <cell r="E3264" t="str">
            <v>SQYD</v>
          </cell>
        </row>
        <row r="3265">
          <cell r="A3265" t="str">
            <v>62901-0700</v>
          </cell>
          <cell r="D3265" t="str">
            <v>ROLLED EROSION CONTROL PRODUCT, TYPE 2.C</v>
          </cell>
          <cell r="E3265" t="str">
            <v>SQYD</v>
          </cell>
        </row>
        <row r="3266">
          <cell r="A3266" t="str">
            <v>62901-0800</v>
          </cell>
          <cell r="D3266" t="str">
            <v>ROLLED EROSION CONTROL PRODUCT, TYPE 2.D</v>
          </cell>
          <cell r="E3266" t="str">
            <v>SQYD</v>
          </cell>
        </row>
        <row r="3267">
          <cell r="A3267" t="str">
            <v>62901-0900</v>
          </cell>
          <cell r="D3267" t="str">
            <v>ROLLED EROSION CONTROL PRODUCT, TYPE 3.A</v>
          </cell>
          <cell r="E3267" t="str">
            <v>SQYD</v>
          </cell>
        </row>
        <row r="3268">
          <cell r="A3268" t="str">
            <v>62901-1000</v>
          </cell>
          <cell r="D3268" t="str">
            <v>ROLLED EROSION CONTROL PRODUCT, TYPE 3.B</v>
          </cell>
          <cell r="E3268" t="str">
            <v>SQYD</v>
          </cell>
        </row>
        <row r="3269">
          <cell r="A3269" t="str">
            <v>62901-1100</v>
          </cell>
          <cell r="D3269" t="str">
            <v>ROLLED EROSION CONTROL PRODUCT, TYPE 4</v>
          </cell>
          <cell r="E3269" t="str">
            <v>SQYD</v>
          </cell>
        </row>
        <row r="3270">
          <cell r="A3270" t="str">
            <v>62901-1200</v>
          </cell>
          <cell r="D3270" t="str">
            <v>ROLLED EROSION CONTROL PRODUCT, TYPE 5.A</v>
          </cell>
          <cell r="E3270" t="str">
            <v>SQYD</v>
          </cell>
        </row>
        <row r="3271">
          <cell r="A3271" t="str">
            <v>62901-1300</v>
          </cell>
          <cell r="D3271" t="str">
            <v>ROLLED EROSION CONTROL PRODUCT, TYPE 5.B</v>
          </cell>
          <cell r="E3271" t="str">
            <v>SQYD</v>
          </cell>
        </row>
        <row r="3272">
          <cell r="A3272" t="str">
            <v>62901-1400</v>
          </cell>
          <cell r="D3272" t="str">
            <v>ROLLED EROSION CONTROL PRODUCT, TYPE 5.C</v>
          </cell>
          <cell r="E3272" t="str">
            <v>SQYD</v>
          </cell>
        </row>
        <row r="3273">
          <cell r="A3273" t="str">
            <v>62901-1500</v>
          </cell>
          <cell r="D3273" t="str">
            <v>ROLLED EROSION CONTROL PRODUCT, TYPE 5.D</v>
          </cell>
          <cell r="E3273" t="str">
            <v>SQYD</v>
          </cell>
        </row>
        <row r="3274">
          <cell r="A3274" t="str">
            <v>62902-0000</v>
          </cell>
          <cell r="D3274" t="str">
            <v>ROLLED EROSION CONTROL PRODUCT</v>
          </cell>
          <cell r="E3274" t="str">
            <v>ACRE</v>
          </cell>
        </row>
        <row r="3275">
          <cell r="A3275" t="str">
            <v>62902-0100</v>
          </cell>
          <cell r="D3275" t="str">
            <v>ROLLED EROSION CONTROL PRODUCT, TYPE 1.A</v>
          </cell>
          <cell r="E3275" t="str">
            <v>ACRE</v>
          </cell>
        </row>
        <row r="3276">
          <cell r="A3276" t="str">
            <v>62902-0200</v>
          </cell>
          <cell r="D3276" t="str">
            <v>ROLLED EROSION CONTROL PRODUCT, TYPE 1.B</v>
          </cell>
          <cell r="E3276" t="str">
            <v>ACRE</v>
          </cell>
        </row>
        <row r="3277">
          <cell r="A3277" t="str">
            <v>62902-0300</v>
          </cell>
          <cell r="D3277" t="str">
            <v>ROLLED EROSION CONTROL PRODUCT, TYPE 1.C</v>
          </cell>
          <cell r="E3277" t="str">
            <v>ACRE</v>
          </cell>
        </row>
        <row r="3278">
          <cell r="A3278" t="str">
            <v>62902-0400</v>
          </cell>
          <cell r="D3278" t="str">
            <v>ROLLED EROSION CONTROL PRODUCT, TYPE 1.D</v>
          </cell>
          <cell r="E3278" t="str">
            <v>ACRE</v>
          </cell>
        </row>
        <row r="3279">
          <cell r="A3279" t="str">
            <v>62902-0500</v>
          </cell>
          <cell r="D3279" t="str">
            <v>ROLLED EROSION CONTROL PRODUCT, TYPE 2.A</v>
          </cell>
          <cell r="E3279" t="str">
            <v>ACRE</v>
          </cell>
        </row>
        <row r="3280">
          <cell r="A3280" t="str">
            <v>62902-0600</v>
          </cell>
          <cell r="D3280" t="str">
            <v>ROLLED EROSION CONTROL PRODUCT, TYPE 2.B</v>
          </cell>
          <cell r="E3280" t="str">
            <v>ACRE</v>
          </cell>
        </row>
        <row r="3281">
          <cell r="A3281" t="str">
            <v>62902-0700</v>
          </cell>
          <cell r="D3281" t="str">
            <v>ROLLED EROSION CONTROL PRODUCT, TYPE 2.C</v>
          </cell>
          <cell r="E3281" t="str">
            <v>ACRE</v>
          </cell>
        </row>
        <row r="3282">
          <cell r="A3282" t="str">
            <v>62902-0800</v>
          </cell>
          <cell r="D3282" t="str">
            <v>ROLLED EROSION CONTROL PRODUCT, TYPE 2.D</v>
          </cell>
          <cell r="E3282" t="str">
            <v>ACRE</v>
          </cell>
        </row>
        <row r="3283">
          <cell r="A3283" t="str">
            <v>62902-0900</v>
          </cell>
          <cell r="D3283" t="str">
            <v>ROLLED EROSION CONTROL PRODUCT, TYPE 3.A</v>
          </cell>
          <cell r="E3283" t="str">
            <v>ACRE</v>
          </cell>
        </row>
        <row r="3284">
          <cell r="A3284" t="str">
            <v>62902-1000</v>
          </cell>
          <cell r="D3284" t="str">
            <v>ROLLED EROSION CONTROL PRODUCT, TYPE 3.B</v>
          </cell>
          <cell r="E3284" t="str">
            <v>ACRE</v>
          </cell>
        </row>
        <row r="3285">
          <cell r="A3285" t="str">
            <v>62902-1100</v>
          </cell>
          <cell r="D3285" t="str">
            <v>ROLLED EROSION CONTROL PRODUCT, TYPE 4</v>
          </cell>
          <cell r="E3285" t="str">
            <v>ACRE</v>
          </cell>
        </row>
        <row r="3286">
          <cell r="A3286" t="str">
            <v>62902-1200</v>
          </cell>
          <cell r="D3286" t="str">
            <v>ROLLED EROSION CONTROL PRODUCT, TYPE 5.A</v>
          </cell>
          <cell r="E3286" t="str">
            <v>ACRE</v>
          </cell>
        </row>
        <row r="3287">
          <cell r="A3287" t="str">
            <v>62902-1300</v>
          </cell>
          <cell r="D3287" t="str">
            <v>ROLLED EROSION CONTROL PRODUCT, TYPE 5.B</v>
          </cell>
          <cell r="E3287" t="str">
            <v>ACRE</v>
          </cell>
        </row>
        <row r="3288">
          <cell r="A3288" t="str">
            <v>62902-1400</v>
          </cell>
          <cell r="D3288" t="str">
            <v>ROLLED EROSION CONTROL PRODUCT, TYPE 5.C</v>
          </cell>
          <cell r="E3288" t="str">
            <v>ACRE</v>
          </cell>
        </row>
        <row r="3289">
          <cell r="A3289" t="str">
            <v>62903-0000</v>
          </cell>
          <cell r="D3289" t="str">
            <v>CELLULAR CONFINEMENT SYSTEM</v>
          </cell>
          <cell r="E3289" t="str">
            <v>SQYD</v>
          </cell>
        </row>
        <row r="3290">
          <cell r="A3290" t="str">
            <v>62910-1000</v>
          </cell>
          <cell r="D3290" t="str">
            <v>CELLULAR CONFINEMENT SYSTEM BACKFILL, GRANULAR</v>
          </cell>
          <cell r="E3290" t="str">
            <v>CUYD</v>
          </cell>
        </row>
        <row r="3291">
          <cell r="A3291" t="str">
            <v>63301-0000</v>
          </cell>
          <cell r="D3291" t="str">
            <v>SIGN SYSTEM</v>
          </cell>
          <cell r="E3291" t="str">
            <v>EACH</v>
          </cell>
        </row>
        <row r="3292">
          <cell r="A3292" t="str">
            <v>63301-1000</v>
          </cell>
          <cell r="D3292" t="str">
            <v>SIGN SYSTEM, GOVERNMENT FURNISHED SIGN</v>
          </cell>
          <cell r="E3292" t="str">
            <v>EACH</v>
          </cell>
        </row>
        <row r="3293">
          <cell r="A3293" t="str">
            <v>63302-0000</v>
          </cell>
          <cell r="D3293" t="str">
            <v>SIGN SYSTEM</v>
          </cell>
          <cell r="E3293" t="str">
            <v>SQFT</v>
          </cell>
        </row>
        <row r="3294">
          <cell r="A3294" t="str">
            <v>63302-1000</v>
          </cell>
          <cell r="D3294" t="str">
            <v>SIGN SYSTEM, GOVERNMENT FURNISHED SIGN</v>
          </cell>
          <cell r="E3294" t="str">
            <v>SQFT</v>
          </cell>
        </row>
        <row r="3295">
          <cell r="A3295" t="str">
            <v>63303-0100</v>
          </cell>
          <cell r="D3295" t="str">
            <v>SIGN, STEEL PANEL, TYPE 3 SHEETING</v>
          </cell>
          <cell r="E3295" t="str">
            <v>EACH</v>
          </cell>
        </row>
        <row r="3296">
          <cell r="A3296" t="str">
            <v>63303-0300</v>
          </cell>
          <cell r="D3296" t="str">
            <v>SIGN, STEEL PANEL, TYPE 8 SHEETING</v>
          </cell>
          <cell r="E3296" t="str">
            <v>EACH</v>
          </cell>
        </row>
        <row r="3297">
          <cell r="A3297" t="str">
            <v>63303-0400</v>
          </cell>
          <cell r="D3297" t="str">
            <v>SIGN, STEEL PANEL, TYPE 9 SHEETING</v>
          </cell>
          <cell r="E3297" t="str">
            <v>EACH</v>
          </cell>
        </row>
        <row r="3298">
          <cell r="A3298" t="str">
            <v>63303-0500</v>
          </cell>
          <cell r="D3298" t="str">
            <v>SIGN, PLYWOOD PANEL, TYPE 3 SHEETING</v>
          </cell>
          <cell r="E3298" t="str">
            <v>EACH</v>
          </cell>
        </row>
        <row r="3299">
          <cell r="A3299" t="str">
            <v>63303-0700</v>
          </cell>
          <cell r="D3299" t="str">
            <v>SIGN, PLYWOOD PANEL, TYPE 8 SHEETING</v>
          </cell>
          <cell r="E3299" t="str">
            <v>EACH</v>
          </cell>
        </row>
        <row r="3300">
          <cell r="A3300" t="str">
            <v>63303-0800</v>
          </cell>
          <cell r="D3300" t="str">
            <v>SIGN, PLYWOOD PANEL, TYPE 9 SHEETING</v>
          </cell>
          <cell r="E3300" t="str">
            <v>EACH</v>
          </cell>
        </row>
        <row r="3301">
          <cell r="A3301" t="str">
            <v>63303-0900</v>
          </cell>
          <cell r="D3301" t="str">
            <v>SIGN, ALUMINUM PANEL, TYPE 3 SHEETING</v>
          </cell>
          <cell r="E3301" t="str">
            <v>EACH</v>
          </cell>
        </row>
        <row r="3302">
          <cell r="A3302" t="str">
            <v>63303-1100</v>
          </cell>
          <cell r="D3302" t="str">
            <v>SIGN, ALUMINUM PANEL, TYPE 8 SHEETING</v>
          </cell>
          <cell r="E3302" t="str">
            <v>EACH</v>
          </cell>
        </row>
        <row r="3303">
          <cell r="A3303" t="str">
            <v>63303-1200</v>
          </cell>
          <cell r="D3303" t="str">
            <v>SIGN, ALUMINUM PANEL, TYPE 9 SHEETING</v>
          </cell>
          <cell r="E3303" t="str">
            <v>EACH</v>
          </cell>
        </row>
        <row r="3304">
          <cell r="A3304" t="str">
            <v>63303-1300</v>
          </cell>
          <cell r="D3304" t="str">
            <v>SIGN, PLASTIC PANEL, TYPE 3 SHEETING</v>
          </cell>
          <cell r="E3304" t="str">
            <v>EACH</v>
          </cell>
        </row>
        <row r="3305">
          <cell r="A3305" t="str">
            <v>63303-1500</v>
          </cell>
          <cell r="D3305" t="str">
            <v>SIGN, PLASTIC PANEL, TYPE 8 SHEETING</v>
          </cell>
          <cell r="E3305" t="str">
            <v>EACH</v>
          </cell>
        </row>
        <row r="3306">
          <cell r="A3306" t="str">
            <v>63303-1600</v>
          </cell>
          <cell r="D3306" t="str">
            <v>SIGN, PLASTIC PANEL, TYPE 9 SHEETING</v>
          </cell>
          <cell r="E3306" t="str">
            <v>EACH</v>
          </cell>
        </row>
        <row r="3307">
          <cell r="A3307" t="str">
            <v>63304-0100</v>
          </cell>
          <cell r="D3307" t="str">
            <v>SIGNS, STEEL PANELS, TYPE 3 SHEETING</v>
          </cell>
          <cell r="E3307" t="str">
            <v>SQFT</v>
          </cell>
        </row>
        <row r="3308">
          <cell r="A3308" t="str">
            <v>63304-0300</v>
          </cell>
          <cell r="D3308" t="str">
            <v>SIGNS, STEEL PANELS, TYPE 8 SHEETING</v>
          </cell>
          <cell r="E3308" t="str">
            <v>SQFT</v>
          </cell>
        </row>
        <row r="3309">
          <cell r="A3309" t="str">
            <v>63304-0400</v>
          </cell>
          <cell r="D3309" t="str">
            <v>SIGNS, STEEL PANELS, TYPE 9 SHEETING</v>
          </cell>
          <cell r="E3309" t="str">
            <v>SQFT</v>
          </cell>
        </row>
        <row r="3310">
          <cell r="A3310" t="str">
            <v>63304-0500</v>
          </cell>
          <cell r="D3310" t="str">
            <v>SIGNS, PLYWOOD PANELS, TYPE 3 SHEETING</v>
          </cell>
          <cell r="E3310" t="str">
            <v>SQFT</v>
          </cell>
        </row>
        <row r="3311">
          <cell r="A3311" t="str">
            <v>63304-0700</v>
          </cell>
          <cell r="D3311" t="str">
            <v>SIGNS, PLYWOOD PANELS, TYPE 8 SHEETING</v>
          </cell>
          <cell r="E3311" t="str">
            <v>SQFT</v>
          </cell>
        </row>
        <row r="3312">
          <cell r="A3312" t="str">
            <v>63304-0800</v>
          </cell>
          <cell r="D3312" t="str">
            <v>SIGNS, PLYWOOD PANELS, TYPE 9 SHEETING</v>
          </cell>
          <cell r="E3312" t="str">
            <v>SQFT</v>
          </cell>
        </row>
        <row r="3313">
          <cell r="A3313" t="str">
            <v>63304-0900</v>
          </cell>
          <cell r="D3313" t="str">
            <v>SIGNS, ALUMINUM PANELS, TYPE 3 SHEETING</v>
          </cell>
          <cell r="E3313" t="str">
            <v>SQFT</v>
          </cell>
        </row>
        <row r="3314">
          <cell r="A3314" t="str">
            <v>63304-1100</v>
          </cell>
          <cell r="D3314" t="str">
            <v>SIGNS, ALUMINUM PANELS, TYPE 8 SHEETING</v>
          </cell>
          <cell r="E3314" t="str">
            <v>SQFT</v>
          </cell>
        </row>
        <row r="3315">
          <cell r="A3315" t="str">
            <v>63304-1200</v>
          </cell>
          <cell r="D3315" t="str">
            <v>SIGNS, ALUMINUM PANELS, TYPE 9 SHEETING</v>
          </cell>
          <cell r="E3315" t="str">
            <v>SQFT</v>
          </cell>
        </row>
        <row r="3316">
          <cell r="A3316" t="str">
            <v>63304-1300</v>
          </cell>
          <cell r="D3316" t="str">
            <v>SIGNS, PLASTIC PANELS, TYPE 3 SHEETING</v>
          </cell>
          <cell r="E3316" t="str">
            <v>SQFT</v>
          </cell>
        </row>
        <row r="3317">
          <cell r="A3317" t="str">
            <v>63304-1500</v>
          </cell>
          <cell r="D3317" t="str">
            <v>SIGNS, PLASTIC PANELS, TYPE 8 SHEETING</v>
          </cell>
          <cell r="E3317" t="str">
            <v>SQFT</v>
          </cell>
        </row>
        <row r="3318">
          <cell r="A3318" t="str">
            <v>63304-1600</v>
          </cell>
          <cell r="D3318" t="str">
            <v>SIGNS, PLASTIC PANELS, TYPE 9 SHEETING</v>
          </cell>
          <cell r="E3318" t="str">
            <v>SQFT</v>
          </cell>
        </row>
        <row r="3319">
          <cell r="A3319" t="str">
            <v>63305-0100</v>
          </cell>
          <cell r="D3319" t="str">
            <v>POSTS, STEEL, U-CHANNEL</v>
          </cell>
          <cell r="E3319" t="str">
            <v>LNFT</v>
          </cell>
        </row>
        <row r="3320">
          <cell r="A3320" t="str">
            <v>63305-0200</v>
          </cell>
          <cell r="D3320" t="str">
            <v>POSTS, STEEL, 2-INCH DIAMETER</v>
          </cell>
          <cell r="E3320" t="str">
            <v>LNFT</v>
          </cell>
        </row>
        <row r="3321">
          <cell r="A3321" t="str">
            <v>63305-0300</v>
          </cell>
          <cell r="D3321" t="str">
            <v>POSTS, STEEL, 4-INCH DIAMETER</v>
          </cell>
          <cell r="E3321" t="str">
            <v>LNFT</v>
          </cell>
        </row>
        <row r="3322">
          <cell r="A3322" t="str">
            <v>63305-0400</v>
          </cell>
          <cell r="D3322" t="str">
            <v>POSTS, STEEL, 2-INCH X 2-INCH</v>
          </cell>
          <cell r="E3322" t="str">
            <v>LNFT</v>
          </cell>
        </row>
        <row r="3323">
          <cell r="A3323" t="str">
            <v>63305-0500</v>
          </cell>
          <cell r="D3323" t="str">
            <v>POSTS, STEEL, 3-INCH X 4-INCH</v>
          </cell>
          <cell r="E3323" t="str">
            <v>LNFT</v>
          </cell>
        </row>
        <row r="3324">
          <cell r="A3324" t="str">
            <v>63305-0600</v>
          </cell>
          <cell r="D3324" t="str">
            <v>POSTS, STEEL, 4-INCH X 6-INCH</v>
          </cell>
          <cell r="E3324" t="str">
            <v>LNFT</v>
          </cell>
        </row>
        <row r="3325">
          <cell r="A3325" t="str">
            <v>63305-0700</v>
          </cell>
          <cell r="D3325" t="str">
            <v>POSTS, STEEL, PIPE</v>
          </cell>
          <cell r="E3325" t="str">
            <v>LNFT</v>
          </cell>
        </row>
        <row r="3326">
          <cell r="A3326" t="str">
            <v>63305-0800</v>
          </cell>
          <cell r="D3326" t="str">
            <v>POSTS, STEEL, W6 X 9</v>
          </cell>
          <cell r="E3326" t="str">
            <v>LNFT</v>
          </cell>
        </row>
        <row r="3327">
          <cell r="A3327" t="str">
            <v>63305-0900</v>
          </cell>
          <cell r="D3327" t="str">
            <v>POSTS, STEEL, W6 X 12</v>
          </cell>
          <cell r="E3327" t="str">
            <v>LNFT</v>
          </cell>
        </row>
        <row r="3328">
          <cell r="A3328" t="str">
            <v>63305-1000</v>
          </cell>
          <cell r="D3328" t="str">
            <v>POSTS, STEEL, W6 X 15</v>
          </cell>
          <cell r="E3328" t="str">
            <v>LNFT</v>
          </cell>
        </row>
        <row r="3329">
          <cell r="A3329" t="str">
            <v>63305-1100</v>
          </cell>
          <cell r="D3329" t="str">
            <v>POSTS, STEEL, W8 X 18</v>
          </cell>
          <cell r="E3329" t="str">
            <v>LNFT</v>
          </cell>
        </row>
        <row r="3330">
          <cell r="A3330" t="str">
            <v>63305-1200</v>
          </cell>
          <cell r="D3330" t="str">
            <v>POSTS, STEEL, W8 X 21</v>
          </cell>
          <cell r="E3330" t="str">
            <v>LNFT</v>
          </cell>
        </row>
        <row r="3331">
          <cell r="A3331" t="str">
            <v>63305-1300</v>
          </cell>
          <cell r="D3331" t="str">
            <v>POSTS, STEEL, W10 X 22</v>
          </cell>
          <cell r="E3331" t="str">
            <v>LNFT</v>
          </cell>
        </row>
        <row r="3332">
          <cell r="A3332" t="str">
            <v>63305-1400</v>
          </cell>
          <cell r="D3332" t="str">
            <v>POSTS, STEEL, W10 X 26</v>
          </cell>
          <cell r="E3332" t="str">
            <v>LNFT</v>
          </cell>
        </row>
        <row r="3333">
          <cell r="A3333" t="str">
            <v>63305-1500</v>
          </cell>
          <cell r="D3333" t="str">
            <v>POSTS, STEEL, W12 X 16</v>
          </cell>
          <cell r="E3333" t="str">
            <v>LNFT</v>
          </cell>
        </row>
        <row r="3334">
          <cell r="A3334" t="str">
            <v>63305-1600</v>
          </cell>
          <cell r="D3334" t="str">
            <v>POSTS, STEEL, W12 X 19</v>
          </cell>
          <cell r="E3334" t="str">
            <v>LNFT</v>
          </cell>
        </row>
        <row r="3335">
          <cell r="A3335" t="str">
            <v>63305-1650</v>
          </cell>
          <cell r="D3335" t="str">
            <v>POSTS, WOOD, 2-INCH X 2-INCH</v>
          </cell>
          <cell r="E3335" t="str">
            <v>LNFT</v>
          </cell>
        </row>
        <row r="3336">
          <cell r="A3336" t="str">
            <v>63305-1700</v>
          </cell>
          <cell r="D3336" t="str">
            <v>POSTS, WOOD, 4-INCH X 4-INCH</v>
          </cell>
          <cell r="E3336" t="str">
            <v>LNFT</v>
          </cell>
        </row>
        <row r="3337">
          <cell r="A3337" t="str">
            <v>63305-1800</v>
          </cell>
          <cell r="D3337" t="str">
            <v>POSTS, WOOD, 4-INCH X 6-INCH</v>
          </cell>
          <cell r="E3337" t="str">
            <v>LNFT</v>
          </cell>
        </row>
        <row r="3338">
          <cell r="A3338" t="str">
            <v>63305-1900</v>
          </cell>
          <cell r="D3338" t="str">
            <v>POSTS, WOOD, 6-INCH X 6-INCH</v>
          </cell>
          <cell r="E3338" t="str">
            <v>LNFT</v>
          </cell>
        </row>
        <row r="3339">
          <cell r="A3339" t="str">
            <v>63305-2000</v>
          </cell>
          <cell r="D3339" t="str">
            <v>POSTS, WOOD, 8-INCH X 6-INCH</v>
          </cell>
          <cell r="E3339" t="str">
            <v>LNFT</v>
          </cell>
        </row>
        <row r="3340">
          <cell r="A3340" t="str">
            <v>63306-0100</v>
          </cell>
          <cell r="D3340" t="str">
            <v>POST, STEEL, U-CHANNEL</v>
          </cell>
          <cell r="E3340" t="str">
            <v>EACH</v>
          </cell>
        </row>
        <row r="3341">
          <cell r="A3341" t="str">
            <v>63306-0200</v>
          </cell>
          <cell r="D3341" t="str">
            <v>POST, STEEL, 2-INCH DIAMETER</v>
          </cell>
          <cell r="E3341" t="str">
            <v>EACH</v>
          </cell>
        </row>
        <row r="3342">
          <cell r="A3342" t="str">
            <v>63306-0300</v>
          </cell>
          <cell r="D3342" t="str">
            <v>POST, STEEL, 4-INCH DIAMETER</v>
          </cell>
          <cell r="E3342" t="str">
            <v>EACH</v>
          </cell>
        </row>
        <row r="3343">
          <cell r="A3343" t="str">
            <v>63306-0400</v>
          </cell>
          <cell r="D3343" t="str">
            <v>POST, STEEL, 2-INCH X 2-INCH</v>
          </cell>
          <cell r="E3343" t="str">
            <v>EACH</v>
          </cell>
        </row>
        <row r="3344">
          <cell r="A3344" t="str">
            <v>63306-0450</v>
          </cell>
          <cell r="D3344" t="str">
            <v>POST, STEEL, 3-INCH X 3-INCH</v>
          </cell>
          <cell r="E3344" t="str">
            <v>EACH</v>
          </cell>
        </row>
        <row r="3345">
          <cell r="A3345" t="str">
            <v>63306-0500</v>
          </cell>
          <cell r="D3345" t="str">
            <v>POST, STEEL, 3-INCH X 4-INCH</v>
          </cell>
          <cell r="E3345" t="str">
            <v>EACH</v>
          </cell>
        </row>
        <row r="3346">
          <cell r="A3346" t="str">
            <v>63306-0600</v>
          </cell>
          <cell r="D3346" t="str">
            <v>POST, STEEL, 4-INCH X 6-INCH</v>
          </cell>
          <cell r="E3346" t="str">
            <v>EACH</v>
          </cell>
        </row>
        <row r="3347">
          <cell r="A3347" t="str">
            <v>63306-0700</v>
          </cell>
          <cell r="D3347" t="str">
            <v>POST, STEEL, PIPE</v>
          </cell>
          <cell r="E3347" t="str">
            <v>EACH</v>
          </cell>
        </row>
        <row r="3348">
          <cell r="A3348" t="str">
            <v>63306-0800</v>
          </cell>
          <cell r="D3348" t="str">
            <v>POST, STEEL, W6 X 9</v>
          </cell>
          <cell r="E3348" t="str">
            <v>EACH</v>
          </cell>
        </row>
        <row r="3349">
          <cell r="A3349" t="str">
            <v>63306-0900</v>
          </cell>
          <cell r="D3349" t="str">
            <v>POST, STEEL, W6 X 12</v>
          </cell>
          <cell r="E3349" t="str">
            <v>EACH</v>
          </cell>
        </row>
        <row r="3350">
          <cell r="A3350" t="str">
            <v>63306-1000</v>
          </cell>
          <cell r="D3350" t="str">
            <v>POST, STEEL, W6 X 15</v>
          </cell>
          <cell r="E3350" t="str">
            <v>EACH</v>
          </cell>
        </row>
        <row r="3351">
          <cell r="A3351" t="str">
            <v>63306-1100</v>
          </cell>
          <cell r="D3351" t="str">
            <v>POST, STEEL, W8 X 18</v>
          </cell>
          <cell r="E3351" t="str">
            <v>EACH</v>
          </cell>
        </row>
        <row r="3352">
          <cell r="A3352" t="str">
            <v>63306-1200</v>
          </cell>
          <cell r="D3352" t="str">
            <v>POST, STEEL, W8 X 21</v>
          </cell>
          <cell r="E3352" t="str">
            <v>EACH</v>
          </cell>
        </row>
        <row r="3353">
          <cell r="A3353" t="str">
            <v>63306-1300</v>
          </cell>
          <cell r="D3353" t="str">
            <v>POST, STEEL, W10 X 22</v>
          </cell>
          <cell r="E3353" t="str">
            <v>EACH</v>
          </cell>
        </row>
        <row r="3354">
          <cell r="A3354" t="str">
            <v>63306-1400</v>
          </cell>
          <cell r="D3354" t="str">
            <v>POST, STEEL, W10 X 26</v>
          </cell>
          <cell r="E3354" t="str">
            <v>EACH</v>
          </cell>
        </row>
        <row r="3355">
          <cell r="A3355" t="str">
            <v>63306-1500</v>
          </cell>
          <cell r="D3355" t="str">
            <v>POST, STEEL, W12 X 16</v>
          </cell>
          <cell r="E3355" t="str">
            <v>EACH</v>
          </cell>
        </row>
        <row r="3356">
          <cell r="A3356" t="str">
            <v>63306-1600</v>
          </cell>
          <cell r="D3356" t="str">
            <v>POST, STEEL, W12 X 19</v>
          </cell>
          <cell r="E3356" t="str">
            <v>EACH</v>
          </cell>
        </row>
        <row r="3357">
          <cell r="A3357" t="str">
            <v>63306-1700</v>
          </cell>
          <cell r="D3357" t="str">
            <v>POST, WOOD, 4-INCH X 4-INCH</v>
          </cell>
          <cell r="E3357" t="str">
            <v>EACH</v>
          </cell>
        </row>
        <row r="3358">
          <cell r="A3358" t="str">
            <v>63306-1800</v>
          </cell>
          <cell r="D3358" t="str">
            <v>POST, WOOD, 4-INCH X 6-INCH</v>
          </cell>
          <cell r="E3358" t="str">
            <v>EACH</v>
          </cell>
        </row>
        <row r="3359">
          <cell r="A3359" t="str">
            <v>63306-1900</v>
          </cell>
          <cell r="D3359" t="str">
            <v>POST, WOOD, 6-INCH X 6-INCH</v>
          </cell>
          <cell r="E3359" t="str">
            <v>EACH</v>
          </cell>
        </row>
        <row r="3360">
          <cell r="A3360" t="str">
            <v>63306-2000</v>
          </cell>
          <cell r="D3360" t="str">
            <v>POST, WOOD, 8-INCH X 6-INCH</v>
          </cell>
          <cell r="E3360" t="str">
            <v>EACH</v>
          </cell>
        </row>
        <row r="3361">
          <cell r="A3361" t="str">
            <v>63306-2100</v>
          </cell>
          <cell r="D3361" t="str">
            <v>POST, WOOD, 8-INCH DIAMETER</v>
          </cell>
          <cell r="E3361" t="str">
            <v>EACH</v>
          </cell>
        </row>
        <row r="3362">
          <cell r="A3362" t="str">
            <v>63307-0000</v>
          </cell>
          <cell r="D3362" t="str">
            <v>SIGN STRUCTURE, OVERHEAD</v>
          </cell>
          <cell r="E3362" t="str">
            <v>EACH</v>
          </cell>
        </row>
        <row r="3363">
          <cell r="A3363" t="str">
            <v>63308-0000</v>
          </cell>
          <cell r="D3363" t="str">
            <v>OBJECT MARKER</v>
          </cell>
          <cell r="E3363" t="str">
            <v>EACH</v>
          </cell>
        </row>
        <row r="3364">
          <cell r="A3364" t="str">
            <v>63308-1000</v>
          </cell>
          <cell r="D3364" t="str">
            <v>OBJECT MARKER, TYPE 1</v>
          </cell>
          <cell r="E3364" t="str">
            <v>EACH</v>
          </cell>
        </row>
        <row r="3365">
          <cell r="A3365" t="str">
            <v>63308-2000</v>
          </cell>
          <cell r="D3365" t="str">
            <v>OBJECT MARKER, TYPE 2</v>
          </cell>
          <cell r="E3365" t="str">
            <v>EACH</v>
          </cell>
        </row>
        <row r="3366">
          <cell r="A3366" t="str">
            <v>63308-3000</v>
          </cell>
          <cell r="D3366" t="str">
            <v>OBJECT MARKER, TYPE 3</v>
          </cell>
          <cell r="E3366" t="str">
            <v>EACH</v>
          </cell>
        </row>
        <row r="3367">
          <cell r="A3367" t="str">
            <v>63308-3400</v>
          </cell>
          <cell r="D3367" t="str">
            <v>OBJECT MARKER, TYPE 4</v>
          </cell>
          <cell r="E3367" t="str">
            <v>EACH</v>
          </cell>
        </row>
        <row r="3368">
          <cell r="A3368" t="str">
            <v>63308-4000</v>
          </cell>
          <cell r="D3368" t="str">
            <v>OBJECT MARKER, TYPE CALTRANS TYPE L</v>
          </cell>
          <cell r="E3368" t="str">
            <v>EACH</v>
          </cell>
        </row>
        <row r="3369">
          <cell r="A3369" t="str">
            <v>63308-5000</v>
          </cell>
          <cell r="D3369" t="str">
            <v>OBJECT MARKER, TYPE CALTRANS TYPE P</v>
          </cell>
          <cell r="E3369" t="str">
            <v>EACH</v>
          </cell>
        </row>
        <row r="3370">
          <cell r="A3370" t="str">
            <v>63309-0000</v>
          </cell>
          <cell r="D3370" t="str">
            <v>DELINEATOR</v>
          </cell>
          <cell r="E3370" t="str">
            <v>EACH</v>
          </cell>
        </row>
        <row r="3371">
          <cell r="A3371" t="str">
            <v>63309-0100</v>
          </cell>
          <cell r="D3371" t="str">
            <v>DELINEATOR, TYPE 1</v>
          </cell>
          <cell r="E3371" t="str">
            <v>EACH</v>
          </cell>
        </row>
        <row r="3372">
          <cell r="A3372" t="str">
            <v>63309-0200</v>
          </cell>
          <cell r="D3372" t="str">
            <v>DELINEATOR, TYPE 2</v>
          </cell>
          <cell r="E3372" t="str">
            <v>EACH</v>
          </cell>
        </row>
        <row r="3373">
          <cell r="A3373" t="str">
            <v>63309-0300</v>
          </cell>
          <cell r="D3373" t="str">
            <v>DELINEATOR, TYPE 3</v>
          </cell>
          <cell r="E3373" t="str">
            <v>EACH</v>
          </cell>
        </row>
        <row r="3374">
          <cell r="A3374" t="str">
            <v>63309-0400</v>
          </cell>
          <cell r="D3374" t="str">
            <v>DELINEATOR, TYPE 4</v>
          </cell>
          <cell r="E3374" t="str">
            <v>EACH</v>
          </cell>
        </row>
        <row r="3375">
          <cell r="A3375" t="str">
            <v>63309-0500</v>
          </cell>
          <cell r="D3375" t="str">
            <v>DELINEATOR, TYPE 5</v>
          </cell>
          <cell r="E3375" t="str">
            <v>EACH</v>
          </cell>
        </row>
        <row r="3376">
          <cell r="A3376" t="str">
            <v>63309-0600</v>
          </cell>
          <cell r="D3376" t="str">
            <v>DELINEATOR, TYPE 6</v>
          </cell>
          <cell r="E3376" t="str">
            <v>EACH</v>
          </cell>
        </row>
        <row r="3377">
          <cell r="A3377" t="str">
            <v>63309-0700</v>
          </cell>
          <cell r="D3377" t="str">
            <v>DELINEATOR, TYPE NMSHTD TYPE A</v>
          </cell>
          <cell r="E3377" t="str">
            <v>EACH</v>
          </cell>
        </row>
        <row r="3378">
          <cell r="A3378" t="str">
            <v>63309-0800</v>
          </cell>
          <cell r="D3378" t="str">
            <v>DELINEATOR, TYPE NMSHTD TYPE C</v>
          </cell>
          <cell r="E3378" t="str">
            <v>EACH</v>
          </cell>
        </row>
        <row r="3379">
          <cell r="A3379" t="str">
            <v>63309-0900</v>
          </cell>
          <cell r="D3379" t="str">
            <v>DELINEATOR, TYPE FLEXIBLE</v>
          </cell>
          <cell r="E3379" t="str">
            <v>EACH</v>
          </cell>
        </row>
        <row r="3380">
          <cell r="A3380" t="str">
            <v>63309-1000</v>
          </cell>
          <cell r="D3380" t="str">
            <v>DELINEATOR, TYPE SNOW POLE</v>
          </cell>
          <cell r="E3380" t="str">
            <v>EACH</v>
          </cell>
        </row>
        <row r="3381">
          <cell r="A3381" t="str">
            <v>63309-1100</v>
          </cell>
          <cell r="D3381" t="str">
            <v>DELINEATOR, TYPE SNOW POLE, 8 FEET</v>
          </cell>
          <cell r="E3381" t="str">
            <v>EACH</v>
          </cell>
        </row>
        <row r="3382">
          <cell r="A3382" t="str">
            <v>63309-1200</v>
          </cell>
          <cell r="D3382" t="str">
            <v>DELINEATOR, TYPE SNOW POLE, 10 FEET</v>
          </cell>
          <cell r="E3382" t="str">
            <v>EACH</v>
          </cell>
        </row>
        <row r="3383">
          <cell r="A3383" t="str">
            <v>63309-1300</v>
          </cell>
          <cell r="D3383" t="str">
            <v>DELINEATOR, TYPE SNOW POLE, 12 FEET</v>
          </cell>
          <cell r="E3383" t="str">
            <v>EACH</v>
          </cell>
        </row>
        <row r="3384">
          <cell r="A3384" t="str">
            <v>63310-0000</v>
          </cell>
          <cell r="D3384" t="str">
            <v>CHANNELIZING DEVICE</v>
          </cell>
          <cell r="E3384" t="str">
            <v>EACH</v>
          </cell>
        </row>
        <row r="3385">
          <cell r="A3385" t="str">
            <v>63311-0000</v>
          </cell>
          <cell r="D3385" t="str">
            <v>SPEED HUMP</v>
          </cell>
          <cell r="E3385" t="str">
            <v>LNFT</v>
          </cell>
        </row>
        <row r="3386">
          <cell r="A3386" t="str">
            <v>63312-0000</v>
          </cell>
          <cell r="D3386" t="str">
            <v>SPEED HUMP</v>
          </cell>
          <cell r="E3386" t="str">
            <v>EACH</v>
          </cell>
        </row>
        <row r="3387">
          <cell r="A3387" t="str">
            <v>63313-0000</v>
          </cell>
          <cell r="D3387" t="str">
            <v>RUMBLE STRIP</v>
          </cell>
          <cell r="E3387" t="str">
            <v>LNFT</v>
          </cell>
        </row>
        <row r="3388">
          <cell r="A3388" t="str">
            <v>63313-1000</v>
          </cell>
          <cell r="D3388" t="str">
            <v>RUMBLE STRIP, SHOULDER</v>
          </cell>
          <cell r="E3388" t="str">
            <v>LNFT</v>
          </cell>
        </row>
        <row r="3389">
          <cell r="A3389" t="str">
            <v>63314-0000</v>
          </cell>
          <cell r="D3389" t="str">
            <v>RUMBLE STRIP</v>
          </cell>
          <cell r="E3389" t="str">
            <v>MILE</v>
          </cell>
        </row>
        <row r="3390">
          <cell r="A3390" t="str">
            <v>63314-1000</v>
          </cell>
          <cell r="D3390" t="str">
            <v>RUMBLE STRIP, SHOULDER</v>
          </cell>
          <cell r="E3390" t="str">
            <v>MILE</v>
          </cell>
        </row>
        <row r="3391">
          <cell r="A3391" t="str">
            <v>63315-0000</v>
          </cell>
          <cell r="D3391" t="str">
            <v>RUMBLE STRIP</v>
          </cell>
          <cell r="E3391" t="str">
            <v>SQYD</v>
          </cell>
        </row>
        <row r="3392">
          <cell r="A3392" t="str">
            <v>63316-1000</v>
          </cell>
          <cell r="D3392" t="str">
            <v>REMOVE AND RESET SIGN</v>
          </cell>
          <cell r="E3392" t="str">
            <v>EACH</v>
          </cell>
        </row>
        <row r="3393">
          <cell r="A3393" t="str">
            <v>63316-2000</v>
          </cell>
          <cell r="D3393" t="str">
            <v>REMOVE AND RESET DELINEATOR</v>
          </cell>
          <cell r="E3393" t="str">
            <v>EACH</v>
          </cell>
        </row>
        <row r="3394">
          <cell r="A3394" t="str">
            <v>63316-3000</v>
          </cell>
          <cell r="D3394" t="str">
            <v>REMOVE AND RESET OBJECT MARKER</v>
          </cell>
          <cell r="E3394" t="str">
            <v>EACH</v>
          </cell>
        </row>
        <row r="3395">
          <cell r="A3395" t="str">
            <v>63317-1000</v>
          </cell>
          <cell r="D3395" t="str">
            <v>REMOVE AND RESET SIGN</v>
          </cell>
          <cell r="E3395" t="str">
            <v>SQYD</v>
          </cell>
        </row>
        <row r="3396">
          <cell r="A3396" t="str">
            <v>63318-1000</v>
          </cell>
          <cell r="D3396" t="str">
            <v>SNOW POLE HOLDER</v>
          </cell>
          <cell r="E3396" t="str">
            <v>EACH</v>
          </cell>
        </row>
        <row r="3397">
          <cell r="A3397" t="str">
            <v>63319-0000</v>
          </cell>
          <cell r="D3397" t="str">
            <v>POST SLEEVE</v>
          </cell>
          <cell r="E3397" t="str">
            <v>EACH</v>
          </cell>
        </row>
        <row r="3398">
          <cell r="A3398" t="str">
            <v>63320-0000</v>
          </cell>
          <cell r="D3398" t="str">
            <v>SPEED CUSHION</v>
          </cell>
          <cell r="E3398" t="str">
            <v>EACH</v>
          </cell>
        </row>
        <row r="3399">
          <cell r="A3399" t="str">
            <v>63325-0000</v>
          </cell>
          <cell r="D3399" t="str">
            <v>MUMBLE STRIP</v>
          </cell>
          <cell r="E3399" t="str">
            <v>LNFT</v>
          </cell>
        </row>
        <row r="3400">
          <cell r="A3400" t="str">
            <v>63325-1000</v>
          </cell>
          <cell r="D3400" t="str">
            <v>MUMBLE STRIP, SHOULDER</v>
          </cell>
          <cell r="E3400" t="str">
            <v>LNFT</v>
          </cell>
        </row>
        <row r="3401">
          <cell r="A3401" t="str">
            <v>63326-0000</v>
          </cell>
          <cell r="D3401" t="str">
            <v>MUMBLE STRIP</v>
          </cell>
          <cell r="E3401" t="str">
            <v>MILE</v>
          </cell>
        </row>
        <row r="3402">
          <cell r="A3402" t="str">
            <v>63326-1000</v>
          </cell>
          <cell r="D3402" t="str">
            <v>MUMBLE STRIP, SHOULDER</v>
          </cell>
          <cell r="E3402" t="str">
            <v>MILE</v>
          </cell>
        </row>
        <row r="3403">
          <cell r="A3403" t="str">
            <v>63328-0000</v>
          </cell>
          <cell r="D3403" t="str">
            <v>SPEED BUMP</v>
          </cell>
          <cell r="E3403" t="str">
            <v>EACH</v>
          </cell>
        </row>
        <row r="3404">
          <cell r="A3404" t="str">
            <v>63401-0000</v>
          </cell>
          <cell r="D3404" t="str">
            <v>PAVEMENT MARKINGS</v>
          </cell>
          <cell r="E3404" t="str">
            <v>LNFT</v>
          </cell>
        </row>
        <row r="3405">
          <cell r="A3405" t="str">
            <v>63401-0100</v>
          </cell>
          <cell r="D3405" t="str">
            <v>PAVEMENT MARKINGS, TYPE A, SOLID</v>
          </cell>
          <cell r="E3405" t="str">
            <v>LNFT</v>
          </cell>
        </row>
        <row r="3406">
          <cell r="A3406" t="str">
            <v>63401-0200</v>
          </cell>
          <cell r="D3406" t="str">
            <v>PAVEMENT MARKINGS, TYPE A, BROKEN</v>
          </cell>
          <cell r="E3406" t="str">
            <v>LNFT</v>
          </cell>
        </row>
        <row r="3407">
          <cell r="A3407" t="str">
            <v>63401-0300</v>
          </cell>
          <cell r="D3407" t="str">
            <v>PAVEMENT MARKINGS, TYPE B, SOLID</v>
          </cell>
          <cell r="E3407" t="str">
            <v>LNFT</v>
          </cell>
        </row>
        <row r="3408">
          <cell r="A3408" t="str">
            <v>63401-0400</v>
          </cell>
          <cell r="D3408" t="str">
            <v>PAVEMENT MARKINGS, TYPE B, BROKEN</v>
          </cell>
          <cell r="E3408" t="str">
            <v>LNFT</v>
          </cell>
        </row>
        <row r="3409">
          <cell r="A3409" t="str">
            <v>63401-0450</v>
          </cell>
          <cell r="D3409" t="str">
            <v>PAVEMENT MARKINGS, TYPE B, DOTTED</v>
          </cell>
          <cell r="E3409" t="str">
            <v>LNFT</v>
          </cell>
        </row>
        <row r="3410">
          <cell r="A3410" t="str">
            <v>63401-0500</v>
          </cell>
          <cell r="D3410" t="str">
            <v>PAVEMENT MARKINGS, TYPE C, SOLID</v>
          </cell>
          <cell r="E3410" t="str">
            <v>LNFT</v>
          </cell>
        </row>
        <row r="3411">
          <cell r="A3411" t="str">
            <v>63401-0600</v>
          </cell>
          <cell r="D3411" t="str">
            <v>PAVEMENT MARKINGS, TYPE C, BROKEN</v>
          </cell>
          <cell r="E3411" t="str">
            <v>LNFT</v>
          </cell>
        </row>
        <row r="3412">
          <cell r="A3412" t="str">
            <v>63401-0700</v>
          </cell>
          <cell r="D3412" t="str">
            <v>PAVEMENT MARKINGS, TYPE D, SOLID</v>
          </cell>
          <cell r="E3412" t="str">
            <v>LNFT</v>
          </cell>
        </row>
        <row r="3413">
          <cell r="A3413" t="str">
            <v>63401-0800</v>
          </cell>
          <cell r="D3413" t="str">
            <v>PAVEMENT MARKINGS, TYPE D, BROKEN</v>
          </cell>
          <cell r="E3413" t="str">
            <v>LNFT</v>
          </cell>
        </row>
        <row r="3414">
          <cell r="A3414" t="str">
            <v>63401-0850</v>
          </cell>
          <cell r="D3414" t="str">
            <v>PAVEMENT MARKINGS, TYPE D, DOTTED</v>
          </cell>
          <cell r="E3414" t="str">
            <v>LNFT</v>
          </cell>
        </row>
        <row r="3415">
          <cell r="A3415" t="str">
            <v>63401-0900</v>
          </cell>
          <cell r="D3415" t="str">
            <v>PAVEMENT MARKINGS, TYPE E, SOLID</v>
          </cell>
          <cell r="E3415" t="str">
            <v>LNFT</v>
          </cell>
        </row>
        <row r="3416">
          <cell r="A3416" t="str">
            <v>63401-1000</v>
          </cell>
          <cell r="D3416" t="str">
            <v>PAVEMENT MARKINGS, TYPE E, BROKEN</v>
          </cell>
          <cell r="E3416" t="str">
            <v>LNFT</v>
          </cell>
        </row>
        <row r="3417">
          <cell r="A3417" t="str">
            <v>63401-1500</v>
          </cell>
          <cell r="D3417" t="str">
            <v>PAVEMENT MARKINGS, TYPE H, SOLID</v>
          </cell>
          <cell r="E3417" t="str">
            <v>LNFT</v>
          </cell>
        </row>
        <row r="3418">
          <cell r="A3418" t="str">
            <v>63401-1600</v>
          </cell>
          <cell r="D3418" t="str">
            <v>PAVEMENT MARKINGS, TYPE H, BROKEN</v>
          </cell>
          <cell r="E3418" t="str">
            <v>LNFT</v>
          </cell>
        </row>
        <row r="3419">
          <cell r="A3419" t="str">
            <v>63401-1650</v>
          </cell>
          <cell r="D3419" t="str">
            <v>PAVEMENT MARKINGS, TYPE H, DOTTED</v>
          </cell>
          <cell r="E3419" t="str">
            <v>LNFT</v>
          </cell>
        </row>
        <row r="3420">
          <cell r="A3420" t="str">
            <v>63401-1700</v>
          </cell>
          <cell r="D3420" t="str">
            <v>PAVEMENT MARKINGS, TYPE I, SOLID</v>
          </cell>
          <cell r="E3420" t="str">
            <v>LNFT</v>
          </cell>
        </row>
        <row r="3421">
          <cell r="A3421" t="str">
            <v>63401-1800</v>
          </cell>
          <cell r="D3421" t="str">
            <v>PAVEMENT MARKINGS, TYPE I, BROKEN</v>
          </cell>
          <cell r="E3421" t="str">
            <v>LNFT</v>
          </cell>
        </row>
        <row r="3422">
          <cell r="A3422" t="str">
            <v>63401-1900</v>
          </cell>
          <cell r="D3422" t="str">
            <v>PAVEMENT MARKINGS, TYPE J, SOLID</v>
          </cell>
          <cell r="E3422" t="str">
            <v>LNFT</v>
          </cell>
        </row>
        <row r="3423">
          <cell r="A3423" t="str">
            <v>63401-2000</v>
          </cell>
          <cell r="D3423" t="str">
            <v>PAVEMENT MARKINGS, TYPE J, BROKEN</v>
          </cell>
          <cell r="E3423" t="str">
            <v>LNFT</v>
          </cell>
        </row>
        <row r="3424">
          <cell r="A3424" t="str">
            <v>63401-2100</v>
          </cell>
          <cell r="D3424" t="str">
            <v>PAVEMENT MARKINGS, TYPE K, SOLID</v>
          </cell>
          <cell r="E3424" t="str">
            <v>LNFT</v>
          </cell>
        </row>
        <row r="3425">
          <cell r="A3425" t="str">
            <v>63401-2200</v>
          </cell>
          <cell r="D3425" t="str">
            <v>PAVEMENT MARKINGS, TYPE K, BROKEN</v>
          </cell>
          <cell r="E3425" t="str">
            <v>LNFT</v>
          </cell>
        </row>
        <row r="3426">
          <cell r="A3426" t="str">
            <v>63401-2300</v>
          </cell>
          <cell r="D3426" t="str">
            <v>PAVEMENT MARKINGS, TYPE L, SOLID</v>
          </cell>
          <cell r="E3426" t="str">
            <v>LNFT</v>
          </cell>
        </row>
        <row r="3427">
          <cell r="A3427" t="str">
            <v>63401-2400</v>
          </cell>
          <cell r="D3427" t="str">
            <v>PAVEMENT MARKINGS, TYPE L, BROKEN</v>
          </cell>
          <cell r="E3427" t="str">
            <v>LNFT</v>
          </cell>
        </row>
        <row r="3428">
          <cell r="A3428" t="str">
            <v>63401-2500</v>
          </cell>
          <cell r="D3428" t="str">
            <v>PAVEMENT MARKINGS, TYPE L, DOTTED</v>
          </cell>
          <cell r="E3428" t="str">
            <v>LNFT</v>
          </cell>
        </row>
        <row r="3429">
          <cell r="A3429" t="str">
            <v>63402-0000</v>
          </cell>
          <cell r="D3429" t="str">
            <v>PAVEMENT MARKINGS</v>
          </cell>
          <cell r="E3429" t="str">
            <v>MILE</v>
          </cell>
        </row>
        <row r="3430">
          <cell r="A3430" t="str">
            <v>63402-0100</v>
          </cell>
          <cell r="D3430" t="str">
            <v>PAVEMENT MARKINGS, TYPE A, SOLID</v>
          </cell>
          <cell r="E3430" t="str">
            <v>MILE</v>
          </cell>
        </row>
        <row r="3431">
          <cell r="A3431" t="str">
            <v>63402-0200</v>
          </cell>
          <cell r="D3431" t="str">
            <v>PAVEMENT MARKINGS, TYPE A, BROKEN</v>
          </cell>
          <cell r="E3431" t="str">
            <v>MILE</v>
          </cell>
        </row>
        <row r="3432">
          <cell r="A3432" t="str">
            <v>63402-0300</v>
          </cell>
          <cell r="D3432" t="str">
            <v>PAVEMENT MARKINGS, TYPE B, SOLID</v>
          </cell>
          <cell r="E3432" t="str">
            <v>MILE</v>
          </cell>
        </row>
        <row r="3433">
          <cell r="A3433" t="str">
            <v>63402-0400</v>
          </cell>
          <cell r="D3433" t="str">
            <v>PAVEMENT MARKINGS, TYPE B, BROKEN</v>
          </cell>
          <cell r="E3433" t="str">
            <v>MILE</v>
          </cell>
        </row>
        <row r="3434">
          <cell r="A3434" t="str">
            <v>63402-0500</v>
          </cell>
          <cell r="D3434" t="str">
            <v>PAVEMENT MARKINGS, TYPE C, SOLID</v>
          </cell>
          <cell r="E3434" t="str">
            <v>MILE</v>
          </cell>
        </row>
        <row r="3435">
          <cell r="A3435" t="str">
            <v>63402-0600</v>
          </cell>
          <cell r="D3435" t="str">
            <v>PAVEMENT MARKINGS, TYPE C, BROKEN</v>
          </cell>
          <cell r="E3435" t="str">
            <v>MILE</v>
          </cell>
        </row>
        <row r="3436">
          <cell r="A3436" t="str">
            <v>63402-0700</v>
          </cell>
          <cell r="D3436" t="str">
            <v>PAVEMENT MARKINGS, TYPE D, SOLID</v>
          </cell>
          <cell r="E3436" t="str">
            <v>MILE</v>
          </cell>
        </row>
        <row r="3437">
          <cell r="A3437" t="str">
            <v>63402-0800</v>
          </cell>
          <cell r="D3437" t="str">
            <v>PAVEMENT MARKINGS, TYPE D, BROKEN</v>
          </cell>
          <cell r="E3437" t="str">
            <v>MILE</v>
          </cell>
        </row>
        <row r="3438">
          <cell r="A3438" t="str">
            <v>63402-0900</v>
          </cell>
          <cell r="D3438" t="str">
            <v>PAVEMENT MARKINGS, TYPE E, SOLID</v>
          </cell>
          <cell r="E3438" t="str">
            <v>MILE</v>
          </cell>
        </row>
        <row r="3439">
          <cell r="A3439" t="str">
            <v>63402-1000</v>
          </cell>
          <cell r="D3439" t="str">
            <v>PAVEMENT MARKINGS, TYPE E, BROKEN</v>
          </cell>
          <cell r="E3439" t="str">
            <v>MILE</v>
          </cell>
        </row>
        <row r="3440">
          <cell r="A3440" t="str">
            <v>63402-1500</v>
          </cell>
          <cell r="D3440" t="str">
            <v>PAVEMENT MARKINGS, TYPE H, SOLID</v>
          </cell>
          <cell r="E3440" t="str">
            <v>MILE</v>
          </cell>
        </row>
        <row r="3441">
          <cell r="A3441" t="str">
            <v>63402-1600</v>
          </cell>
          <cell r="D3441" t="str">
            <v>PAVEMENT MARKINGS, TYPE H, BROKEN</v>
          </cell>
          <cell r="E3441" t="str">
            <v>MILE</v>
          </cell>
        </row>
        <row r="3442">
          <cell r="A3442" t="str">
            <v>63402-1700</v>
          </cell>
          <cell r="D3442" t="str">
            <v>PAVEMENT MARKINGS, TYPE I, SOLID</v>
          </cell>
          <cell r="E3442" t="str">
            <v>MILE</v>
          </cell>
        </row>
        <row r="3443">
          <cell r="A3443" t="str">
            <v>63402-1800</v>
          </cell>
          <cell r="D3443" t="str">
            <v>PAVEMENT MARKINGS, TYPE I, BROKEN</v>
          </cell>
          <cell r="E3443" t="str">
            <v>MILE</v>
          </cell>
        </row>
        <row r="3444">
          <cell r="A3444" t="str">
            <v>63402-1900</v>
          </cell>
          <cell r="D3444" t="str">
            <v>PAVEMENT MARKINGS, TYPE J, SOLID</v>
          </cell>
          <cell r="E3444" t="str">
            <v>MILE</v>
          </cell>
        </row>
        <row r="3445">
          <cell r="A3445" t="str">
            <v>63402-2000</v>
          </cell>
          <cell r="D3445" t="str">
            <v>PAVEMENT MARKINGS, TYPE J, BROKEN</v>
          </cell>
          <cell r="E3445" t="str">
            <v>MILE</v>
          </cell>
        </row>
        <row r="3446">
          <cell r="A3446" t="str">
            <v>63402-2100</v>
          </cell>
          <cell r="D3446" t="str">
            <v>PAVEMENT MARKINGS, TYPE K, SOLID</v>
          </cell>
          <cell r="E3446" t="str">
            <v>MILE</v>
          </cell>
        </row>
        <row r="3447">
          <cell r="A3447" t="str">
            <v>63402-2200</v>
          </cell>
          <cell r="D3447" t="str">
            <v>PAVEMENT MARKINGS, TYPE K, BROKEN</v>
          </cell>
          <cell r="E3447" t="str">
            <v>MILE</v>
          </cell>
        </row>
        <row r="3448">
          <cell r="A3448" t="str">
            <v>63402-2300</v>
          </cell>
          <cell r="D3448" t="str">
            <v>PAVEMENT MARKINGS, TYPE L, SOLID</v>
          </cell>
          <cell r="E3448" t="str">
            <v>MILE</v>
          </cell>
        </row>
        <row r="3449">
          <cell r="A3449" t="str">
            <v>63402-2400</v>
          </cell>
          <cell r="D3449" t="str">
            <v>PAVEMENT MARKINGS, TYPE L, BROKEN</v>
          </cell>
          <cell r="E3449" t="str">
            <v>MILE</v>
          </cell>
        </row>
        <row r="3450">
          <cell r="A3450" t="str">
            <v>63403-0100</v>
          </cell>
          <cell r="D3450" t="str">
            <v>PAVEMENT MARKINGS, TYPE A</v>
          </cell>
          <cell r="E3450" t="str">
            <v>SQFT</v>
          </cell>
        </row>
        <row r="3451">
          <cell r="A3451" t="str">
            <v>63403-0200</v>
          </cell>
          <cell r="D3451" t="str">
            <v>PAVEMENT MARKINGS, TYPE B</v>
          </cell>
          <cell r="E3451" t="str">
            <v>SQFT</v>
          </cell>
        </row>
        <row r="3452">
          <cell r="A3452" t="str">
            <v>63403-0300</v>
          </cell>
          <cell r="D3452" t="str">
            <v>PAVEMENT MARKINGS, TYPE C</v>
          </cell>
          <cell r="E3452" t="str">
            <v>SQFT</v>
          </cell>
        </row>
        <row r="3453">
          <cell r="A3453" t="str">
            <v>63403-0400</v>
          </cell>
          <cell r="D3453" t="str">
            <v>PAVEMENT MARKINGS, TYPE D</v>
          </cell>
          <cell r="E3453" t="str">
            <v>SQFT</v>
          </cell>
        </row>
        <row r="3454">
          <cell r="A3454" t="str">
            <v>63403-0500</v>
          </cell>
          <cell r="D3454" t="str">
            <v>PAVEMENT MARKINGS, TYPE E</v>
          </cell>
          <cell r="E3454" t="str">
            <v>SQFT</v>
          </cell>
        </row>
        <row r="3455">
          <cell r="A3455" t="str">
            <v>63403-0800</v>
          </cell>
          <cell r="D3455" t="str">
            <v>PAVEMENT MARKINGS, TYPE H</v>
          </cell>
          <cell r="E3455" t="str">
            <v>SQFT</v>
          </cell>
        </row>
        <row r="3456">
          <cell r="A3456" t="str">
            <v>63403-0900</v>
          </cell>
          <cell r="D3456" t="str">
            <v>PAVEMENT MARKINGS, TYPE I</v>
          </cell>
          <cell r="E3456" t="str">
            <v>SQFT</v>
          </cell>
        </row>
        <row r="3457">
          <cell r="A3457" t="str">
            <v>63403-1000</v>
          </cell>
          <cell r="D3457" t="str">
            <v>PAVEMENT MARKINGS, TYPE J</v>
          </cell>
          <cell r="E3457" t="str">
            <v>SQFT</v>
          </cell>
        </row>
        <row r="3458">
          <cell r="A3458" t="str">
            <v>63403-1100</v>
          </cell>
          <cell r="D3458" t="str">
            <v>PAVEMENT MARKINGS, TYPE K</v>
          </cell>
          <cell r="E3458" t="str">
            <v>SQFT</v>
          </cell>
        </row>
        <row r="3459">
          <cell r="A3459" t="str">
            <v>63403-1200</v>
          </cell>
          <cell r="D3459" t="str">
            <v>PAVEMENT MARKINGS, TYPE L</v>
          </cell>
          <cell r="E3459" t="str">
            <v>SQFT</v>
          </cell>
        </row>
        <row r="3460">
          <cell r="A3460" t="str">
            <v>63403-1300</v>
          </cell>
          <cell r="D3460" t="str">
            <v>PAVEMENT MARKINGS, TYPE BIKE LANE SURFACE</v>
          </cell>
          <cell r="E3460" t="str">
            <v>SQFT</v>
          </cell>
        </row>
        <row r="3461">
          <cell r="A3461" t="str">
            <v>63404-0100</v>
          </cell>
          <cell r="D3461" t="str">
            <v>PAVEMENT MARKINGS, TYPE A</v>
          </cell>
          <cell r="E3461" t="str">
            <v>GAL</v>
          </cell>
        </row>
        <row r="3462">
          <cell r="A3462" t="str">
            <v>63404-0200</v>
          </cell>
          <cell r="D3462" t="str">
            <v>PAVEMENT MARKINGS, TYPE B</v>
          </cell>
          <cell r="E3462" t="str">
            <v>GAL</v>
          </cell>
        </row>
        <row r="3463">
          <cell r="A3463" t="str">
            <v>63404-0300</v>
          </cell>
          <cell r="D3463" t="str">
            <v>PAVEMENT MARKINGS, TYPE C</v>
          </cell>
          <cell r="E3463" t="str">
            <v>GAL</v>
          </cell>
        </row>
        <row r="3464">
          <cell r="A3464" t="str">
            <v>63404-0400</v>
          </cell>
          <cell r="D3464" t="str">
            <v>PAVEMENT MARKINGS, TYPE D</v>
          </cell>
          <cell r="E3464" t="str">
            <v>GAL</v>
          </cell>
        </row>
        <row r="3465">
          <cell r="A3465" t="str">
            <v>63404-0500</v>
          </cell>
          <cell r="D3465" t="str">
            <v>PAVEMENT MARKINGS, TYPE E</v>
          </cell>
          <cell r="E3465" t="str">
            <v>GAL</v>
          </cell>
        </row>
        <row r="3466">
          <cell r="A3466" t="str">
            <v>63404-0800</v>
          </cell>
          <cell r="D3466" t="str">
            <v>PAVEMENT MARKINGS, TYPE H</v>
          </cell>
          <cell r="E3466" t="str">
            <v>GAL</v>
          </cell>
        </row>
        <row r="3467">
          <cell r="A3467" t="str">
            <v>63404-0900</v>
          </cell>
          <cell r="D3467" t="str">
            <v>PAVEMENT MARKINGS, TYPE I</v>
          </cell>
          <cell r="E3467" t="str">
            <v>GAL</v>
          </cell>
        </row>
        <row r="3468">
          <cell r="A3468" t="str">
            <v>63404-1000</v>
          </cell>
          <cell r="D3468" t="str">
            <v>PAVEMENT MARKINGS, TYPE J</v>
          </cell>
          <cell r="E3468" t="str">
            <v>GAL</v>
          </cell>
        </row>
        <row r="3469">
          <cell r="A3469" t="str">
            <v>63404-1100</v>
          </cell>
          <cell r="D3469" t="str">
            <v>PAVEMENT MARKINGS, TYPE K</v>
          </cell>
          <cell r="E3469" t="str">
            <v>GAL</v>
          </cell>
        </row>
        <row r="3470">
          <cell r="A3470" t="str">
            <v>63404-1200</v>
          </cell>
          <cell r="D3470" t="str">
            <v>PAVEMENT MARKINGS, TYPE L</v>
          </cell>
          <cell r="E3470" t="str">
            <v>GAL</v>
          </cell>
        </row>
        <row r="3471">
          <cell r="A3471" t="str">
            <v>63405-0050</v>
          </cell>
          <cell r="D3471" t="str">
            <v>PAVEMENT MARKINGS, SYMBOLS</v>
          </cell>
          <cell r="E3471" t="str">
            <v>EACH</v>
          </cell>
        </row>
        <row r="3472">
          <cell r="A3472" t="str">
            <v>63405-0100</v>
          </cell>
          <cell r="D3472" t="str">
            <v>PAVEMENT MARKINGS, TYPE A, TURN ARROW</v>
          </cell>
          <cell r="E3472" t="str">
            <v>EACH</v>
          </cell>
        </row>
        <row r="3473">
          <cell r="A3473" t="str">
            <v>63405-0150</v>
          </cell>
          <cell r="D3473" t="str">
            <v>PAVEMENT MARKINGS, TYPE A, STRAIGHT ARROW</v>
          </cell>
          <cell r="E3473" t="str">
            <v>EACH</v>
          </cell>
        </row>
        <row r="3474">
          <cell r="A3474" t="str">
            <v>63405-0200</v>
          </cell>
          <cell r="D3474" t="str">
            <v>PAVEMENT MARKINGS, TYPE A, STRAIGHT/TURN ARROW COMBINATION</v>
          </cell>
          <cell r="E3474" t="str">
            <v>EACH</v>
          </cell>
        </row>
        <row r="3475">
          <cell r="A3475" t="str">
            <v>63405-0250</v>
          </cell>
          <cell r="D3475" t="str">
            <v>PAVEMENT MARKINGS, TYPE A, "ONLY" WORD MESSAGE</v>
          </cell>
          <cell r="E3475" t="str">
            <v>EACH</v>
          </cell>
        </row>
        <row r="3476">
          <cell r="A3476" t="str">
            <v>63405-0300</v>
          </cell>
          <cell r="D3476" t="str">
            <v>PAVEMENT MARKINGS, TYPE A, "STOP" WORD MESSAGE</v>
          </cell>
          <cell r="E3476" t="str">
            <v>EACH</v>
          </cell>
        </row>
        <row r="3477">
          <cell r="A3477" t="str">
            <v>63405-0350</v>
          </cell>
          <cell r="D3477" t="str">
            <v>PAVEMENT MARKINGS, TYPE A, "SCHOOL" WORD MESSAGE</v>
          </cell>
          <cell r="E3477" t="str">
            <v>EACH</v>
          </cell>
        </row>
        <row r="3478">
          <cell r="A3478" t="str">
            <v>63405-0400</v>
          </cell>
          <cell r="D3478" t="str">
            <v>PAVEMENT MARKINGS, TYPE A, RAILROAD SYMBOL</v>
          </cell>
          <cell r="E3478" t="str">
            <v>EACH</v>
          </cell>
        </row>
        <row r="3479">
          <cell r="A3479" t="str">
            <v>63405-0450</v>
          </cell>
          <cell r="D3479" t="str">
            <v>PAVEMENT MARKINGS, TYPE A, ACCESSIBILITY SYMBOL</v>
          </cell>
          <cell r="E3479" t="str">
            <v>EACH</v>
          </cell>
        </row>
        <row r="3480">
          <cell r="A3480" t="str">
            <v>63405-0500</v>
          </cell>
          <cell r="D3480" t="str">
            <v>PAVEMENT MARKINGS, TYPE B, TURN ARROW</v>
          </cell>
          <cell r="E3480" t="str">
            <v>EACH</v>
          </cell>
        </row>
        <row r="3481">
          <cell r="A3481" t="str">
            <v>63405-0550</v>
          </cell>
          <cell r="D3481" t="str">
            <v>PAVEMENT MARKINGS, TYPE B, STRAIGHT ARROW</v>
          </cell>
          <cell r="E3481" t="str">
            <v>EACH</v>
          </cell>
        </row>
        <row r="3482">
          <cell r="A3482" t="str">
            <v>63405-0600</v>
          </cell>
          <cell r="D3482" t="str">
            <v>PAVEMENT MARKINGS, TYPE B, STRAIGHT/TURN ARROW COMBINATION</v>
          </cell>
          <cell r="E3482" t="str">
            <v>EACH</v>
          </cell>
        </row>
        <row r="3483">
          <cell r="A3483" t="str">
            <v>63405-0650</v>
          </cell>
          <cell r="D3483" t="str">
            <v>PAVEMENT MARKINGS, TYPE B, "ONLY" WORD MESSAGE</v>
          </cell>
          <cell r="E3483" t="str">
            <v>EACH</v>
          </cell>
        </row>
        <row r="3484">
          <cell r="A3484" t="str">
            <v>63405-0700</v>
          </cell>
          <cell r="D3484" t="str">
            <v>PAVEMENT MARKINGS, TYPE B, "STOP" WORD MESSAGE</v>
          </cell>
          <cell r="E3484" t="str">
            <v>EACH</v>
          </cell>
        </row>
        <row r="3485">
          <cell r="A3485" t="str">
            <v>63405-0750</v>
          </cell>
          <cell r="D3485" t="str">
            <v>PAVEMENT MARKINGS, TYPE B, "SCHOOL" WORD MESSAGE</v>
          </cell>
          <cell r="E3485" t="str">
            <v>EACH</v>
          </cell>
        </row>
        <row r="3486">
          <cell r="A3486" t="str">
            <v>63405-0800</v>
          </cell>
          <cell r="D3486" t="str">
            <v>PAVEMENT MARKINGS, TYPE B, RAILROAD SYMBOL</v>
          </cell>
          <cell r="E3486" t="str">
            <v>EACH</v>
          </cell>
        </row>
        <row r="3487">
          <cell r="A3487" t="str">
            <v>63405-0850</v>
          </cell>
          <cell r="D3487" t="str">
            <v>PAVEMENT MARKINGS, TYPE B, ACCESSIBILITY SYMBOL</v>
          </cell>
          <cell r="E3487" t="str">
            <v>EACH</v>
          </cell>
        </row>
        <row r="3488">
          <cell r="A3488" t="str">
            <v>63405-0855</v>
          </cell>
          <cell r="D3488" t="str">
            <v>PAVEMENT MARKINGS, TYPE B, SPEED HUMP MARKINGS</v>
          </cell>
          <cell r="E3488" t="str">
            <v>EACH</v>
          </cell>
        </row>
        <row r="3489">
          <cell r="A3489" t="str">
            <v>63405-0900</v>
          </cell>
          <cell r="D3489" t="str">
            <v>PAVEMENT MARKINGS, TYPE C, TURN ARROW</v>
          </cell>
          <cell r="E3489" t="str">
            <v>EACH</v>
          </cell>
        </row>
        <row r="3490">
          <cell r="A3490" t="str">
            <v>63405-0950</v>
          </cell>
          <cell r="D3490" t="str">
            <v>PAVEMENT MARKINGS, TYPE C, STRAIGHT ARROW</v>
          </cell>
          <cell r="E3490" t="str">
            <v>EACH</v>
          </cell>
        </row>
        <row r="3491">
          <cell r="A3491" t="str">
            <v>63405-1000</v>
          </cell>
          <cell r="D3491" t="str">
            <v>PAVEMENT MARKINGS, TYPE C, STRAIGHT/TURN ARROW COMBINATION</v>
          </cell>
          <cell r="E3491" t="str">
            <v>EACH</v>
          </cell>
        </row>
        <row r="3492">
          <cell r="A3492" t="str">
            <v>63405-1050</v>
          </cell>
          <cell r="D3492" t="str">
            <v>PAVEMENT MARKINGS, TYPE C, "ONLY" WORD MESSAGE</v>
          </cell>
          <cell r="E3492" t="str">
            <v>EACH</v>
          </cell>
        </row>
        <row r="3493">
          <cell r="A3493" t="str">
            <v>63405-1100</v>
          </cell>
          <cell r="D3493" t="str">
            <v>PAVEMENT MARKINGS, TYPE C, "STOP" WORD MESSAGE</v>
          </cell>
          <cell r="E3493" t="str">
            <v>EACH</v>
          </cell>
        </row>
        <row r="3494">
          <cell r="A3494" t="str">
            <v>63405-1150</v>
          </cell>
          <cell r="D3494" t="str">
            <v>PAVEMENT MARKINGS, TYPE C, "SCHOOL" WORD MESSAGE</v>
          </cell>
          <cell r="E3494" t="str">
            <v>EACH</v>
          </cell>
        </row>
        <row r="3495">
          <cell r="A3495" t="str">
            <v>63405-1200</v>
          </cell>
          <cell r="D3495" t="str">
            <v>PAVEMENT MARKINGS, TYPE C, RAILROAD SYMBOL</v>
          </cell>
          <cell r="E3495" t="str">
            <v>EACH</v>
          </cell>
        </row>
        <row r="3496">
          <cell r="A3496" t="str">
            <v>63405-1250</v>
          </cell>
          <cell r="D3496" t="str">
            <v>PAVEMENT MARKINGS, TYPE C, ACCESSIBILITY SYMBOL</v>
          </cell>
          <cell r="E3496" t="str">
            <v>EACH</v>
          </cell>
        </row>
        <row r="3497">
          <cell r="A3497" t="str">
            <v>63405-1300</v>
          </cell>
          <cell r="D3497" t="str">
            <v>PAVEMENT MARKINGS, TYPE D, TURN ARROW</v>
          </cell>
          <cell r="E3497" t="str">
            <v>EACH</v>
          </cell>
        </row>
        <row r="3498">
          <cell r="A3498" t="str">
            <v>63405-1350</v>
          </cell>
          <cell r="D3498" t="str">
            <v>PAVEMENT MARKINGS, TYPE D, STRAIGHT ARROW</v>
          </cell>
          <cell r="E3498" t="str">
            <v>EACH</v>
          </cell>
        </row>
        <row r="3499">
          <cell r="A3499" t="str">
            <v>63405-1400</v>
          </cell>
          <cell r="D3499" t="str">
            <v>PAVEMENT MARKINGS, TYPE D, STRAIGHT/TURN ARROW COMBINATION</v>
          </cell>
          <cell r="E3499" t="str">
            <v>EACH</v>
          </cell>
        </row>
        <row r="3500">
          <cell r="A3500" t="str">
            <v>63405-1450</v>
          </cell>
          <cell r="D3500" t="str">
            <v>PAVEMENT MARKINGS, TYPE D, "ONLY" WORD MESSAGE</v>
          </cell>
          <cell r="E3500" t="str">
            <v>EACH</v>
          </cell>
        </row>
        <row r="3501">
          <cell r="A3501" t="str">
            <v>63405-1500</v>
          </cell>
          <cell r="D3501" t="str">
            <v>PAVEMENT MARKINGS, TYPE D, "STOP" WORD MESSAGE</v>
          </cell>
          <cell r="E3501" t="str">
            <v>EACH</v>
          </cell>
        </row>
        <row r="3502">
          <cell r="A3502" t="str">
            <v>63405-1550</v>
          </cell>
          <cell r="D3502" t="str">
            <v>PAVEMENT MARKINGS, TYPE D, "SCHOOL" WORD MESSAGE</v>
          </cell>
          <cell r="E3502" t="str">
            <v>EACH</v>
          </cell>
        </row>
        <row r="3503">
          <cell r="A3503" t="str">
            <v>63405-1600</v>
          </cell>
          <cell r="D3503" t="str">
            <v>PAVEMENT MARKINGS, TYPE D, RAILROAD SYMBOL</v>
          </cell>
          <cell r="E3503" t="str">
            <v>EACH</v>
          </cell>
        </row>
        <row r="3504">
          <cell r="A3504" t="str">
            <v>63405-1650</v>
          </cell>
          <cell r="D3504" t="str">
            <v>PAVEMENT MARKINGS, TYPE D, ACCESSIBILITY SYMBOL</v>
          </cell>
          <cell r="E3504" t="str">
            <v>EACH</v>
          </cell>
        </row>
        <row r="3505">
          <cell r="A3505" t="str">
            <v>63405-1700</v>
          </cell>
          <cell r="D3505" t="str">
            <v>PAVEMENT MARKINGS, TYPE E, TURN ARROW</v>
          </cell>
          <cell r="E3505" t="str">
            <v>EACH</v>
          </cell>
        </row>
        <row r="3506">
          <cell r="A3506" t="str">
            <v>63405-1750</v>
          </cell>
          <cell r="D3506" t="str">
            <v>PAVEMENT MARKINGS, TYPE E, STRAIGHT ARROW</v>
          </cell>
          <cell r="E3506" t="str">
            <v>EACH</v>
          </cell>
        </row>
        <row r="3507">
          <cell r="A3507" t="str">
            <v>63405-1800</v>
          </cell>
          <cell r="D3507" t="str">
            <v>PAVEMENT MARKINGS, TYPE E, STRAIGHT/TURN ARROW COMBINATION</v>
          </cell>
          <cell r="E3507" t="str">
            <v>EACH</v>
          </cell>
        </row>
        <row r="3508">
          <cell r="A3508" t="str">
            <v>63405-1850</v>
          </cell>
          <cell r="D3508" t="str">
            <v>PAVEMENT MARKINGS, TYPE E, "ONLY" WORD MESSAGE</v>
          </cell>
          <cell r="E3508" t="str">
            <v>EACH</v>
          </cell>
        </row>
        <row r="3509">
          <cell r="A3509" t="str">
            <v>63405-1900</v>
          </cell>
          <cell r="D3509" t="str">
            <v>PAVEMENT MARKINGS, TYPE E, "STOP" WORD MESSAGE</v>
          </cell>
          <cell r="E3509" t="str">
            <v>EACH</v>
          </cell>
        </row>
        <row r="3510">
          <cell r="A3510" t="str">
            <v>63405-1950</v>
          </cell>
          <cell r="D3510" t="str">
            <v>PAVEMENT MARKINGS, TYPE E, "SCHOOL" WORD MESSAGE</v>
          </cell>
          <cell r="E3510" t="str">
            <v>EACH</v>
          </cell>
        </row>
        <row r="3511">
          <cell r="A3511" t="str">
            <v>63405-2000</v>
          </cell>
          <cell r="D3511" t="str">
            <v>PAVEMENT MARKINGS, TYPE E, RAILROAD SYMBOL</v>
          </cell>
          <cell r="E3511" t="str">
            <v>EACH</v>
          </cell>
        </row>
        <row r="3512">
          <cell r="A3512" t="str">
            <v>63405-2050</v>
          </cell>
          <cell r="D3512" t="str">
            <v>PAVEMENT MARKINGS, TYPE E, ACCESSIBILITY SYMBOL</v>
          </cell>
          <cell r="E3512" t="str">
            <v>EACH</v>
          </cell>
        </row>
        <row r="3513">
          <cell r="A3513" t="str">
            <v>63405-2100</v>
          </cell>
          <cell r="D3513" t="str">
            <v>PAVEMENT MARKINGS, TYPE E, SPEED HUMP MARKINGS</v>
          </cell>
          <cell r="E3513" t="str">
            <v>EACH</v>
          </cell>
        </row>
        <row r="3514">
          <cell r="A3514" t="str">
            <v>63405-2890</v>
          </cell>
          <cell r="D3514" t="str">
            <v>PAVEMENT MARKINGS, TYPE H</v>
          </cell>
          <cell r="E3514" t="str">
            <v>EACH</v>
          </cell>
        </row>
        <row r="3515">
          <cell r="A3515" t="str">
            <v>63405-2900</v>
          </cell>
          <cell r="D3515" t="str">
            <v>PAVEMENT MARKINGS, TYPE H, TURN ARROW</v>
          </cell>
          <cell r="E3515" t="str">
            <v>EACH</v>
          </cell>
        </row>
        <row r="3516">
          <cell r="A3516" t="str">
            <v>63405-2950</v>
          </cell>
          <cell r="D3516" t="str">
            <v>PAVEMENT MARKINGS, TYPE H, STRAIGHT ARROW</v>
          </cell>
          <cell r="E3516" t="str">
            <v>EACH</v>
          </cell>
        </row>
        <row r="3517">
          <cell r="A3517" t="str">
            <v>63405-3000</v>
          </cell>
          <cell r="D3517" t="str">
            <v>PAVEMENT MARKINGS, TYPE H, STRAIGHT/TURN ARROW COMBINATION</v>
          </cell>
          <cell r="E3517" t="str">
            <v>EACH</v>
          </cell>
        </row>
        <row r="3518">
          <cell r="A3518" t="str">
            <v>63405-3050</v>
          </cell>
          <cell r="D3518" t="str">
            <v>PAVEMENT MARKINGS, TYPE H, "ONLY" WORD MESSAGE</v>
          </cell>
          <cell r="E3518" t="str">
            <v>EACH</v>
          </cell>
        </row>
        <row r="3519">
          <cell r="A3519" t="str">
            <v>63405-3100</v>
          </cell>
          <cell r="D3519" t="str">
            <v>PAVEMENT MARKINGS, TYPE H, "STOP" WORD MESSAGE</v>
          </cell>
          <cell r="E3519" t="str">
            <v>EACH</v>
          </cell>
        </row>
        <row r="3520">
          <cell r="A3520" t="str">
            <v>63405-3150</v>
          </cell>
          <cell r="D3520" t="str">
            <v>PAVEMENT MARKINGS, TYPE H, "SCHOOL" WORD MESSAGE</v>
          </cell>
          <cell r="E3520" t="str">
            <v>EACH</v>
          </cell>
        </row>
        <row r="3521">
          <cell r="A3521" t="str">
            <v>63405-3200</v>
          </cell>
          <cell r="D3521" t="str">
            <v>PAVEMENT MARKINGS, TYPE H, RAILROAD SYMBOL</v>
          </cell>
          <cell r="E3521" t="str">
            <v>EACH</v>
          </cell>
        </row>
        <row r="3522">
          <cell r="A3522" t="str">
            <v>63405-3250</v>
          </cell>
          <cell r="D3522" t="str">
            <v>PAVEMENT MARKINGS, TYPE H, ACCESSIBILITY SYMBOL</v>
          </cell>
          <cell r="E3522" t="str">
            <v>EACH</v>
          </cell>
        </row>
        <row r="3523">
          <cell r="A3523" t="str">
            <v>63405-3300</v>
          </cell>
          <cell r="D3523" t="str">
            <v>PAVEMENT MARKINGS, TYPE I, TURN ARROW</v>
          </cell>
          <cell r="E3523" t="str">
            <v>EACH</v>
          </cell>
        </row>
        <row r="3524">
          <cell r="A3524" t="str">
            <v>63405-3350</v>
          </cell>
          <cell r="D3524" t="str">
            <v>PAVEMENT MARKINGS, TYPE I, STRAIGHT ARROW</v>
          </cell>
          <cell r="E3524" t="str">
            <v>EACH</v>
          </cell>
        </row>
        <row r="3525">
          <cell r="A3525" t="str">
            <v>63405-3400</v>
          </cell>
          <cell r="D3525" t="str">
            <v>PAVEMENT MARKINGS, TYPE I, STRAIGHT/TURN ARROW COMBINATION</v>
          </cell>
          <cell r="E3525" t="str">
            <v>EACH</v>
          </cell>
        </row>
        <row r="3526">
          <cell r="A3526" t="str">
            <v>63405-3450</v>
          </cell>
          <cell r="D3526" t="str">
            <v>PAVEMENT MARKINGS, TYPE I, "ONLY" WORD MESSAGE</v>
          </cell>
          <cell r="E3526" t="str">
            <v>EACH</v>
          </cell>
        </row>
        <row r="3527">
          <cell r="A3527" t="str">
            <v>63405-3500</v>
          </cell>
          <cell r="D3527" t="str">
            <v>PAVEMENT MARKINGS, TYPE I, "STOP" WORD MESSAGE</v>
          </cell>
          <cell r="E3527" t="str">
            <v>EACH</v>
          </cell>
        </row>
        <row r="3528">
          <cell r="A3528" t="str">
            <v>63405-3550</v>
          </cell>
          <cell r="D3528" t="str">
            <v>PAVEMENT MARKINGS, TYPE I, "SCHOOL" WORD MESSAGE</v>
          </cell>
          <cell r="E3528" t="str">
            <v>EACH</v>
          </cell>
        </row>
        <row r="3529">
          <cell r="A3529" t="str">
            <v>63405-3600</v>
          </cell>
          <cell r="D3529" t="str">
            <v>PAVEMENT MARKINGS, TYPE I, RAILROAD SYMBOL</v>
          </cell>
          <cell r="E3529" t="str">
            <v>EACH</v>
          </cell>
        </row>
        <row r="3530">
          <cell r="A3530" t="str">
            <v>63405-3650</v>
          </cell>
          <cell r="D3530" t="str">
            <v>PAVEMENT MARKINGS, TYPE I, ACCESSIBILITY SYMBOL</v>
          </cell>
          <cell r="E3530" t="str">
            <v>EACH</v>
          </cell>
        </row>
        <row r="3531">
          <cell r="A3531" t="str">
            <v>63405-3700</v>
          </cell>
          <cell r="D3531" t="str">
            <v>PAVEMENT MARKINGS, TYPE J, TURN ARROW</v>
          </cell>
          <cell r="E3531" t="str">
            <v>EACH</v>
          </cell>
        </row>
        <row r="3532">
          <cell r="A3532" t="str">
            <v>63405-3750</v>
          </cell>
          <cell r="D3532" t="str">
            <v>PAVEMENT MARKINGS, TYPE J, STRAIGHT ARROW</v>
          </cell>
          <cell r="E3532" t="str">
            <v>EACH</v>
          </cell>
        </row>
        <row r="3533">
          <cell r="A3533" t="str">
            <v>63405-3800</v>
          </cell>
          <cell r="D3533" t="str">
            <v>PAVEMENT MARKINGS, TYPE J, STRAIGHT/TURN ARROW COMBINATION</v>
          </cell>
          <cell r="E3533" t="str">
            <v>EACH</v>
          </cell>
        </row>
        <row r="3534">
          <cell r="A3534" t="str">
            <v>63405-3850</v>
          </cell>
          <cell r="D3534" t="str">
            <v>PAVEMENT MARKINGS, TYPE J, "ONLY" WORD MESSAGE</v>
          </cell>
          <cell r="E3534" t="str">
            <v>EACH</v>
          </cell>
        </row>
        <row r="3535">
          <cell r="A3535" t="str">
            <v>63405-3900</v>
          </cell>
          <cell r="D3535" t="str">
            <v>PAVEMENT MARKINGS, TYPE J, "STOP" WORD MESSAGE</v>
          </cell>
          <cell r="E3535" t="str">
            <v>EACH</v>
          </cell>
        </row>
        <row r="3536">
          <cell r="A3536" t="str">
            <v>63405-3950</v>
          </cell>
          <cell r="D3536" t="str">
            <v>PAVEMENT MARKINGS, TYPE J, "SCHOOL" WORD MESSAGE</v>
          </cell>
          <cell r="E3536" t="str">
            <v>EACH</v>
          </cell>
        </row>
        <row r="3537">
          <cell r="A3537" t="str">
            <v>63405-4000</v>
          </cell>
          <cell r="D3537" t="str">
            <v>PAVEMENT MARKINGS, TYPE J, RAILROAD SYMBOL</v>
          </cell>
          <cell r="E3537" t="str">
            <v>EACH</v>
          </cell>
        </row>
        <row r="3538">
          <cell r="A3538" t="str">
            <v>63405-4050</v>
          </cell>
          <cell r="D3538" t="str">
            <v>PAVEMENT MARKINGS, TYPE J, ACCESSIBILITY SYMBOL</v>
          </cell>
          <cell r="E3538" t="str">
            <v>EACH</v>
          </cell>
        </row>
        <row r="3539">
          <cell r="A3539" t="str">
            <v>63405-4100</v>
          </cell>
          <cell r="D3539" t="str">
            <v>PAVEMENT MARKINGS, TYPE K, TURN ARROW</v>
          </cell>
          <cell r="E3539" t="str">
            <v>EACH</v>
          </cell>
        </row>
        <row r="3540">
          <cell r="A3540" t="str">
            <v>63405-4150</v>
          </cell>
          <cell r="D3540" t="str">
            <v>PAVEMENT MARKINGS, TYPE K, STRAIGHT ARROW</v>
          </cell>
          <cell r="E3540" t="str">
            <v>EACH</v>
          </cell>
        </row>
        <row r="3541">
          <cell r="A3541" t="str">
            <v>63405-4200</v>
          </cell>
          <cell r="D3541" t="str">
            <v>PAVEMENT MARKINGS, TYPE K, STRAIGHT/TURN ARROW COMBINATION</v>
          </cell>
          <cell r="E3541" t="str">
            <v>EACH</v>
          </cell>
        </row>
        <row r="3542">
          <cell r="A3542" t="str">
            <v>63405-4250</v>
          </cell>
          <cell r="D3542" t="str">
            <v>PAVEMENT MARKINGS, TYPE K, "ONLY" WORD MESSAGE</v>
          </cell>
          <cell r="E3542" t="str">
            <v>EACH</v>
          </cell>
        </row>
        <row r="3543">
          <cell r="A3543" t="str">
            <v>63405-4300</v>
          </cell>
          <cell r="D3543" t="str">
            <v>PAVEMENT MARKINGS, TYPE K, "STOP" WORD MESSAGE</v>
          </cell>
          <cell r="E3543" t="str">
            <v>EACH</v>
          </cell>
        </row>
        <row r="3544">
          <cell r="A3544" t="str">
            <v>63405-4350</v>
          </cell>
          <cell r="D3544" t="str">
            <v>PAVEMENT MARKINGS, TYPE K, "SCHOOL" WORD MESSAGE</v>
          </cell>
          <cell r="E3544" t="str">
            <v>EACH</v>
          </cell>
        </row>
        <row r="3545">
          <cell r="A3545" t="str">
            <v>63405-4400</v>
          </cell>
          <cell r="D3545" t="str">
            <v>PAVEMENT MARKINGS, TYPE K, RAILROAD SYMBOL</v>
          </cell>
          <cell r="E3545" t="str">
            <v>EACH</v>
          </cell>
        </row>
        <row r="3546">
          <cell r="A3546" t="str">
            <v>63405-4450</v>
          </cell>
          <cell r="D3546" t="str">
            <v>PAVEMENT MARKINGS, TYPE K, ACCESSIBILITY SYMBOL</v>
          </cell>
          <cell r="E3546" t="str">
            <v>EACH</v>
          </cell>
        </row>
        <row r="3547">
          <cell r="A3547" t="str">
            <v>63405-4500</v>
          </cell>
          <cell r="D3547" t="str">
            <v>PAVEMENT MARKINGS, TYPE L, TURN ARROW</v>
          </cell>
          <cell r="E3547" t="str">
            <v>EACH</v>
          </cell>
        </row>
        <row r="3548">
          <cell r="A3548" t="str">
            <v>63405-4550</v>
          </cell>
          <cell r="D3548" t="str">
            <v>PAVEMENT MARKINGS, TYPE L, STRAIGHT ARROW</v>
          </cell>
          <cell r="E3548" t="str">
            <v>EACH</v>
          </cell>
        </row>
        <row r="3549">
          <cell r="A3549" t="str">
            <v>63405-4600</v>
          </cell>
          <cell r="D3549" t="str">
            <v>PAVEMENT MARKINGS, TYPE L, STRAIGHT/TURN ARROW COMBINATION</v>
          </cell>
          <cell r="E3549" t="str">
            <v>EACH</v>
          </cell>
        </row>
        <row r="3550">
          <cell r="A3550" t="str">
            <v>63405-4650</v>
          </cell>
          <cell r="D3550" t="str">
            <v>PAVEMENT MARKINGS, TYPE L, "ONLY" WORD MESSAGE</v>
          </cell>
          <cell r="E3550" t="str">
            <v>EACH</v>
          </cell>
        </row>
        <row r="3551">
          <cell r="A3551" t="str">
            <v>63405-4700</v>
          </cell>
          <cell r="D3551" t="str">
            <v>PAVEMENT MARKINGS, TYPE L, "STOP" WORD MESSAGE</v>
          </cell>
          <cell r="E3551" t="str">
            <v>EACH</v>
          </cell>
        </row>
        <row r="3552">
          <cell r="A3552" t="str">
            <v>63405-4750</v>
          </cell>
          <cell r="D3552" t="str">
            <v>PAVEMENT MARKINGS, TYPE L, "SCHOOL" WORD MESSAGE</v>
          </cell>
          <cell r="E3552" t="str">
            <v>EACH</v>
          </cell>
        </row>
        <row r="3553">
          <cell r="A3553" t="str">
            <v>63405-4800</v>
          </cell>
          <cell r="D3553" t="str">
            <v>PAVEMENT MARKINGS, TYPE L, RAILROAD SYMBOL</v>
          </cell>
          <cell r="E3553" t="str">
            <v>EACH</v>
          </cell>
        </row>
        <row r="3554">
          <cell r="A3554" t="str">
            <v>63405-4850</v>
          </cell>
          <cell r="D3554" t="str">
            <v>PAVEMENT MARKINGS, TYPE L, ACCESSIBILITY SYMBOL</v>
          </cell>
          <cell r="E3554" t="str">
            <v>EACH</v>
          </cell>
        </row>
        <row r="3555">
          <cell r="A3555" t="str">
            <v>63406-0000</v>
          </cell>
          <cell r="D3555" t="str">
            <v>RAISED PAVEMENT MARKER</v>
          </cell>
          <cell r="E3555" t="str">
            <v>EACH</v>
          </cell>
        </row>
        <row r="3556">
          <cell r="A3556" t="str">
            <v>63406-0100</v>
          </cell>
          <cell r="D3556" t="str">
            <v>RAISED PAVEMENT MARKER, NON-REFLECTIVE</v>
          </cell>
          <cell r="E3556" t="str">
            <v>EACH</v>
          </cell>
        </row>
        <row r="3557">
          <cell r="A3557" t="str">
            <v>63406-0200</v>
          </cell>
          <cell r="D3557" t="str">
            <v>RAISED PAVEMENT MARKER, NON-PLOWABLE, BI-DIRECTIONAL REFLECTIVE</v>
          </cell>
          <cell r="E3557" t="str">
            <v>EACH</v>
          </cell>
        </row>
        <row r="3558">
          <cell r="A3558" t="str">
            <v>63406-0300</v>
          </cell>
          <cell r="D3558" t="str">
            <v>RAISED PAVEMENT MARKER, NON-PLOWABLE, MONO-DIRECTIONAL REFLECTIVE</v>
          </cell>
          <cell r="E3558" t="str">
            <v>EACH</v>
          </cell>
        </row>
        <row r="3559">
          <cell r="A3559" t="str">
            <v>63406-0400</v>
          </cell>
          <cell r="D3559" t="str">
            <v>RAISED PAVEMENT MARKER, PLOWABLE, BI-DIRECTIONAL REFLECTIVE</v>
          </cell>
          <cell r="E3559" t="str">
            <v>EACH</v>
          </cell>
        </row>
        <row r="3560">
          <cell r="A3560" t="str">
            <v>63406-0500</v>
          </cell>
          <cell r="D3560" t="str">
            <v>RAISED PAVEMENT MARKER, PLOWABLE, MONO-DIRECTIONAL REFLECTIVE</v>
          </cell>
          <cell r="E3560" t="str">
            <v>EACH</v>
          </cell>
        </row>
        <row r="3561">
          <cell r="A3561" t="str">
            <v>63407-0000</v>
          </cell>
          <cell r="D3561" t="str">
            <v>RECESSED PAVEMENT MARKER</v>
          </cell>
          <cell r="E3561" t="str">
            <v>EACH</v>
          </cell>
        </row>
        <row r="3562">
          <cell r="A3562" t="str">
            <v>63407-0200</v>
          </cell>
          <cell r="D3562" t="str">
            <v>RECESSED PAVEMENT MARKER, BI-DIRECTIONAL REFLECTIVE</v>
          </cell>
          <cell r="E3562" t="str">
            <v>EACH</v>
          </cell>
        </row>
        <row r="3563">
          <cell r="A3563" t="str">
            <v>63407-0300</v>
          </cell>
          <cell r="D3563" t="str">
            <v>RECESSED PAVEMENT MARKER, MONO-DIRECTIONAL REFLECTIVE</v>
          </cell>
          <cell r="E3563" t="str">
            <v>EACH</v>
          </cell>
        </row>
        <row r="3564">
          <cell r="A3564" t="str">
            <v>63411-0000</v>
          </cell>
          <cell r="D3564" t="str">
            <v>RECESSED PAVEMENT MARKINGS</v>
          </cell>
          <cell r="E3564" t="str">
            <v>LNFT</v>
          </cell>
        </row>
        <row r="3565">
          <cell r="A3565" t="str">
            <v>63411-1500</v>
          </cell>
          <cell r="D3565" t="str">
            <v>RECESSED PAVEMENT MARKINGS, TYPE H, SOLID</v>
          </cell>
          <cell r="E3565" t="str">
            <v>LNFT</v>
          </cell>
        </row>
        <row r="3566">
          <cell r="A3566" t="str">
            <v>63411-1600</v>
          </cell>
          <cell r="D3566" t="str">
            <v>RECESSED PAVEMENT MARKINGS, TYPE H, BROKEN</v>
          </cell>
          <cell r="E3566" t="str">
            <v>LNFT</v>
          </cell>
        </row>
        <row r="3567">
          <cell r="A3567" t="str">
            <v>63411-1650</v>
          </cell>
          <cell r="D3567" t="str">
            <v>RECESSED PAVEMENT MARKINGS, TYPE H, DOTTED</v>
          </cell>
          <cell r="E3567" t="str">
            <v>LNFT</v>
          </cell>
        </row>
        <row r="3568">
          <cell r="A3568" t="str">
            <v>63411-1700</v>
          </cell>
          <cell r="D3568" t="str">
            <v>RECESSED PAVEMENT MARKINGS, TYPE I, SOLID</v>
          </cell>
          <cell r="E3568" t="str">
            <v>LNFT</v>
          </cell>
        </row>
        <row r="3569">
          <cell r="A3569" t="str">
            <v>63411-1800</v>
          </cell>
          <cell r="D3569" t="str">
            <v>RECESSED PAVEMENT MARKINGS, TYPE I, BROKEN</v>
          </cell>
          <cell r="E3569" t="str">
            <v>LNFT</v>
          </cell>
        </row>
        <row r="3570">
          <cell r="A3570" t="str">
            <v>63411-1850</v>
          </cell>
          <cell r="D3570" t="str">
            <v>RECESSED PAVEMENT MARKINGS, TYPE I, DOTTED</v>
          </cell>
          <cell r="E3570" t="str">
            <v>LNFT</v>
          </cell>
        </row>
        <row r="3571">
          <cell r="A3571" t="str">
            <v>63412-0700</v>
          </cell>
          <cell r="D3571" t="str">
            <v>RECESSED PAVEMENT MARKINGS, TYPE D, SOLID</v>
          </cell>
          <cell r="E3571" t="str">
            <v>MILE</v>
          </cell>
        </row>
        <row r="3572">
          <cell r="A3572" t="str">
            <v>63412-0800</v>
          </cell>
          <cell r="D3572" t="str">
            <v>RECESSED PAVEMENT MARKINGS, TYPE D, BROKEN</v>
          </cell>
          <cell r="E3572" t="str">
            <v>MILE</v>
          </cell>
        </row>
        <row r="3573">
          <cell r="A3573" t="str">
            <v>63413-0050</v>
          </cell>
          <cell r="D3573" t="str">
            <v>RECESSED PAVEMENT MARKINGS, SYMBOLS</v>
          </cell>
          <cell r="E3573" t="str">
            <v>EACH</v>
          </cell>
        </row>
        <row r="3574">
          <cell r="A3574" t="str">
            <v>63415-0000</v>
          </cell>
          <cell r="D3574" t="str">
            <v>RAISED PAVEMENT MARKER</v>
          </cell>
          <cell r="E3574" t="str">
            <v>MILE</v>
          </cell>
        </row>
        <row r="3575">
          <cell r="A3575" t="str">
            <v>63501-0000</v>
          </cell>
          <cell r="D3575" t="str">
            <v>TEMPORARY TRAFFIC CONTROL</v>
          </cell>
          <cell r="E3575" t="str">
            <v>LPSM</v>
          </cell>
        </row>
        <row r="3576">
          <cell r="A3576" t="str">
            <v>63501-1000</v>
          </cell>
          <cell r="D3576" t="str">
            <v>TEMPORARY TRAFFIC CONTROL, TRAFFIC CONTROL SUPERVISOR</v>
          </cell>
          <cell r="E3576" t="str">
            <v>LPSM</v>
          </cell>
        </row>
        <row r="3577">
          <cell r="A3577" t="str">
            <v>63501-2000</v>
          </cell>
          <cell r="D3577" t="str">
            <v>TEMPORARY TRAFFIC CONTROL, TRAFFIC SIGNAL SYSTEM</v>
          </cell>
          <cell r="E3577" t="str">
            <v>LPSM</v>
          </cell>
        </row>
        <row r="3578">
          <cell r="A3578" t="str">
            <v>63501-3000</v>
          </cell>
          <cell r="D3578" t="str">
            <v>TEMPORARY TRAFFIC CONTROL, TRANSPORTATION MANAGEMENT PLAN</v>
          </cell>
          <cell r="E3578" t="str">
            <v>LPSM</v>
          </cell>
        </row>
        <row r="3579">
          <cell r="A3579" t="str">
            <v>63501-3500</v>
          </cell>
          <cell r="D3579" t="str">
            <v>TEMPORARY TRAFFIC CONTROL, PUBLIC INFORMATION PROGRAM</v>
          </cell>
          <cell r="E3579" t="str">
            <v>LPSM</v>
          </cell>
        </row>
        <row r="3580">
          <cell r="A3580" t="str">
            <v>63501-4000</v>
          </cell>
          <cell r="D3580" t="str">
            <v>TEMPORARY TRAFFIC CONTROL, LANE RENTAL</v>
          </cell>
          <cell r="E3580" t="str">
            <v>LPSM</v>
          </cell>
        </row>
        <row r="3581">
          <cell r="A3581" t="str">
            <v>63502-0100</v>
          </cell>
          <cell r="D3581" t="str">
            <v>TEMPORARY TRAFFIC CONTROL, ARROW BOARD, TYPE A</v>
          </cell>
          <cell r="E3581" t="str">
            <v>EACH</v>
          </cell>
        </row>
        <row r="3582">
          <cell r="A3582" t="str">
            <v>63502-0200</v>
          </cell>
          <cell r="D3582" t="str">
            <v>TEMPORARY TRAFFIC CONTROL, ARROW BOARD, TYPE B</v>
          </cell>
          <cell r="E3582" t="str">
            <v>EACH</v>
          </cell>
        </row>
        <row r="3583">
          <cell r="A3583" t="str">
            <v>63502-0300</v>
          </cell>
          <cell r="D3583" t="str">
            <v>TEMPORARY TRAFFIC CONTROL, ARROW BOARD, TYPE C</v>
          </cell>
          <cell r="E3583" t="str">
            <v>EACH</v>
          </cell>
        </row>
        <row r="3584">
          <cell r="A3584" t="str">
            <v>63502-0400</v>
          </cell>
          <cell r="D3584" t="str">
            <v>TEMPORARY TRAFFIC CONTROL, BARRICADE TYPE 1</v>
          </cell>
          <cell r="E3584" t="str">
            <v>EACH</v>
          </cell>
        </row>
        <row r="3585">
          <cell r="A3585" t="str">
            <v>63502-0500</v>
          </cell>
          <cell r="D3585" t="str">
            <v>TEMPORARY TRAFFIC CONTROL, BARRICADE TYPE 2</v>
          </cell>
          <cell r="E3585" t="str">
            <v>EACH</v>
          </cell>
        </row>
        <row r="3586">
          <cell r="A3586" t="str">
            <v>63502-0600</v>
          </cell>
          <cell r="D3586" t="str">
            <v>TEMPORARY TRAFFIC CONTROL, BARRICADE TYPE 3</v>
          </cell>
          <cell r="E3586" t="str">
            <v>EACH</v>
          </cell>
        </row>
        <row r="3587">
          <cell r="A3587" t="str">
            <v>63502-0700</v>
          </cell>
          <cell r="D3587" t="str">
            <v>TEMPORARY TRAFFIC CONTROL, CONE</v>
          </cell>
          <cell r="E3587" t="str">
            <v>EACH</v>
          </cell>
        </row>
        <row r="3588">
          <cell r="A3588" t="str">
            <v>63502-0800</v>
          </cell>
          <cell r="D3588" t="str">
            <v>TEMPORARY TRAFFIC CONTROL, CONE, TYPE 18-INCH</v>
          </cell>
          <cell r="E3588" t="str">
            <v>EACH</v>
          </cell>
        </row>
        <row r="3589">
          <cell r="A3589" t="str">
            <v>63502-0900</v>
          </cell>
          <cell r="D3589" t="str">
            <v>TEMPORARY TRAFFIC CONTROL, CONE, TYPE 28-INCH</v>
          </cell>
          <cell r="E3589" t="str">
            <v>EACH</v>
          </cell>
        </row>
        <row r="3590">
          <cell r="A3590" t="str">
            <v>63502-1000</v>
          </cell>
          <cell r="D3590" t="str">
            <v>TEMPORARY TRAFFIC CONTROL, CONE, TYPE 36-INCH</v>
          </cell>
          <cell r="E3590" t="str">
            <v>EACH</v>
          </cell>
        </row>
        <row r="3591">
          <cell r="A3591" t="str">
            <v>63502-1050</v>
          </cell>
          <cell r="D3591" t="str">
            <v>TEMPORARY TRAFFIC CONTROL, TUBULAR MARKER</v>
          </cell>
          <cell r="E3591" t="str">
            <v>EACH</v>
          </cell>
        </row>
        <row r="3592">
          <cell r="A3592" t="str">
            <v>63502-1100</v>
          </cell>
          <cell r="D3592" t="str">
            <v>TEMPORARY TRAFFIC CONTROL, TUBULAR MARKER, TYPE 18-INCH</v>
          </cell>
          <cell r="E3592" t="str">
            <v>EACH</v>
          </cell>
        </row>
        <row r="3593">
          <cell r="A3593" t="str">
            <v>63502-1200</v>
          </cell>
          <cell r="D3593" t="str">
            <v>TEMPORARY TRAFFIC CONTROL, TUBULAR MARKER, TYPE 28-INCH</v>
          </cell>
          <cell r="E3593" t="str">
            <v>EACH</v>
          </cell>
        </row>
        <row r="3594">
          <cell r="A3594" t="str">
            <v>63502-1250</v>
          </cell>
          <cell r="D3594" t="str">
            <v>TEMPORARY TRAFFIC CONTROL, TUBULAR MARKER, TYPE 42-INCH</v>
          </cell>
          <cell r="E3594" t="str">
            <v>EACH</v>
          </cell>
        </row>
        <row r="3595">
          <cell r="A3595" t="str">
            <v>63502-1300</v>
          </cell>
          <cell r="D3595" t="str">
            <v>TEMPORARY TRAFFIC CONTROL, DRUM</v>
          </cell>
          <cell r="E3595" t="str">
            <v>EACH</v>
          </cell>
        </row>
        <row r="3596">
          <cell r="A3596" t="str">
            <v>63502-1400</v>
          </cell>
          <cell r="D3596" t="str">
            <v>TEMPORARY TRAFFIC CONTROL, VERTICAL PANEL</v>
          </cell>
          <cell r="E3596" t="str">
            <v>EACH</v>
          </cell>
        </row>
        <row r="3597">
          <cell r="A3597" t="str">
            <v>63502-1500</v>
          </cell>
          <cell r="D3597" t="str">
            <v>TEMPORARY TRAFFIC CONTROL, WARNING LIGHT TYPE A</v>
          </cell>
          <cell r="E3597" t="str">
            <v>EACH</v>
          </cell>
        </row>
        <row r="3598">
          <cell r="A3598" t="str">
            <v>63502-1600</v>
          </cell>
          <cell r="D3598" t="str">
            <v>TEMPORARY TRAFFIC CONTROL, WARNING LIGHT TYPE B</v>
          </cell>
          <cell r="E3598" t="str">
            <v>EACH</v>
          </cell>
        </row>
        <row r="3599">
          <cell r="A3599" t="str">
            <v>63502-1700</v>
          </cell>
          <cell r="D3599" t="str">
            <v>TEMPORARY TRAFFIC CONTROL, WARNING LIGHT TYPE C</v>
          </cell>
          <cell r="E3599" t="str">
            <v>EACH</v>
          </cell>
        </row>
        <row r="3600">
          <cell r="A3600" t="str">
            <v>63502-1800</v>
          </cell>
          <cell r="D3600" t="str">
            <v>TEMPORARY TRAFFIC CONTROL, WARNING LIGHT TYPE D</v>
          </cell>
          <cell r="E3600" t="str">
            <v>EACH</v>
          </cell>
        </row>
        <row r="3601">
          <cell r="A3601" t="str">
            <v>63502-1900</v>
          </cell>
          <cell r="D3601" t="str">
            <v>TEMPORARY TRAFFIC CONTROL, SHADOW VEHICLE</v>
          </cell>
          <cell r="E3601" t="str">
            <v>EACH</v>
          </cell>
        </row>
        <row r="3602">
          <cell r="A3602" t="str">
            <v>63502-2000</v>
          </cell>
          <cell r="D3602" t="str">
            <v>TEMPORARY TRAFFIC CONTROL, PORTABLE CHANGEABLE MESSAGE SIGN</v>
          </cell>
          <cell r="E3602" t="str">
            <v>EACH</v>
          </cell>
        </row>
        <row r="3603">
          <cell r="A3603" t="str">
            <v>63502-2050</v>
          </cell>
          <cell r="D3603" t="str">
            <v>TEMPORARY TRAFFIC CONTROL, SPEED FEEDBACK SIGN</v>
          </cell>
          <cell r="E3603" t="str">
            <v>EACH</v>
          </cell>
        </row>
        <row r="3604">
          <cell r="A3604" t="str">
            <v>63502-2100</v>
          </cell>
          <cell r="D3604" t="str">
            <v>TEMPORARY TRAFFIC CONTROL, CRASH CUSHION</v>
          </cell>
          <cell r="E3604" t="str">
            <v>EACH</v>
          </cell>
        </row>
        <row r="3605">
          <cell r="A3605" t="str">
            <v>63502-2600</v>
          </cell>
          <cell r="D3605" t="str">
            <v>TEMPORARY TRAFFIC CONTROL, MOVING TEMPORARY CRASH CUSHION</v>
          </cell>
          <cell r="E3605" t="str">
            <v>EACH</v>
          </cell>
        </row>
        <row r="3606">
          <cell r="A3606" t="str">
            <v>63502-2700</v>
          </cell>
          <cell r="D3606" t="str">
            <v>TEMPORARY TRAFFIC CONTROL, REPLACEMENT CARTRIDGES FOR CRASH CUSHION</v>
          </cell>
          <cell r="E3606" t="str">
            <v>EACH</v>
          </cell>
        </row>
        <row r="3607">
          <cell r="A3607" t="str">
            <v>63502-2800</v>
          </cell>
          <cell r="D3607" t="str">
            <v>TEMPORARY TRAFFIC CONTROL, REPLACEMENT BARRELS FOR CRASH CUSHION</v>
          </cell>
          <cell r="E3607" t="str">
            <v>EACH</v>
          </cell>
        </row>
        <row r="3608">
          <cell r="A3608" t="str">
            <v>63502-2900</v>
          </cell>
          <cell r="D3608" t="str">
            <v>TEMPORARY TRAFFIC CONTROL, PAVEMENT MARKINGS, SYMBOLS, AND LETTERS</v>
          </cell>
          <cell r="E3608" t="str">
            <v>EACH</v>
          </cell>
        </row>
        <row r="3609">
          <cell r="A3609" t="str">
            <v>63502-3000</v>
          </cell>
          <cell r="D3609" t="str">
            <v>TEMPORARY TRAFFIC CONTROL, RAISED PAVEMENT MARKER</v>
          </cell>
          <cell r="E3609" t="str">
            <v>EACH</v>
          </cell>
        </row>
        <row r="3610">
          <cell r="A3610" t="str">
            <v>63502-3100</v>
          </cell>
          <cell r="D3610" t="str">
            <v>TEMPORARY TRAFFIC CONTROL, TRAFFIC SIGNAL SYSTEM</v>
          </cell>
          <cell r="E3610" t="str">
            <v>EACH</v>
          </cell>
        </row>
        <row r="3611">
          <cell r="A3611" t="str">
            <v>63502-3200</v>
          </cell>
          <cell r="D3611" t="str">
            <v>TEMPORARY TRAFFIC CONTROL, RELOCATING TRAFFIC SIGNAL SYSTEM</v>
          </cell>
          <cell r="E3611" t="str">
            <v>EACH</v>
          </cell>
        </row>
        <row r="3612">
          <cell r="A3612" t="str">
            <v>63502-3300</v>
          </cell>
          <cell r="D3612" t="str">
            <v>TEMPORARY TRAFFIC CONTROL, PORTABLE RUMBLE STRIP</v>
          </cell>
          <cell r="E3612" t="str">
            <v>EACH</v>
          </cell>
        </row>
        <row r="3613">
          <cell r="A3613" t="str">
            <v>63502-3400</v>
          </cell>
          <cell r="D3613" t="str">
            <v>TEMPORARY TRAFFIC CONTROL, OPPOSING TRAFFIC LANE DIVIDER</v>
          </cell>
          <cell r="E3613" t="str">
            <v>EACH</v>
          </cell>
        </row>
        <row r="3614">
          <cell r="A3614" t="str">
            <v>63502-3500</v>
          </cell>
          <cell r="D3614" t="str">
            <v>TEMPORARY TRAFFIC CONTROL, VEHICLE POSITIONING GUIDE</v>
          </cell>
          <cell r="E3614" t="str">
            <v>EACH</v>
          </cell>
        </row>
        <row r="3615">
          <cell r="A3615" t="str">
            <v>63502-3700</v>
          </cell>
          <cell r="D3615" t="str">
            <v>TEMPORARY TRAFFIC CONTROL, SNOW POLE</v>
          </cell>
          <cell r="E3615" t="str">
            <v>EACH</v>
          </cell>
        </row>
        <row r="3616">
          <cell r="A3616" t="str">
            <v>63502-3800</v>
          </cell>
          <cell r="D3616" t="str">
            <v>TEMPORARY TRAFFIC CONTROL, TOWING</v>
          </cell>
          <cell r="E3616" t="str">
            <v>EACH</v>
          </cell>
        </row>
        <row r="3617">
          <cell r="A3617" t="str">
            <v>63502-3900</v>
          </cell>
          <cell r="D3617" t="str">
            <v>TEMPORARY TRAFFIC CONTROL, CONSTRUCTION SIGN</v>
          </cell>
          <cell r="E3617" t="str">
            <v>EACH</v>
          </cell>
        </row>
        <row r="3618">
          <cell r="A3618" t="str">
            <v>63503-0100</v>
          </cell>
          <cell r="D3618" t="str">
            <v>TEMPORARY TRAFFIC CONTROL, BARRICADE TYPE 1</v>
          </cell>
          <cell r="E3618" t="str">
            <v>LNFT</v>
          </cell>
        </row>
        <row r="3619">
          <cell r="A3619" t="str">
            <v>63503-0200</v>
          </cell>
          <cell r="D3619" t="str">
            <v>TEMPORARY TRAFFIC CONTROL, BARRICADE TYPE 2</v>
          </cell>
          <cell r="E3619" t="str">
            <v>LNFT</v>
          </cell>
        </row>
        <row r="3620">
          <cell r="A3620" t="str">
            <v>63503-0300</v>
          </cell>
          <cell r="D3620" t="str">
            <v>TEMPORARY TRAFFIC CONTROL, BARRICADE TYPE 3</v>
          </cell>
          <cell r="E3620" t="str">
            <v>LNFT</v>
          </cell>
        </row>
        <row r="3621">
          <cell r="A3621" t="str">
            <v>63503-0380</v>
          </cell>
          <cell r="D3621" t="str">
            <v>TEMPORARY TRAFFIC CONTROL, CROWD CONTROL BARRICADE</v>
          </cell>
          <cell r="E3621" t="str">
            <v>LNFT</v>
          </cell>
        </row>
        <row r="3622">
          <cell r="A3622" t="str">
            <v>63503-0400</v>
          </cell>
          <cell r="D3622" t="str">
            <v>TEMPORARY TRAFFIC CONTROL, CONCRETE BARRIER</v>
          </cell>
          <cell r="E3622" t="str">
            <v>LNFT</v>
          </cell>
        </row>
        <row r="3623">
          <cell r="A3623" t="str">
            <v>63503-0450</v>
          </cell>
          <cell r="D3623" t="str">
            <v>TEMPORARY TRAFFIC CONTROL, WATER-FILLED BARRIER</v>
          </cell>
          <cell r="E3623" t="str">
            <v>LNFT</v>
          </cell>
        </row>
        <row r="3624">
          <cell r="A3624" t="str">
            <v>63503-0500</v>
          </cell>
          <cell r="D3624" t="str">
            <v>TEMPORARY TRAFFIC CONTROL, MOVING CONCRETE BARRIER</v>
          </cell>
          <cell r="E3624" t="str">
            <v>LNFT</v>
          </cell>
        </row>
        <row r="3625">
          <cell r="A3625" t="str">
            <v>63503-0550</v>
          </cell>
          <cell r="D3625" t="str">
            <v>TEMPORARY TRAFFIC CONTROL, MOVING WATER-FILLED BARRIER</v>
          </cell>
          <cell r="E3625" t="str">
            <v>LNFT</v>
          </cell>
        </row>
        <row r="3626">
          <cell r="A3626" t="str">
            <v>63503-0700</v>
          </cell>
          <cell r="D3626" t="str">
            <v>TEMPORARY TRAFFIC CONTROL, PAVEMENT MARKINGS</v>
          </cell>
          <cell r="E3626" t="str">
            <v>LNFT</v>
          </cell>
        </row>
        <row r="3627">
          <cell r="A3627" t="str">
            <v>63503-0800</v>
          </cell>
          <cell r="D3627" t="str">
            <v>TEMPORARY TRAFFIC CONTROL, PAVEMENT MARKING REMOVAL</v>
          </cell>
          <cell r="E3627" t="str">
            <v>LNFT</v>
          </cell>
        </row>
        <row r="3628">
          <cell r="A3628" t="str">
            <v>63503-0900</v>
          </cell>
          <cell r="D3628" t="str">
            <v>TEMPORARY TRAFFIC CONTROL, SNOW FENCE</v>
          </cell>
          <cell r="E3628" t="str">
            <v>LNFT</v>
          </cell>
        </row>
        <row r="3629">
          <cell r="A3629" t="str">
            <v>63503-1000</v>
          </cell>
          <cell r="D3629" t="str">
            <v>TEMPORARY TRAFFIC CONTROL, PLASTIC FENCE</v>
          </cell>
          <cell r="E3629" t="str">
            <v>LNFT</v>
          </cell>
        </row>
        <row r="3630">
          <cell r="A3630" t="str">
            <v>63504-1000</v>
          </cell>
          <cell r="D3630" t="str">
            <v>TEMPORARY TRAFFIC CONTROL, CONSTRUCTION SIGN</v>
          </cell>
          <cell r="E3630" t="str">
            <v>SQFT</v>
          </cell>
        </row>
        <row r="3631">
          <cell r="A3631" t="str">
            <v>63504-2000</v>
          </cell>
          <cell r="D3631" t="str">
            <v>TEMPORARY TRAFFIC CONTROL, PAVEMENT MARKINGS, SYMBOLS AND LETTERS</v>
          </cell>
          <cell r="E3631" t="str">
            <v>SQFT</v>
          </cell>
        </row>
        <row r="3632">
          <cell r="A3632" t="str">
            <v>63504-3000</v>
          </cell>
          <cell r="D3632" t="str">
            <v>TEMPORARY TRAFFIC CONTROL, STEEL PLATES</v>
          </cell>
          <cell r="E3632" t="str">
            <v>SQFT</v>
          </cell>
        </row>
        <row r="3633">
          <cell r="A3633" t="str">
            <v>63505-1000</v>
          </cell>
          <cell r="D3633" t="str">
            <v>TEMPORARY TRAFFIC CONTROL, PAVEMENT MARKINGS</v>
          </cell>
          <cell r="E3633" t="str">
            <v>MILE</v>
          </cell>
        </row>
        <row r="3634">
          <cell r="A3634" t="str">
            <v>63505-1500</v>
          </cell>
          <cell r="D3634" t="str">
            <v>TEMPORARY TRAFFIC CONTROL, VEHICLE POSITIONING GUIDES</v>
          </cell>
          <cell r="E3634" t="str">
            <v>MILE</v>
          </cell>
        </row>
        <row r="3635">
          <cell r="A3635" t="str">
            <v>63506-0400</v>
          </cell>
          <cell r="D3635" t="str">
            <v>TEMPORARY TRAFFIC CONTROL, POLICE OFFICER</v>
          </cell>
          <cell r="E3635" t="str">
            <v>HOUR</v>
          </cell>
        </row>
        <row r="3636">
          <cell r="A3636" t="str">
            <v>63506-0500</v>
          </cell>
          <cell r="D3636" t="str">
            <v>TEMPORARY TRAFFIC CONTROL, FLAGGER</v>
          </cell>
          <cell r="E3636" t="str">
            <v>HOUR</v>
          </cell>
        </row>
        <row r="3637">
          <cell r="A3637" t="str">
            <v>63506-0600</v>
          </cell>
          <cell r="D3637" t="str">
            <v>TEMPORARY TRAFFIC CONTROL, PILOT CAR</v>
          </cell>
          <cell r="E3637" t="str">
            <v>HOUR</v>
          </cell>
        </row>
        <row r="3638">
          <cell r="A3638" t="str">
            <v>63506-0700</v>
          </cell>
          <cell r="D3638" t="str">
            <v>TEMPORARY TRAFFIC CONTROL, TRAFFIC CONTROL SUPERVISOR</v>
          </cell>
          <cell r="E3638" t="str">
            <v>HOUR</v>
          </cell>
        </row>
        <row r="3639">
          <cell r="A3639" t="str">
            <v>63506-0800</v>
          </cell>
          <cell r="D3639" t="str">
            <v>TEMPORARY TRAFFIC CONTROL, PORTABLE CHANGEABLE MESSAGE SIGN</v>
          </cell>
          <cell r="E3639" t="str">
            <v>HOUR</v>
          </cell>
        </row>
        <row r="3640">
          <cell r="A3640" t="str">
            <v>63507-0100</v>
          </cell>
          <cell r="D3640" t="str">
            <v>TEMPORARY TRAFFIC CONTROL, ADVANCE WARNING ARROW PANEL, TYPE A</v>
          </cell>
          <cell r="E3640" t="str">
            <v>DAY</v>
          </cell>
        </row>
        <row r="3641">
          <cell r="A3641" t="str">
            <v>63507-0200</v>
          </cell>
          <cell r="D3641" t="str">
            <v>TEMPORARY TRAFFIC CONTROL, ADVANCE WARNING ARROW PANEL, TYPE B</v>
          </cell>
          <cell r="E3641" t="str">
            <v>DAY</v>
          </cell>
        </row>
        <row r="3642">
          <cell r="A3642" t="str">
            <v>63507-0300</v>
          </cell>
          <cell r="D3642" t="str">
            <v>TEMPORARY TRAFFIC CONTROL, ADVANCE WARNING ARROW PANEL, TYPE C</v>
          </cell>
          <cell r="E3642" t="str">
            <v>DAY</v>
          </cell>
        </row>
        <row r="3643">
          <cell r="A3643" t="str">
            <v>63507-0400</v>
          </cell>
          <cell r="D3643" t="str">
            <v>TEMPORARY TRAFFIC CONTROL, POLICE OFFICER</v>
          </cell>
          <cell r="E3643" t="str">
            <v>DAY</v>
          </cell>
        </row>
        <row r="3644">
          <cell r="A3644" t="str">
            <v>63507-0500</v>
          </cell>
          <cell r="D3644" t="str">
            <v>TEMPORARY TRAFFIC CONTROL, FLAGGER</v>
          </cell>
          <cell r="E3644" t="str">
            <v>DAY</v>
          </cell>
        </row>
        <row r="3645">
          <cell r="A3645" t="str">
            <v>63507-0600</v>
          </cell>
          <cell r="D3645" t="str">
            <v>TEMPORARY TRAFFIC CONTROL, PILOT CAR</v>
          </cell>
          <cell r="E3645" t="str">
            <v>DAY</v>
          </cell>
        </row>
        <row r="3646">
          <cell r="A3646" t="str">
            <v>63507-0700</v>
          </cell>
          <cell r="D3646" t="str">
            <v>TEMPORARY TRAFFIC CONTROL, TRAFFIC CONTROL SUPERVISOR</v>
          </cell>
          <cell r="E3646" t="str">
            <v>DAY</v>
          </cell>
        </row>
        <row r="3647">
          <cell r="A3647" t="str">
            <v>63507-0800</v>
          </cell>
          <cell r="D3647" t="str">
            <v>TEMPORARY TRAFFIC CONTROL, PORTABLE CHANGEABLE MESSAGE SIGN</v>
          </cell>
          <cell r="E3647" t="str">
            <v>DAY</v>
          </cell>
        </row>
        <row r="3648">
          <cell r="A3648" t="str">
            <v>63508-1000</v>
          </cell>
          <cell r="D3648" t="str">
            <v>TEMPORARY TRAFFIC CONTROL, MAINTENANCE OF TRAFFIC, PAVEMENT PATCH</v>
          </cell>
          <cell r="E3648" t="str">
            <v>TON</v>
          </cell>
        </row>
        <row r="3649">
          <cell r="A3649" t="str">
            <v>63509-1000</v>
          </cell>
          <cell r="D3649" t="str">
            <v>TEMPORARY TRAFFIC CONTROL, FLAGGER</v>
          </cell>
          <cell r="E3649" t="str">
            <v>FXHR</v>
          </cell>
        </row>
        <row r="3650">
          <cell r="A3650" t="str">
            <v>63510-0100</v>
          </cell>
          <cell r="D3650" t="str">
            <v>TEMPORARY TRAFFIC CONTROL, TRAFFIC CONTROL SUPERVISOR</v>
          </cell>
          <cell r="E3650" t="str">
            <v>WEEK</v>
          </cell>
        </row>
        <row r="3651">
          <cell r="A3651" t="str">
            <v>63511-0100</v>
          </cell>
          <cell r="D3651" t="str">
            <v>TEMPORARY TRAFFIC CONTROL, RAILROAD FLAGGER</v>
          </cell>
          <cell r="E3651" t="str">
            <v>CTSM</v>
          </cell>
        </row>
        <row r="3652">
          <cell r="A3652" t="str">
            <v>63601-1000</v>
          </cell>
          <cell r="D3652" t="str">
            <v>SYSTEM INSTALLATION, TRAFFIC SIGNAL</v>
          </cell>
          <cell r="E3652" t="str">
            <v>LPSM</v>
          </cell>
        </row>
        <row r="3653">
          <cell r="A3653" t="str">
            <v>63601-2000</v>
          </cell>
          <cell r="D3653" t="str">
            <v>SYSTEM INSTALLATION, LIGHTING</v>
          </cell>
          <cell r="E3653" t="str">
            <v>LPSM</v>
          </cell>
        </row>
        <row r="3654">
          <cell r="A3654" t="str">
            <v>63601-3000</v>
          </cell>
          <cell r="D3654" t="str">
            <v>SYSTEM INSTALLATION, ELECTRICAL</v>
          </cell>
          <cell r="E3654" t="str">
            <v>LPSM</v>
          </cell>
        </row>
        <row r="3655">
          <cell r="A3655" t="str">
            <v>63601-3100</v>
          </cell>
          <cell r="D3655" t="str">
            <v>SYSTEM INSTALLATION, TELEPHONE</v>
          </cell>
          <cell r="E3655" t="str">
            <v>LPSM</v>
          </cell>
        </row>
        <row r="3656">
          <cell r="A3656" t="str">
            <v>63601-3200</v>
          </cell>
          <cell r="D3656" t="str">
            <v>SYSTEM INSTALLATION, CABLE TELEVISION</v>
          </cell>
          <cell r="E3656" t="str">
            <v>LPSM</v>
          </cell>
        </row>
        <row r="3657">
          <cell r="A3657" t="str">
            <v>63601-4000</v>
          </cell>
          <cell r="D3657" t="str">
            <v>SYSTEM INSTALLATION, RAILROAD CROSSING</v>
          </cell>
          <cell r="E3657" t="str">
            <v>LPSM</v>
          </cell>
        </row>
        <row r="3658">
          <cell r="A3658" t="str">
            <v>63601-5000</v>
          </cell>
          <cell r="D3658" t="str">
            <v>SYSTEM INSTALLATION, CHANGEABLE MESSAGE SIGN</v>
          </cell>
          <cell r="E3658" t="str">
            <v>LPSM</v>
          </cell>
        </row>
        <row r="3659">
          <cell r="A3659" t="str">
            <v>63601-6000</v>
          </cell>
          <cell r="D3659" t="str">
            <v>SYSTEM INSTALLATION, TRAFFIC DETECTOR SYSTEM</v>
          </cell>
          <cell r="E3659" t="str">
            <v>LPSM</v>
          </cell>
        </row>
        <row r="3660">
          <cell r="A3660" t="str">
            <v>63601-7000</v>
          </cell>
          <cell r="D3660" t="str">
            <v>SYSTEM INSTALLATION, SPEED FEEDBACK SIGN</v>
          </cell>
          <cell r="E3660" t="str">
            <v>LPSM</v>
          </cell>
        </row>
        <row r="3661">
          <cell r="A3661" t="str">
            <v>63602-1000</v>
          </cell>
          <cell r="D3661" t="str">
            <v>SYSTEM INSTALLATION, TRAFFIC SIGNAL</v>
          </cell>
          <cell r="E3661" t="str">
            <v>EACH</v>
          </cell>
        </row>
        <row r="3662">
          <cell r="A3662" t="str">
            <v>63602-2000</v>
          </cell>
          <cell r="D3662" t="str">
            <v>SYSTEM INSTALLATION, LIGHTING</v>
          </cell>
          <cell r="E3662" t="str">
            <v>EACH</v>
          </cell>
        </row>
        <row r="3663">
          <cell r="A3663" t="str">
            <v>63602-3000</v>
          </cell>
          <cell r="D3663" t="str">
            <v>SYSTEM INSTALLATION, ELECTRICAL</v>
          </cell>
          <cell r="E3663" t="str">
            <v>EACH</v>
          </cell>
        </row>
        <row r="3664">
          <cell r="A3664" t="str">
            <v>63602-4000</v>
          </cell>
          <cell r="D3664" t="str">
            <v>SYSTEM INSTALLATION, RAILROAD CROSSING</v>
          </cell>
          <cell r="E3664" t="str">
            <v>EACH</v>
          </cell>
        </row>
        <row r="3665">
          <cell r="A3665" t="str">
            <v>63602-5000</v>
          </cell>
          <cell r="D3665" t="str">
            <v>SYSTEM INSTALLATION, CHANGEABLE MESSAGE SIGN</v>
          </cell>
          <cell r="E3665" t="str">
            <v>EACH</v>
          </cell>
        </row>
        <row r="3666">
          <cell r="A3666" t="str">
            <v>63602-6000</v>
          </cell>
          <cell r="D3666" t="str">
            <v>SYSTEM INSTALLATION, TRAFFIC DETECTOR SYSTEM</v>
          </cell>
          <cell r="E3666" t="str">
            <v>EACH</v>
          </cell>
        </row>
        <row r="3667">
          <cell r="A3667" t="str">
            <v>63602-6020</v>
          </cell>
          <cell r="D3667" t="str">
            <v>SYSTEM INSTALLATION, TRAFFIC DETECTOR WIRE LOOP</v>
          </cell>
          <cell r="E3667" t="str">
            <v>EACH</v>
          </cell>
        </row>
        <row r="3668">
          <cell r="A3668" t="str">
            <v>63602-6100</v>
          </cell>
          <cell r="D3668" t="str">
            <v>SYSTEM INSTALLATION, SCOUR MONITORING SYSTEM</v>
          </cell>
          <cell r="E3668" t="str">
            <v>EACH</v>
          </cell>
        </row>
        <row r="3669">
          <cell r="A3669" t="str">
            <v>63602-7000</v>
          </cell>
          <cell r="D3669" t="str">
            <v>SYSTEM INSTALLATION, SPEED FEEDBACK SIGN</v>
          </cell>
          <cell r="E3669" t="str">
            <v>EACH</v>
          </cell>
        </row>
        <row r="3670">
          <cell r="A3670" t="str">
            <v>63603-0100</v>
          </cell>
          <cell r="D3670" t="str">
            <v>SYSTEM INSTALLATION, ELECTRICAL COMPANY COMPENSATION</v>
          </cell>
          <cell r="E3670" t="str">
            <v>CTSM</v>
          </cell>
        </row>
        <row r="3671">
          <cell r="A3671" t="str">
            <v>63603-0200</v>
          </cell>
          <cell r="D3671" t="str">
            <v>SYSTEM INSTALLATION, TELEPHONE COMPANY COMPENSATION</v>
          </cell>
          <cell r="E3671" t="str">
            <v>CTSM</v>
          </cell>
        </row>
        <row r="3672">
          <cell r="A3672" t="str">
            <v>63610-0000</v>
          </cell>
          <cell r="D3672" t="str">
            <v>CONDUIT</v>
          </cell>
          <cell r="E3672" t="str">
            <v>LNFT</v>
          </cell>
        </row>
        <row r="3673">
          <cell r="A3673" t="str">
            <v>63610-0100</v>
          </cell>
          <cell r="D3673" t="str">
            <v>CONDUIT, 3/4-INCH, PVC</v>
          </cell>
          <cell r="E3673" t="str">
            <v>LNFT</v>
          </cell>
        </row>
        <row r="3674">
          <cell r="A3674" t="str">
            <v>63610-0200</v>
          </cell>
          <cell r="D3674" t="str">
            <v>CONDUIT, 3/4-INCH, RIGID GALVANIZED STEEL</v>
          </cell>
          <cell r="E3674" t="str">
            <v>LNFT</v>
          </cell>
        </row>
        <row r="3675">
          <cell r="A3675" t="str">
            <v>63610-0300</v>
          </cell>
          <cell r="D3675" t="str">
            <v>CONDUIT, 3/4-INCH, FIBERGLASS</v>
          </cell>
          <cell r="E3675" t="str">
            <v>LNFT</v>
          </cell>
        </row>
        <row r="3676">
          <cell r="A3676" t="str">
            <v>63610-0400</v>
          </cell>
          <cell r="D3676" t="str">
            <v>CONDUIT, 1-INCH, PVC</v>
          </cell>
          <cell r="E3676" t="str">
            <v>LNFT</v>
          </cell>
        </row>
        <row r="3677">
          <cell r="A3677" t="str">
            <v>63610-0500</v>
          </cell>
          <cell r="D3677" t="str">
            <v>CONDUIT, 1-INCH, RIGID GALVANIZED STEEL</v>
          </cell>
          <cell r="E3677" t="str">
            <v>LNFT</v>
          </cell>
        </row>
        <row r="3678">
          <cell r="A3678" t="str">
            <v>63610-0600</v>
          </cell>
          <cell r="D3678" t="str">
            <v>CONDUIT, 1-INCH, FIBERGLASS</v>
          </cell>
          <cell r="E3678" t="str">
            <v>LNFT</v>
          </cell>
        </row>
        <row r="3679">
          <cell r="A3679" t="str">
            <v>63610-0700</v>
          </cell>
          <cell r="D3679" t="str">
            <v>CONDUIT, 1 1/4-INCH, PVC</v>
          </cell>
          <cell r="E3679" t="str">
            <v>LNFT</v>
          </cell>
        </row>
        <row r="3680">
          <cell r="A3680" t="str">
            <v>63610-0800</v>
          </cell>
          <cell r="D3680" t="str">
            <v>CONDUIT, 1 1/4-INCH, RIGID GALVANIZED STEEL</v>
          </cell>
          <cell r="E3680" t="str">
            <v>LNFT</v>
          </cell>
        </row>
        <row r="3681">
          <cell r="A3681" t="str">
            <v>63610-0900</v>
          </cell>
          <cell r="D3681" t="str">
            <v>CONDUIT, 1 1/4-INCH, FIBERGLASS</v>
          </cell>
          <cell r="E3681" t="str">
            <v>LNFT</v>
          </cell>
        </row>
        <row r="3682">
          <cell r="A3682" t="str">
            <v>63610-1000</v>
          </cell>
          <cell r="D3682" t="str">
            <v>CONDUIT, 1 1/2-INCH, PVC</v>
          </cell>
          <cell r="E3682" t="str">
            <v>LNFT</v>
          </cell>
        </row>
        <row r="3683">
          <cell r="A3683" t="str">
            <v>63610-1100</v>
          </cell>
          <cell r="D3683" t="str">
            <v>CONDUIT, 1 1/2-INCH, RIGID GALVANIZED STEEL</v>
          </cell>
          <cell r="E3683" t="str">
            <v>LNFT</v>
          </cell>
        </row>
        <row r="3684">
          <cell r="A3684" t="str">
            <v>63610-1200</v>
          </cell>
          <cell r="D3684" t="str">
            <v>CONDUIT, 1 1/2-INCH, FIBERGLASS</v>
          </cell>
          <cell r="E3684" t="str">
            <v>LNFT</v>
          </cell>
        </row>
        <row r="3685">
          <cell r="A3685" t="str">
            <v>63610-1300</v>
          </cell>
          <cell r="D3685" t="str">
            <v>CONDUIT, 1 3/4-INCH, PVC</v>
          </cell>
          <cell r="E3685" t="str">
            <v>LNFT</v>
          </cell>
        </row>
        <row r="3686">
          <cell r="A3686" t="str">
            <v>63610-1400</v>
          </cell>
          <cell r="D3686" t="str">
            <v>CONDUIT, 1 3/4-INCH, RIGID GALVANIZED STEEL</v>
          </cell>
          <cell r="E3686" t="str">
            <v>LNFT</v>
          </cell>
        </row>
        <row r="3687">
          <cell r="A3687" t="str">
            <v>63610-1500</v>
          </cell>
          <cell r="D3687" t="str">
            <v>CONDUIT, 1 3/4-INCH, FIBERGLASS</v>
          </cell>
          <cell r="E3687" t="str">
            <v>LNFT</v>
          </cell>
        </row>
        <row r="3688">
          <cell r="A3688" t="str">
            <v>63610-1600</v>
          </cell>
          <cell r="D3688" t="str">
            <v>CONDUIT, 2-INCH, PVC</v>
          </cell>
          <cell r="E3688" t="str">
            <v>LNFT</v>
          </cell>
        </row>
        <row r="3689">
          <cell r="A3689" t="str">
            <v>63610-1700</v>
          </cell>
          <cell r="D3689" t="str">
            <v>CONDUIT, 2-INCH, RIGID GALVANIZED STEEL</v>
          </cell>
          <cell r="E3689" t="str">
            <v>LNFT</v>
          </cell>
        </row>
        <row r="3690">
          <cell r="A3690" t="str">
            <v>63610-1800</v>
          </cell>
          <cell r="D3690" t="str">
            <v>CONDUIT, 2-INCH, FIBERGLASS</v>
          </cell>
          <cell r="E3690" t="str">
            <v>LNFT</v>
          </cell>
        </row>
        <row r="3691">
          <cell r="A3691" t="str">
            <v>63610-1900</v>
          </cell>
          <cell r="D3691" t="str">
            <v>CONDUIT, 2 1/2-INCH, PVC</v>
          </cell>
          <cell r="E3691" t="str">
            <v>LNFT</v>
          </cell>
        </row>
        <row r="3692">
          <cell r="A3692" t="str">
            <v>63610-2000</v>
          </cell>
          <cell r="D3692" t="str">
            <v>CONDUIT, 2 1/2-INCH, RIGID GALVANIZED STEEL</v>
          </cell>
          <cell r="E3692" t="str">
            <v>LNFT</v>
          </cell>
        </row>
        <row r="3693">
          <cell r="A3693" t="str">
            <v>63610-2100</v>
          </cell>
          <cell r="D3693" t="str">
            <v>CONDUIT, 2 1/2-INCH, FIBERGLASS</v>
          </cell>
          <cell r="E3693" t="str">
            <v>LNFT</v>
          </cell>
        </row>
        <row r="3694">
          <cell r="A3694" t="str">
            <v>63610-2200</v>
          </cell>
          <cell r="D3694" t="str">
            <v>CONDUIT, 3-INCH, PVC</v>
          </cell>
          <cell r="E3694" t="str">
            <v>LNFT</v>
          </cell>
        </row>
        <row r="3695">
          <cell r="A3695" t="str">
            <v>63610-2300</v>
          </cell>
          <cell r="D3695" t="str">
            <v>CONDUIT, 3-INCH, RIGID GALVANIZED STEEL</v>
          </cell>
          <cell r="E3695" t="str">
            <v>LNFT</v>
          </cell>
        </row>
        <row r="3696">
          <cell r="A3696" t="str">
            <v>63610-2400</v>
          </cell>
          <cell r="D3696" t="str">
            <v>CONDUIT, 3-INCH, FIBERGLASS</v>
          </cell>
          <cell r="E3696" t="str">
            <v>LNFT</v>
          </cell>
        </row>
        <row r="3697">
          <cell r="A3697" t="str">
            <v>63610-2500</v>
          </cell>
          <cell r="D3697" t="str">
            <v>CONDUIT, 3 1/2-INCH, PVC</v>
          </cell>
          <cell r="E3697" t="str">
            <v>LNFT</v>
          </cell>
        </row>
        <row r="3698">
          <cell r="A3698" t="str">
            <v>63610-2600</v>
          </cell>
          <cell r="D3698" t="str">
            <v>CONDUIT, 3 1/2-INCH, RIGID GALVANIZED STEEL</v>
          </cell>
          <cell r="E3698" t="str">
            <v>LNFT</v>
          </cell>
        </row>
        <row r="3699">
          <cell r="A3699" t="str">
            <v>63610-2700</v>
          </cell>
          <cell r="D3699" t="str">
            <v>CONDUIT, 3 1/2-INCH, FIBERGLASS</v>
          </cell>
          <cell r="E3699" t="str">
            <v>LNFT</v>
          </cell>
        </row>
        <row r="3700">
          <cell r="A3700" t="str">
            <v>63610-2800</v>
          </cell>
          <cell r="D3700" t="str">
            <v>CONDUIT, 4-INCH, PVC</v>
          </cell>
          <cell r="E3700" t="str">
            <v>LNFT</v>
          </cell>
        </row>
        <row r="3701">
          <cell r="A3701" t="str">
            <v>63610-2900</v>
          </cell>
          <cell r="D3701" t="str">
            <v>CONDUIT, 4-INCH, RIGID GALVANIZED STEEL</v>
          </cell>
          <cell r="E3701" t="str">
            <v>LNFT</v>
          </cell>
        </row>
        <row r="3702">
          <cell r="A3702" t="str">
            <v>63610-3000</v>
          </cell>
          <cell r="D3702" t="str">
            <v>CONDUIT, 4-INCH, FIBERGLASS</v>
          </cell>
          <cell r="E3702" t="str">
            <v>LNFT</v>
          </cell>
        </row>
        <row r="3703">
          <cell r="A3703" t="str">
            <v>63610-3010</v>
          </cell>
          <cell r="D3703" t="str">
            <v>CONDUIT, 4-INCH, HDPE</v>
          </cell>
          <cell r="E3703" t="str">
            <v>LNFT</v>
          </cell>
        </row>
        <row r="3704">
          <cell r="A3704" t="str">
            <v>63610-3100</v>
          </cell>
          <cell r="D3704" t="str">
            <v>CONDUIT, 5-INCH, PVC</v>
          </cell>
          <cell r="E3704" t="str">
            <v>LNFT</v>
          </cell>
        </row>
        <row r="3705">
          <cell r="A3705" t="str">
            <v>63610-3200</v>
          </cell>
          <cell r="D3705" t="str">
            <v>CONDUIT, 6-INCH, PVC</v>
          </cell>
          <cell r="E3705" t="str">
            <v>LNFT</v>
          </cell>
        </row>
        <row r="3706">
          <cell r="A3706" t="str">
            <v>63610-3300</v>
          </cell>
          <cell r="D3706" t="str">
            <v>CONDUIT, 6-INCH, RIGID GALVANIZED STEEL</v>
          </cell>
          <cell r="E3706" t="str">
            <v>LNFT</v>
          </cell>
        </row>
        <row r="3707">
          <cell r="A3707" t="str">
            <v>63610-3400</v>
          </cell>
          <cell r="D3707" t="str">
            <v>CONDUIT, 6-INCH, FIBERGLASS</v>
          </cell>
          <cell r="E3707" t="str">
            <v>LNFT</v>
          </cell>
        </row>
        <row r="3708">
          <cell r="A3708" t="str">
            <v>63610-3410</v>
          </cell>
          <cell r="D3708" t="str">
            <v>CONDUIT, 6-INCH, HDPE</v>
          </cell>
          <cell r="E3708" t="str">
            <v>LNFT</v>
          </cell>
        </row>
        <row r="3709">
          <cell r="A3709" t="str">
            <v>63610-3500</v>
          </cell>
          <cell r="D3709" t="str">
            <v>CONDUIT, 8-INCH, PVC</v>
          </cell>
          <cell r="E3709" t="str">
            <v>LNFT</v>
          </cell>
        </row>
        <row r="3710">
          <cell r="A3710" t="str">
            <v>63610-3600</v>
          </cell>
          <cell r="D3710" t="str">
            <v>CONDUIT, 8-INCH, RIGID GALVANIZED STEEL</v>
          </cell>
          <cell r="E3710" t="str">
            <v>LNFT</v>
          </cell>
        </row>
        <row r="3711">
          <cell r="A3711" t="str">
            <v>63610-3700</v>
          </cell>
          <cell r="D3711" t="str">
            <v>CONDUIT, 8-INCH, FIBERGLASS</v>
          </cell>
          <cell r="E3711" t="str">
            <v>LNFT</v>
          </cell>
        </row>
        <row r="3712">
          <cell r="A3712" t="str">
            <v>63610-3800</v>
          </cell>
          <cell r="D3712" t="str">
            <v>CONDUIT, 10-INCH, PVC</v>
          </cell>
          <cell r="E3712" t="str">
            <v>LNFT</v>
          </cell>
        </row>
        <row r="3713">
          <cell r="A3713" t="str">
            <v>63610-3900</v>
          </cell>
          <cell r="D3713" t="str">
            <v>CONDUIT, 10-INCH, RIGID GALVANIZED STEEL</v>
          </cell>
          <cell r="E3713" t="str">
            <v>LNFT</v>
          </cell>
        </row>
        <row r="3714">
          <cell r="A3714" t="str">
            <v>63610-4000</v>
          </cell>
          <cell r="D3714" t="str">
            <v>CONDUIT, 10-INCH, FIBERGLASS</v>
          </cell>
          <cell r="E3714" t="str">
            <v>LNFT</v>
          </cell>
        </row>
        <row r="3715">
          <cell r="A3715" t="str">
            <v>63610-4100</v>
          </cell>
          <cell r="D3715" t="str">
            <v>CONDUIT, 12-INCH, PVC</v>
          </cell>
          <cell r="E3715" t="str">
            <v>LNFT</v>
          </cell>
        </row>
        <row r="3716">
          <cell r="A3716" t="str">
            <v>63610-4200</v>
          </cell>
          <cell r="D3716" t="str">
            <v>CONDUIT, 12-INCH, RIGID GALVANIZED STEEL</v>
          </cell>
          <cell r="E3716" t="str">
            <v>LNFT</v>
          </cell>
        </row>
        <row r="3717">
          <cell r="A3717" t="str">
            <v>63610-4300</v>
          </cell>
          <cell r="D3717" t="str">
            <v>CONDUIT, 12-INCH, FIBERGLASS</v>
          </cell>
          <cell r="E3717" t="str">
            <v>LNFT</v>
          </cell>
        </row>
        <row r="3718">
          <cell r="A3718" t="str">
            <v>63610-4310</v>
          </cell>
          <cell r="D3718" t="str">
            <v>CONDUIT, 12-INCH, HDPE</v>
          </cell>
          <cell r="E3718" t="str">
            <v>LNFT</v>
          </cell>
        </row>
        <row r="3719">
          <cell r="A3719" t="str">
            <v>63611-0100</v>
          </cell>
          <cell r="D3719" t="str">
            <v>WIRE, ELECTRICAL CONDUCTORS, 14 AWG</v>
          </cell>
          <cell r="E3719" t="str">
            <v>LNFT</v>
          </cell>
        </row>
        <row r="3720">
          <cell r="A3720" t="str">
            <v>63611-0200</v>
          </cell>
          <cell r="D3720" t="str">
            <v>WIRE, ELECTRICAL CONDUCTORS, 12 AWG</v>
          </cell>
          <cell r="E3720" t="str">
            <v>LNFT</v>
          </cell>
        </row>
        <row r="3721">
          <cell r="A3721" t="str">
            <v>63611-0300</v>
          </cell>
          <cell r="D3721" t="str">
            <v>WIRE, ELECTRICAL CONDUCTORS, 10 AWG</v>
          </cell>
          <cell r="E3721" t="str">
            <v>LNFT</v>
          </cell>
        </row>
        <row r="3722">
          <cell r="A3722" t="str">
            <v>63611-0400</v>
          </cell>
          <cell r="D3722" t="str">
            <v>WIRE, ELECTRICAL CONDUCTORS, 8 AWG</v>
          </cell>
          <cell r="E3722" t="str">
            <v>LNFT</v>
          </cell>
        </row>
        <row r="3723">
          <cell r="A3723" t="str">
            <v>63611-0500</v>
          </cell>
          <cell r="D3723" t="str">
            <v>WIRE, ELECTRICAL CONDUCTORS, 6 AWG</v>
          </cell>
          <cell r="E3723" t="str">
            <v>LNFT</v>
          </cell>
        </row>
        <row r="3724">
          <cell r="A3724" t="str">
            <v>63611-0600</v>
          </cell>
          <cell r="D3724" t="str">
            <v>WIRE, ELECTRICAL CONDUCTORS, 4 AWG</v>
          </cell>
          <cell r="E3724" t="str">
            <v>LNFT</v>
          </cell>
        </row>
        <row r="3725">
          <cell r="A3725" t="str">
            <v>63611-0700</v>
          </cell>
          <cell r="D3725" t="str">
            <v>WIRE, ELECTRICAL CONDUCTORS, 3 AWG</v>
          </cell>
          <cell r="E3725" t="str">
            <v>LNFT</v>
          </cell>
        </row>
        <row r="3726">
          <cell r="A3726" t="str">
            <v>63611-0800</v>
          </cell>
          <cell r="D3726" t="str">
            <v>WIRE, ELECTRICAL CONDUCTORS, 2 AWG</v>
          </cell>
          <cell r="E3726" t="str">
            <v>LNFT</v>
          </cell>
        </row>
        <row r="3727">
          <cell r="A3727" t="str">
            <v>63611-0900</v>
          </cell>
          <cell r="D3727" t="str">
            <v>WIRE, ELECTRICAL CONDUCTORS, 1 AWG</v>
          </cell>
          <cell r="E3727" t="str">
            <v>LNFT</v>
          </cell>
        </row>
        <row r="3728">
          <cell r="A3728" t="str">
            <v>63611-1000</v>
          </cell>
          <cell r="D3728" t="str">
            <v>WIRE, ELECTRICAL CONDUCTORS, 0 AWG</v>
          </cell>
          <cell r="E3728" t="str">
            <v>LNFT</v>
          </cell>
        </row>
        <row r="3729">
          <cell r="A3729" t="str">
            <v>63611-1100</v>
          </cell>
          <cell r="D3729" t="str">
            <v>WIRE, ELECTRICAL CONDUCTORS, 00 AWG</v>
          </cell>
          <cell r="E3729" t="str">
            <v>LNFT</v>
          </cell>
        </row>
        <row r="3730">
          <cell r="A3730" t="str">
            <v>63611-1200</v>
          </cell>
          <cell r="D3730" t="str">
            <v>WIRE, TELEPHONE, 3 PAIR, 19 AWG</v>
          </cell>
          <cell r="E3730" t="str">
            <v>LNFT</v>
          </cell>
        </row>
        <row r="3731">
          <cell r="A3731" t="str">
            <v>63611-1300</v>
          </cell>
          <cell r="D3731" t="str">
            <v>WIRE, COAXIAL CABLE TYPE 1</v>
          </cell>
          <cell r="E3731" t="str">
            <v>LNFT</v>
          </cell>
        </row>
        <row r="3732">
          <cell r="A3732" t="str">
            <v>63611-1400</v>
          </cell>
          <cell r="D3732" t="str">
            <v>WIRE, COAXIAL CABLE TYPE 2</v>
          </cell>
          <cell r="E3732" t="str">
            <v>LNFT</v>
          </cell>
        </row>
        <row r="3733">
          <cell r="A3733" t="str">
            <v>63611-1500</v>
          </cell>
          <cell r="D3733" t="str">
            <v>WIRE, COAXIAL CABLE, TYPE 3</v>
          </cell>
          <cell r="E3733" t="str">
            <v>LNFT</v>
          </cell>
        </row>
        <row r="3734">
          <cell r="A3734" t="str">
            <v>63612-0000</v>
          </cell>
          <cell r="D3734" t="str">
            <v>LUMINAIRE</v>
          </cell>
          <cell r="E3734" t="str">
            <v>EACH</v>
          </cell>
        </row>
        <row r="3735">
          <cell r="A3735" t="str">
            <v>63612-0100</v>
          </cell>
          <cell r="D3735" t="str">
            <v>LUMINAIRE, TYPE A</v>
          </cell>
          <cell r="E3735" t="str">
            <v>EACH</v>
          </cell>
        </row>
        <row r="3736">
          <cell r="A3736" t="str">
            <v>63612-0200</v>
          </cell>
          <cell r="D3736" t="str">
            <v>LUMINAIRE, TYPE B</v>
          </cell>
          <cell r="E3736" t="str">
            <v>EACH</v>
          </cell>
        </row>
        <row r="3737">
          <cell r="A3737" t="str">
            <v>63612-0300</v>
          </cell>
          <cell r="D3737" t="str">
            <v>LUMINAIRE, TYPE C</v>
          </cell>
          <cell r="E3737" t="str">
            <v>EACH</v>
          </cell>
        </row>
        <row r="3738">
          <cell r="A3738" t="str">
            <v>63612-0400</v>
          </cell>
          <cell r="D3738" t="str">
            <v>LUMINAIRE, TYPE WASHINGTON STYLE</v>
          </cell>
          <cell r="E3738" t="str">
            <v>EACH</v>
          </cell>
        </row>
        <row r="3739">
          <cell r="A3739" t="str">
            <v>63612-0500</v>
          </cell>
          <cell r="D3739" t="str">
            <v>LUMINAIRE, TYPE FREDERICK LAW OLMSTED STYLE</v>
          </cell>
          <cell r="E3739" t="str">
            <v>EACH</v>
          </cell>
        </row>
        <row r="3740">
          <cell r="A3740" t="str">
            <v>63612-0600</v>
          </cell>
          <cell r="D3740" t="str">
            <v>LUMINAIRE, LAMPS, TYPE TWIN 20 LIGHT STANDARD</v>
          </cell>
          <cell r="E3740" t="str">
            <v>EACH</v>
          </cell>
        </row>
        <row r="3741">
          <cell r="A3741" t="str">
            <v>63612-0700</v>
          </cell>
          <cell r="D3741" t="str">
            <v>LUMINAIRE, GLOBE, TYPE TWIN 20 LIGHT STANDARD</v>
          </cell>
          <cell r="E3741" t="str">
            <v>EACH</v>
          </cell>
        </row>
        <row r="3742">
          <cell r="A3742" t="str">
            <v>63612-0800</v>
          </cell>
          <cell r="D3742" t="str">
            <v>LUMINAIRE, CONVERSION KIT, TYPE TWIN 20 LIGHT STANDARD</v>
          </cell>
          <cell r="E3742" t="str">
            <v>EACH</v>
          </cell>
        </row>
        <row r="3743">
          <cell r="A3743" t="str">
            <v>63612-0900</v>
          </cell>
          <cell r="D3743" t="str">
            <v>LUMINAIRE, CUTOFF LUMINAIRE, HIGH PRESSURE SODIUM, 400 WATT WITH LAMP</v>
          </cell>
          <cell r="E3743" t="str">
            <v>EACH</v>
          </cell>
        </row>
        <row r="3744">
          <cell r="A3744" t="str">
            <v>63612-1000</v>
          </cell>
          <cell r="D3744" t="str">
            <v>LUMINAIRE, CUTOFF LUMINAIRE, HIGH PRESSURE SODIUM, 250 WATT WITH LAMP</v>
          </cell>
          <cell r="E3744" t="str">
            <v>EACH</v>
          </cell>
        </row>
        <row r="3745">
          <cell r="A3745" t="str">
            <v>63612-1100</v>
          </cell>
          <cell r="D3745" t="str">
            <v>LUMINAIRE, CUTOFF LUMINAIRE, HIGH PRESSURE SODIUM, 150 WATT WITH LAMP</v>
          </cell>
          <cell r="E3745" t="str">
            <v>EACH</v>
          </cell>
        </row>
        <row r="3746">
          <cell r="A3746" t="str">
            <v>63612-1200</v>
          </cell>
          <cell r="D3746" t="str">
            <v>LUMINAIRE, PHOTOCONTROLS, TYPE TWIN 20 LIGHT STANDARD</v>
          </cell>
          <cell r="E3746" t="str">
            <v>EACH</v>
          </cell>
        </row>
        <row r="3747">
          <cell r="A3747" t="str">
            <v>63613-0000</v>
          </cell>
          <cell r="D3747" t="str">
            <v>SIGNAL HEAD</v>
          </cell>
          <cell r="E3747" t="str">
            <v>EACH</v>
          </cell>
        </row>
        <row r="3748">
          <cell r="A3748" t="str">
            <v>63620-0000</v>
          </cell>
          <cell r="D3748" t="str">
            <v>POLE</v>
          </cell>
          <cell r="E3748" t="str">
            <v>EACH</v>
          </cell>
        </row>
        <row r="3749">
          <cell r="A3749" t="str">
            <v>63620-0400</v>
          </cell>
          <cell r="D3749" t="str">
            <v>POLE, TYPE TWIN 20 LIGHT STANDARD</v>
          </cell>
          <cell r="E3749" t="str">
            <v>EACH</v>
          </cell>
        </row>
        <row r="3750">
          <cell r="A3750" t="str">
            <v>63620-0500</v>
          </cell>
          <cell r="D3750" t="str">
            <v>POLE, TYPE WASHINGTON GLOBE NO. 16 LIGHT STANDARD</v>
          </cell>
          <cell r="E3750" t="str">
            <v>EACH</v>
          </cell>
        </row>
        <row r="3751">
          <cell r="A3751" t="str">
            <v>63620-0600</v>
          </cell>
          <cell r="D3751" t="str">
            <v>POLE, TYPE WASHINGTON GLOBE NO. 14N LIGHT STANDARD</v>
          </cell>
          <cell r="E3751" t="str">
            <v>EACH</v>
          </cell>
        </row>
        <row r="3752">
          <cell r="A3752" t="str">
            <v>63620-0700</v>
          </cell>
          <cell r="D3752" t="str">
            <v>POLE, TYPE FREDERICK LAW OLMSTED LIGHT STANDARD</v>
          </cell>
          <cell r="E3752" t="str">
            <v>EACH</v>
          </cell>
        </row>
        <row r="3753">
          <cell r="A3753" t="str">
            <v>63620-0800</v>
          </cell>
          <cell r="D3753" t="str">
            <v>POLE, TYPE TRAFFIC SIGNAL</v>
          </cell>
          <cell r="E3753" t="str">
            <v>EACH</v>
          </cell>
        </row>
        <row r="3754">
          <cell r="A3754" t="str">
            <v>63621-1000</v>
          </cell>
          <cell r="D3754" t="str">
            <v>UTILITY BOX, PULLBOX</v>
          </cell>
          <cell r="E3754" t="str">
            <v>EACH</v>
          </cell>
        </row>
        <row r="3755">
          <cell r="A3755" t="str">
            <v>63621-2000</v>
          </cell>
          <cell r="D3755" t="str">
            <v>UTILITY BOX, TELEPHONE PULLBOX</v>
          </cell>
          <cell r="E3755" t="str">
            <v>EACH</v>
          </cell>
        </row>
        <row r="3756">
          <cell r="A3756" t="str">
            <v>63621-3000</v>
          </cell>
          <cell r="D3756" t="str">
            <v>UTILITY BOX, JUNCTION BOX</v>
          </cell>
          <cell r="E3756" t="str">
            <v>EACH</v>
          </cell>
        </row>
        <row r="3757">
          <cell r="A3757" t="str">
            <v>63621-4000</v>
          </cell>
          <cell r="D3757" t="str">
            <v>UTILITY BOX, TELEPHONE INTERCEPT BOX</v>
          </cell>
          <cell r="E3757" t="str">
            <v>EACH</v>
          </cell>
        </row>
        <row r="3758">
          <cell r="A3758" t="str">
            <v>63621-5000</v>
          </cell>
          <cell r="D3758" t="str">
            <v>UTILITY BOX, CONCRETE</v>
          </cell>
          <cell r="E3758" t="str">
            <v>EACH</v>
          </cell>
        </row>
        <row r="3759">
          <cell r="A3759" t="str">
            <v>63622-0000</v>
          </cell>
          <cell r="D3759" t="str">
            <v>UTILITY TRENCH</v>
          </cell>
          <cell r="E3759" t="str">
            <v>LNFT</v>
          </cell>
        </row>
        <row r="3760">
          <cell r="A3760" t="str">
            <v>63623-1000</v>
          </cell>
          <cell r="D3760" t="str">
            <v>MANHOLE, ELECTRICAL</v>
          </cell>
          <cell r="E3760" t="str">
            <v>EACH</v>
          </cell>
        </row>
        <row r="3761">
          <cell r="A3761" t="str">
            <v>63623-2000</v>
          </cell>
          <cell r="D3761" t="str">
            <v>MANHOLE, TELEPHONE</v>
          </cell>
          <cell r="E3761" t="str">
            <v>EACH</v>
          </cell>
        </row>
        <row r="3762">
          <cell r="A3762" t="str">
            <v>63624-0050</v>
          </cell>
          <cell r="D3762" t="str">
            <v>BOLLARD, SOLAR LIGHT</v>
          </cell>
          <cell r="E3762" t="str">
            <v>EACH</v>
          </cell>
        </row>
        <row r="3763">
          <cell r="A3763" t="str">
            <v>63640-0100</v>
          </cell>
          <cell r="D3763" t="str">
            <v>RELOCATE LUMINAIRES</v>
          </cell>
          <cell r="E3763" t="str">
            <v>LPSM</v>
          </cell>
        </row>
        <row r="3764">
          <cell r="A3764" t="str">
            <v>63640-0200</v>
          </cell>
          <cell r="D3764" t="str">
            <v>RELOCATE SIGNAL SYSTEM</v>
          </cell>
          <cell r="E3764" t="str">
            <v>LPSM</v>
          </cell>
        </row>
        <row r="3765">
          <cell r="A3765" t="str">
            <v>63640-0300</v>
          </cell>
          <cell r="D3765" t="str">
            <v>RELOCATE RAILROAD CROSSING</v>
          </cell>
          <cell r="E3765" t="str">
            <v>LPSM</v>
          </cell>
        </row>
        <row r="3766">
          <cell r="A3766" t="str">
            <v>63640-0400</v>
          </cell>
          <cell r="D3766" t="str">
            <v>RELOCATE POLE</v>
          </cell>
          <cell r="E3766" t="str">
            <v>LPSM</v>
          </cell>
        </row>
        <row r="3767">
          <cell r="A3767" t="str">
            <v>63640-0500</v>
          </cell>
          <cell r="D3767" t="str">
            <v>RELOCATE CALL BOX</v>
          </cell>
          <cell r="E3767" t="str">
            <v>LPSM</v>
          </cell>
        </row>
        <row r="3768">
          <cell r="A3768" t="str">
            <v>63640-0600</v>
          </cell>
          <cell r="D3768" t="str">
            <v>RELOCATE COMMUNICATION LINE</v>
          </cell>
          <cell r="E3768" t="str">
            <v>LPSM</v>
          </cell>
        </row>
        <row r="3769">
          <cell r="A3769" t="str">
            <v>63640-0700</v>
          </cell>
          <cell r="D3769" t="str">
            <v>RELOCATE ELECTRICAL LINE</v>
          </cell>
          <cell r="E3769" t="str">
            <v>LPSM</v>
          </cell>
        </row>
        <row r="3770">
          <cell r="A3770" t="str">
            <v>63641-0100</v>
          </cell>
          <cell r="D3770" t="str">
            <v>RELOCATE LUMINAIRE</v>
          </cell>
          <cell r="E3770" t="str">
            <v>EACH</v>
          </cell>
        </row>
        <row r="3771">
          <cell r="A3771" t="str">
            <v>63641-0200</v>
          </cell>
          <cell r="D3771" t="str">
            <v>RELOCATE SIGNAL SYSTEM</v>
          </cell>
          <cell r="E3771" t="str">
            <v>EACH</v>
          </cell>
        </row>
        <row r="3772">
          <cell r="A3772" t="str">
            <v>63641-0300</v>
          </cell>
          <cell r="D3772" t="str">
            <v>RELOCATE RAILROAD CROSSING</v>
          </cell>
          <cell r="E3772" t="str">
            <v>EACH</v>
          </cell>
        </row>
        <row r="3773">
          <cell r="A3773" t="str">
            <v>63641-0400</v>
          </cell>
          <cell r="D3773" t="str">
            <v>RELOCATE POLE</v>
          </cell>
          <cell r="E3773" t="str">
            <v>EACH</v>
          </cell>
        </row>
        <row r="3774">
          <cell r="A3774" t="str">
            <v>63641-0500</v>
          </cell>
          <cell r="D3774" t="str">
            <v>RELOCATE CALL BOX</v>
          </cell>
          <cell r="E3774" t="str">
            <v>EACH</v>
          </cell>
        </row>
        <row r="3775">
          <cell r="A3775" t="str">
            <v>63641-0600</v>
          </cell>
          <cell r="D3775" t="str">
            <v>RELOCATE SIGNAL HEAD</v>
          </cell>
          <cell r="E3775" t="str">
            <v>EACH</v>
          </cell>
        </row>
        <row r="3776">
          <cell r="A3776" t="str">
            <v>63641-0900</v>
          </cell>
          <cell r="D3776" t="str">
            <v>RELOCATE ELECTRICAL CABLE</v>
          </cell>
          <cell r="E3776" t="str">
            <v>EACH</v>
          </cell>
        </row>
        <row r="3777">
          <cell r="A3777" t="str">
            <v>63641-1000</v>
          </cell>
          <cell r="D3777" t="str">
            <v>RELOCATE CATV PEDESTAL</v>
          </cell>
          <cell r="E3777" t="str">
            <v>EACH</v>
          </cell>
        </row>
        <row r="3778">
          <cell r="A3778" t="str">
            <v>63642-0100</v>
          </cell>
          <cell r="D3778" t="str">
            <v>RELOCATE CATV LINE</v>
          </cell>
          <cell r="E3778" t="str">
            <v>LNFT</v>
          </cell>
        </row>
        <row r="3779">
          <cell r="A3779" t="str">
            <v>63701-0000</v>
          </cell>
          <cell r="D3779" t="str">
            <v>FIELD OFFICE</v>
          </cell>
          <cell r="E3779" t="str">
            <v>EACH</v>
          </cell>
        </row>
        <row r="3780">
          <cell r="A3780" t="str">
            <v>63702-0000</v>
          </cell>
          <cell r="D3780" t="str">
            <v>FIELD LABORATORY</v>
          </cell>
          <cell r="E3780" t="str">
            <v>EACH</v>
          </cell>
        </row>
        <row r="3781">
          <cell r="A3781" t="str">
            <v>63703-0000</v>
          </cell>
          <cell r="D3781" t="str">
            <v>RESIDENTIAL HOUSING</v>
          </cell>
          <cell r="E3781" t="str">
            <v>EACH</v>
          </cell>
        </row>
        <row r="3782">
          <cell r="A3782" t="str">
            <v>63704-0000</v>
          </cell>
          <cell r="D3782" t="str">
            <v>VEHICLE</v>
          </cell>
          <cell r="E3782" t="str">
            <v>EACH</v>
          </cell>
        </row>
        <row r="3783">
          <cell r="A3783" t="str">
            <v>63705-0000</v>
          </cell>
          <cell r="D3783" t="str">
            <v>LONG DISTANCE CALLS</v>
          </cell>
          <cell r="E3783" t="str">
            <v>LPSM</v>
          </cell>
        </row>
        <row r="3784">
          <cell r="A3784" t="str">
            <v>63706-0000</v>
          </cell>
          <cell r="D3784" t="str">
            <v>RESIDENTIAL HOUSING</v>
          </cell>
          <cell r="E3784" t="str">
            <v>DAY</v>
          </cell>
        </row>
        <row r="3785">
          <cell r="A3785" t="str">
            <v>63707-0000</v>
          </cell>
          <cell r="D3785" t="str">
            <v>MEAL</v>
          </cell>
          <cell r="E3785" t="str">
            <v>EACH</v>
          </cell>
        </row>
        <row r="3786">
          <cell r="A3786" t="str">
            <v>63708-0000</v>
          </cell>
          <cell r="D3786" t="str">
            <v>CELLULAR PHONE SERVICE</v>
          </cell>
          <cell r="E3786" t="str">
            <v>MO</v>
          </cell>
        </row>
        <row r="3787">
          <cell r="A3787" t="str">
            <v>63709-0000</v>
          </cell>
          <cell r="D3787" t="str">
            <v>FIELD OFFICE EQUIPMENT</v>
          </cell>
          <cell r="E3787" t="str">
            <v>EACH</v>
          </cell>
        </row>
        <row r="3788">
          <cell r="A3788" t="str">
            <v>63710-0000</v>
          </cell>
          <cell r="D3788" t="str">
            <v>FIELD OFFICE EQUIPMENT</v>
          </cell>
          <cell r="E3788" t="str">
            <v>LPSM</v>
          </cell>
        </row>
        <row r="3789">
          <cell r="A3789" t="str">
            <v>63712-0000</v>
          </cell>
          <cell r="D3789" t="str">
            <v>FIELD OFFICE SERVICES</v>
          </cell>
          <cell r="E3789" t="str">
            <v>LPSM</v>
          </cell>
        </row>
        <row r="3790">
          <cell r="A3790" t="str">
            <v>63713-0000</v>
          </cell>
          <cell r="D3790" t="str">
            <v>FIELD OFFICE SERVICES</v>
          </cell>
          <cell r="E3790" t="str">
            <v>MO</v>
          </cell>
        </row>
        <row r="3791">
          <cell r="A3791" t="str">
            <v>64501-0000</v>
          </cell>
          <cell r="D3791" t="str">
            <v>LOCATE UTILITIES</v>
          </cell>
          <cell r="E3791" t="str">
            <v>LPSM</v>
          </cell>
        </row>
        <row r="3792">
          <cell r="A3792" t="str">
            <v>64502-0000</v>
          </cell>
          <cell r="D3792" t="str">
            <v>LOCATE UTILITIES</v>
          </cell>
          <cell r="E3792" t="str">
            <v>EACH</v>
          </cell>
        </row>
        <row r="3793">
          <cell r="A3793" t="str">
            <v>64503-1000</v>
          </cell>
          <cell r="D3793" t="str">
            <v>UTILITY COMPANY COMPENSATION</v>
          </cell>
          <cell r="E3793" t="str">
            <v>CTSM</v>
          </cell>
        </row>
        <row r="3794">
          <cell r="A3794" t="str">
            <v>64601-1000</v>
          </cell>
          <cell r="D3794" t="str">
            <v>BUILDING, RESTROOM FACILITY</v>
          </cell>
          <cell r="E3794" t="str">
            <v>EACH</v>
          </cell>
        </row>
        <row r="3795">
          <cell r="A3795" t="str">
            <v>64602-1000</v>
          </cell>
          <cell r="D3795" t="str">
            <v>BUILDING, RESTROOM FACILITY</v>
          </cell>
          <cell r="E3795" t="str">
            <v>LPSM</v>
          </cell>
        </row>
        <row r="3796">
          <cell r="A3796" t="str">
            <v>64602-2000</v>
          </cell>
          <cell r="D3796" t="str">
            <v>BUILDING, SUPPORT BUILDING</v>
          </cell>
          <cell r="E3796" t="str">
            <v>LPSM</v>
          </cell>
        </row>
        <row r="3797">
          <cell r="A3797" t="str">
            <v>64603-0000</v>
          </cell>
          <cell r="D3797" t="str">
            <v>FIXTURE</v>
          </cell>
          <cell r="E3797" t="str">
            <v>EACH</v>
          </cell>
        </row>
        <row r="3798">
          <cell r="A3798" t="str">
            <v>64603-0100</v>
          </cell>
          <cell r="D3798" t="str">
            <v>FIXTURE, TRASH RECEPTACLE</v>
          </cell>
          <cell r="E3798" t="str">
            <v>EACH</v>
          </cell>
        </row>
        <row r="3799">
          <cell r="A3799" t="str">
            <v>64603-0200</v>
          </cell>
          <cell r="D3799" t="str">
            <v>FIXTURE, MAILBOX</v>
          </cell>
          <cell r="E3799" t="str">
            <v>EACH</v>
          </cell>
        </row>
        <row r="3800">
          <cell r="A3800" t="str">
            <v>64603-0300</v>
          </cell>
          <cell r="D3800" t="str">
            <v>FIXTURE, BENCH</v>
          </cell>
          <cell r="E3800" t="str">
            <v>EACH</v>
          </cell>
        </row>
        <row r="3801">
          <cell r="A3801" t="str">
            <v>64603-0400</v>
          </cell>
          <cell r="D3801" t="str">
            <v>FIXTURE, BENCH WITH TRASH RECEPTACLE</v>
          </cell>
          <cell r="E3801" t="str">
            <v>EACH</v>
          </cell>
        </row>
        <row r="3802">
          <cell r="A3802" t="str">
            <v>64603-0500</v>
          </cell>
          <cell r="D3802" t="str">
            <v>FIXTURE, BICYCLE STORAGE RACK</v>
          </cell>
          <cell r="E3802" t="str">
            <v>EACH</v>
          </cell>
        </row>
        <row r="3803">
          <cell r="A3803" t="str">
            <v>64603-0600</v>
          </cell>
          <cell r="D3803" t="str">
            <v>FIXTURE, FLAG POLE</v>
          </cell>
          <cell r="E3803" t="str">
            <v>EACH</v>
          </cell>
        </row>
        <row r="3804">
          <cell r="A3804" t="str">
            <v>64603-0700</v>
          </cell>
          <cell r="D3804" t="str">
            <v>FIXTURE, PICNIC TABLE</v>
          </cell>
          <cell r="E3804" t="str">
            <v>EACH</v>
          </cell>
        </row>
        <row r="3805">
          <cell r="A3805" t="str">
            <v>64603-0800</v>
          </cell>
          <cell r="D3805" t="str">
            <v>FIXTURE, KIOSK</v>
          </cell>
          <cell r="E3805" t="str">
            <v>EACH</v>
          </cell>
        </row>
        <row r="3806">
          <cell r="A3806" t="str">
            <v>64603-0900</v>
          </cell>
          <cell r="D3806" t="str">
            <v>FIXTURE, PORTABLE TOILET</v>
          </cell>
          <cell r="E3806" t="str">
            <v>EACH</v>
          </cell>
        </row>
        <row r="3807">
          <cell r="A3807" t="str">
            <v>64603-1000</v>
          </cell>
          <cell r="D3807" t="str">
            <v>FIXTURE, VAULT TOILET</v>
          </cell>
          <cell r="E3807" t="str">
            <v>EACH</v>
          </cell>
        </row>
        <row r="3808">
          <cell r="A3808" t="str">
            <v>64603-1100</v>
          </cell>
          <cell r="D3808" t="str">
            <v>FIXTURE, PICNIC PAD</v>
          </cell>
          <cell r="E3808" t="str">
            <v>EACH</v>
          </cell>
        </row>
        <row r="3809">
          <cell r="A3809" t="str">
            <v>64603-1200</v>
          </cell>
          <cell r="D3809" t="str">
            <v>FIXTURE, WAYSIDE EXHIBIT</v>
          </cell>
          <cell r="E3809" t="str">
            <v>EACH</v>
          </cell>
        </row>
        <row r="3810">
          <cell r="A3810" t="str">
            <v>64603-1400</v>
          </cell>
          <cell r="D3810" t="str">
            <v>FIXTURE, INFORMATION BOX</v>
          </cell>
          <cell r="E3810" t="str">
            <v>EACH</v>
          </cell>
        </row>
        <row r="3811">
          <cell r="A3811" t="str">
            <v>64603-1500</v>
          </cell>
          <cell r="D3811" t="str">
            <v>FIXTURE, SHELTER</v>
          </cell>
          <cell r="E3811" t="str">
            <v>EACH</v>
          </cell>
        </row>
        <row r="3812">
          <cell r="A3812" t="str">
            <v>64603-1600</v>
          </cell>
          <cell r="D3812" t="str">
            <v>FIXTURE, FIRE RING</v>
          </cell>
          <cell r="E3812" t="str">
            <v>EACH</v>
          </cell>
        </row>
        <row r="3813">
          <cell r="A3813" t="str">
            <v>64603-1700</v>
          </cell>
          <cell r="D3813" t="str">
            <v>FIXTURE, MONITORING WELL</v>
          </cell>
          <cell r="E3813" t="str">
            <v>EACH</v>
          </cell>
        </row>
        <row r="3814">
          <cell r="A3814" t="str">
            <v>64603-1800</v>
          </cell>
          <cell r="D3814" t="str">
            <v>FIXTURE, ROOF DRAIN CONNECTION</v>
          </cell>
          <cell r="E3814" t="str">
            <v>EACH</v>
          </cell>
        </row>
        <row r="3815">
          <cell r="A3815" t="str">
            <v>64603-1900</v>
          </cell>
          <cell r="D3815" t="str">
            <v>FIXTURE, PARKING METER</v>
          </cell>
          <cell r="E3815" t="str">
            <v>EACH</v>
          </cell>
        </row>
        <row r="3816">
          <cell r="A3816" t="str">
            <v>64603-2000</v>
          </cell>
          <cell r="D3816" t="str">
            <v>FIXTURE, STABILIZED ENTRANCE</v>
          </cell>
          <cell r="E3816" t="str">
            <v>EACH</v>
          </cell>
        </row>
        <row r="3817">
          <cell r="A3817" t="str">
            <v>64603-2100</v>
          </cell>
          <cell r="D3817" t="str">
            <v>FIXTURE, STAIRWAY</v>
          </cell>
          <cell r="E3817" t="str">
            <v>EACH</v>
          </cell>
        </row>
        <row r="3818">
          <cell r="A3818" t="str">
            <v>64604-1000</v>
          </cell>
          <cell r="D3818" t="str">
            <v>FIXTURE, HANDRAIL</v>
          </cell>
          <cell r="E3818" t="str">
            <v>LNFT</v>
          </cell>
        </row>
        <row r="3819">
          <cell r="A3819" t="str">
            <v>64604-3000</v>
          </cell>
          <cell r="D3819" t="str">
            <v>FIXTURE, PEDESTRIAN RAILING</v>
          </cell>
          <cell r="E3819" t="str">
            <v>LNFT</v>
          </cell>
        </row>
        <row r="3820">
          <cell r="A3820" t="str">
            <v>64604-4000</v>
          </cell>
          <cell r="D3820" t="str">
            <v>FIXTURE, LOG PLANTER</v>
          </cell>
          <cell r="E3820" t="str">
            <v>LNFT</v>
          </cell>
        </row>
        <row r="3821">
          <cell r="A3821" t="str">
            <v>64605-0000</v>
          </cell>
          <cell r="D3821" t="str">
            <v>FIXTURE</v>
          </cell>
          <cell r="E3821" t="str">
            <v>LPSM</v>
          </cell>
        </row>
        <row r="3822">
          <cell r="A3822" t="str">
            <v>64605-1000</v>
          </cell>
          <cell r="D3822" t="str">
            <v>FIXTURE, KIOSK</v>
          </cell>
          <cell r="E3822" t="str">
            <v>LPSM</v>
          </cell>
        </row>
        <row r="3823">
          <cell r="A3823" t="str">
            <v>64605-2000</v>
          </cell>
          <cell r="D3823" t="str">
            <v>FIXTURE, PORTABLE TOILET</v>
          </cell>
          <cell r="E3823" t="str">
            <v>LPSM</v>
          </cell>
        </row>
        <row r="3824">
          <cell r="A3824" t="str">
            <v>64605-3000</v>
          </cell>
          <cell r="D3824" t="str">
            <v>FIXTURE, BOAT RAMP</v>
          </cell>
          <cell r="E3824" t="str">
            <v>LPSM</v>
          </cell>
        </row>
        <row r="3825">
          <cell r="A3825" t="str">
            <v>64605-3100</v>
          </cell>
          <cell r="D3825" t="str">
            <v>FIXTURE, FLOATING DOCK</v>
          </cell>
          <cell r="E3825" t="str">
            <v>LPSM</v>
          </cell>
        </row>
        <row r="3826">
          <cell r="A3826" t="str">
            <v>64605-3200</v>
          </cell>
          <cell r="D3826" t="str">
            <v>FIXTURE, STREAM GAUGING STATION</v>
          </cell>
          <cell r="E3826" t="str">
            <v>LPSM</v>
          </cell>
        </row>
        <row r="3827">
          <cell r="A3827" t="str">
            <v>64620-0000</v>
          </cell>
          <cell r="D3827" t="str">
            <v xml:space="preserve">REMOVE AND RESET </v>
          </cell>
          <cell r="E3827" t="str">
            <v>EACH</v>
          </cell>
        </row>
        <row r="3828">
          <cell r="A3828" t="str">
            <v>64620-0100</v>
          </cell>
          <cell r="D3828" t="str">
            <v>REMOVE AND RESET LITTER BARREL PAD</v>
          </cell>
          <cell r="E3828" t="str">
            <v>EACH</v>
          </cell>
        </row>
        <row r="3829">
          <cell r="A3829" t="str">
            <v>64620-0200</v>
          </cell>
          <cell r="D3829" t="str">
            <v>REMOVE AND RESET SANITARY FACILITY</v>
          </cell>
          <cell r="E3829" t="str">
            <v>EACH</v>
          </cell>
        </row>
        <row r="3830">
          <cell r="A3830" t="str">
            <v>64620-0300</v>
          </cell>
          <cell r="D3830" t="str">
            <v>REMOVE AND RESET BENCH</v>
          </cell>
          <cell r="E3830" t="str">
            <v>EACH</v>
          </cell>
        </row>
        <row r="3831">
          <cell r="A3831" t="str">
            <v>64620-0400</v>
          </cell>
          <cell r="D3831" t="str">
            <v>REMOVE AND RESET MAILBOX</v>
          </cell>
          <cell r="E3831" t="str">
            <v>EACH</v>
          </cell>
        </row>
        <row r="3832">
          <cell r="A3832" t="str">
            <v>64620-0500</v>
          </cell>
          <cell r="D3832" t="str">
            <v>REMOVE AND RESET FLAG POLE</v>
          </cell>
          <cell r="E3832" t="str">
            <v>EACH</v>
          </cell>
        </row>
        <row r="3833">
          <cell r="A3833" t="str">
            <v>64620-0600</v>
          </cell>
          <cell r="D3833" t="str">
            <v>REMOVE AND RESET TRASH RECEPTACLE</v>
          </cell>
          <cell r="E3833" t="str">
            <v>EACH</v>
          </cell>
        </row>
        <row r="3834">
          <cell r="A3834" t="str">
            <v>64620-0700</v>
          </cell>
          <cell r="D3834" t="str">
            <v>REMOVE AND RESET CONCRETE PLANTER</v>
          </cell>
          <cell r="E3834" t="str">
            <v>EACH</v>
          </cell>
        </row>
        <row r="3835">
          <cell r="A3835" t="str">
            <v>64620-0800</v>
          </cell>
          <cell r="D3835" t="str">
            <v>REMOVE AND RESET VAULT TOILET</v>
          </cell>
          <cell r="E3835" t="str">
            <v>EACH</v>
          </cell>
        </row>
        <row r="3836">
          <cell r="A3836" t="str">
            <v>64620-0900</v>
          </cell>
          <cell r="D3836" t="str">
            <v>REMOVE AND RESET BUS SHELTER</v>
          </cell>
          <cell r="E3836" t="str">
            <v>EACH</v>
          </cell>
        </row>
        <row r="3837">
          <cell r="A3837" t="str">
            <v>64620-1000</v>
          </cell>
          <cell r="D3837" t="str">
            <v>REMOVE AND RESET HISTORIC MARKER</v>
          </cell>
          <cell r="E3837" t="str">
            <v>EACH</v>
          </cell>
        </row>
        <row r="3838">
          <cell r="A3838" t="str">
            <v>64620-1100</v>
          </cell>
          <cell r="D3838" t="str">
            <v>REMOVE AND RESET KIOSK</v>
          </cell>
          <cell r="E3838" t="str">
            <v>EACH</v>
          </cell>
        </row>
        <row r="3839">
          <cell r="A3839" t="str">
            <v>64625-1000</v>
          </cell>
          <cell r="D3839" t="str">
            <v>MAINTENANCE, TOILET</v>
          </cell>
          <cell r="E3839" t="str">
            <v>EACH</v>
          </cell>
        </row>
        <row r="3840">
          <cell r="A3840" t="str">
            <v>64630-0000</v>
          </cell>
          <cell r="D3840" t="str">
            <v>ROADSIDE DEVELOPMENT</v>
          </cell>
          <cell r="E3840" t="str">
            <v>LPSM</v>
          </cell>
        </row>
        <row r="3841">
          <cell r="A3841" t="str">
            <v>64631-0000</v>
          </cell>
          <cell r="D3841" t="str">
            <v>ROADSIDE DEVELOPMENT</v>
          </cell>
          <cell r="E3841" t="str">
            <v>LNFT</v>
          </cell>
        </row>
        <row r="3842">
          <cell r="A3842" t="str">
            <v>64632-0000</v>
          </cell>
          <cell r="D3842" t="str">
            <v>ROADSIDE DEVELOPMENT</v>
          </cell>
          <cell r="E3842" t="str">
            <v>SQYD</v>
          </cell>
        </row>
        <row r="3843">
          <cell r="A3843" t="str">
            <v>64633-0000</v>
          </cell>
          <cell r="D3843" t="str">
            <v>ROADSIDE DEVELOPMENT</v>
          </cell>
          <cell r="E3843" t="str">
            <v>CUYD</v>
          </cell>
        </row>
        <row r="3844">
          <cell r="A3844" t="str">
            <v>64701-1000</v>
          </cell>
          <cell r="D3844" t="str">
            <v>MITIGATION, WETLANDS MITIGATION</v>
          </cell>
          <cell r="E3844" t="str">
            <v>LPSM</v>
          </cell>
        </row>
        <row r="3845">
          <cell r="A3845" t="str">
            <v>64701-2000</v>
          </cell>
          <cell r="D3845" t="str">
            <v>MITIGATION, STORMWATER MANAGEMENT, BIORETENTION CELL</v>
          </cell>
          <cell r="E3845" t="str">
            <v>LPSM</v>
          </cell>
        </row>
        <row r="3846">
          <cell r="A3846" t="str">
            <v>64701-3000</v>
          </cell>
          <cell r="D3846" t="str">
            <v>MITIGATION, ARCHAEOLOGICAL SITE</v>
          </cell>
          <cell r="E3846" t="str">
            <v>LPSM</v>
          </cell>
        </row>
        <row r="3847">
          <cell r="A3847" t="str">
            <v>64702-1000</v>
          </cell>
          <cell r="D3847" t="str">
            <v>MITIGATION, LANDSCAPING LOG</v>
          </cell>
          <cell r="E3847" t="str">
            <v>LNFT</v>
          </cell>
        </row>
        <row r="3848">
          <cell r="A3848" t="str">
            <v>64702-2000</v>
          </cell>
          <cell r="D3848" t="str">
            <v>MITIGATION, LOG BARRIER</v>
          </cell>
          <cell r="E3848" t="str">
            <v>LNFT</v>
          </cell>
        </row>
        <row r="3849">
          <cell r="A3849" t="str">
            <v>64702-3000</v>
          </cell>
          <cell r="D3849" t="str">
            <v>MITIGATION, SMALL MAMMAL CROSSING STRUCTURE</v>
          </cell>
          <cell r="E3849" t="str">
            <v>LNFT</v>
          </cell>
        </row>
        <row r="3850">
          <cell r="A3850" t="str">
            <v>64702-3500</v>
          </cell>
          <cell r="D3850" t="str">
            <v>MITIGATION, STORMWATER MANAGEMENT, DRY SWALE</v>
          </cell>
          <cell r="E3850" t="str">
            <v>LNFT</v>
          </cell>
        </row>
        <row r="3851">
          <cell r="A3851" t="str">
            <v>64702-3600</v>
          </cell>
          <cell r="D3851" t="str">
            <v>MITIGATION, STREAMBED CHANNEL RECONSTRUCTION</v>
          </cell>
          <cell r="E3851" t="str">
            <v>LNFT</v>
          </cell>
        </row>
        <row r="3852">
          <cell r="A3852" t="str">
            <v>64702-3700</v>
          </cell>
          <cell r="D3852" t="str">
            <v>MITIGATION, BANK STABILIZATION</v>
          </cell>
          <cell r="E3852" t="str">
            <v>LNFT</v>
          </cell>
        </row>
        <row r="3853">
          <cell r="A3853" t="str">
            <v>64703-1000</v>
          </cell>
          <cell r="D3853" t="str">
            <v>MITIGATION, LANDSCAPING LOG</v>
          </cell>
          <cell r="E3853" t="str">
            <v>EACH</v>
          </cell>
        </row>
        <row r="3854">
          <cell r="A3854" t="str">
            <v>64703-1500</v>
          </cell>
          <cell r="D3854" t="str">
            <v>MITIGATION, IRRIGATION CONTROL STRUCTURE</v>
          </cell>
          <cell r="E3854" t="str">
            <v>EACH</v>
          </cell>
        </row>
        <row r="3855">
          <cell r="A3855" t="str">
            <v>64703-1550</v>
          </cell>
          <cell r="D3855" t="str">
            <v>MITIGATION, SLIDE GATE</v>
          </cell>
          <cell r="E3855" t="str">
            <v>EACH</v>
          </cell>
        </row>
        <row r="3856">
          <cell r="A3856" t="str">
            <v>64703-1600</v>
          </cell>
          <cell r="D3856" t="str">
            <v>MITIGATION, SCREW GATE</v>
          </cell>
          <cell r="E3856" t="str">
            <v>EACH</v>
          </cell>
        </row>
        <row r="3857">
          <cell r="A3857" t="str">
            <v>64703-1650</v>
          </cell>
          <cell r="D3857" t="str">
            <v>MITIGATION, FLASH BOARD RISER</v>
          </cell>
          <cell r="E3857" t="str">
            <v>EACH</v>
          </cell>
        </row>
        <row r="3858">
          <cell r="A3858" t="str">
            <v>64703-2000</v>
          </cell>
          <cell r="D3858" t="str">
            <v>MITIGATION, LOG DEFLECTOR</v>
          </cell>
          <cell r="E3858" t="str">
            <v>EACH</v>
          </cell>
        </row>
        <row r="3859">
          <cell r="A3859" t="str">
            <v>64703-3000</v>
          </cell>
          <cell r="D3859" t="str">
            <v>MITIGATION, LOG WEIR</v>
          </cell>
          <cell r="E3859" t="str">
            <v>EACH</v>
          </cell>
        </row>
        <row r="3860">
          <cell r="A3860" t="str">
            <v>64703-3010</v>
          </cell>
          <cell r="D3860" t="str">
            <v>MITIGATION, ROCK WEIR</v>
          </cell>
          <cell r="E3860" t="str">
            <v>EACH</v>
          </cell>
        </row>
        <row r="3861">
          <cell r="A3861" t="str">
            <v>64703-3020</v>
          </cell>
          <cell r="D3861" t="str">
            <v>MITIGATION, WICKER WEIR</v>
          </cell>
          <cell r="E3861" t="str">
            <v>EACH</v>
          </cell>
        </row>
        <row r="3862">
          <cell r="A3862" t="str">
            <v>64703-4000</v>
          </cell>
          <cell r="D3862" t="str">
            <v>MITIGATION, LOG BARRIER</v>
          </cell>
          <cell r="E3862" t="str">
            <v>EACH</v>
          </cell>
        </row>
        <row r="3863">
          <cell r="A3863" t="str">
            <v>64703-5000</v>
          </cell>
          <cell r="D3863" t="str">
            <v>MITIGATION, ROOT WAD</v>
          </cell>
          <cell r="E3863" t="str">
            <v>EACH</v>
          </cell>
        </row>
        <row r="3864">
          <cell r="A3864" t="str">
            <v>64703-6000</v>
          </cell>
          <cell r="D3864" t="str">
            <v>MITIGATION, FISH PASSAGE BOULDER</v>
          </cell>
          <cell r="E3864" t="str">
            <v>EACH</v>
          </cell>
        </row>
        <row r="3865">
          <cell r="A3865" t="str">
            <v>64703-7000</v>
          </cell>
          <cell r="D3865" t="str">
            <v>MITIGATION, BAFFLE</v>
          </cell>
          <cell r="E3865" t="str">
            <v>EACH</v>
          </cell>
        </row>
        <row r="3866">
          <cell r="A3866" t="str">
            <v>64703-8000</v>
          </cell>
          <cell r="D3866" t="str">
            <v>MITIGATION, BANK STABILIZATION</v>
          </cell>
          <cell r="E3866" t="str">
            <v>EACH</v>
          </cell>
        </row>
        <row r="3867">
          <cell r="A3867" t="str">
            <v>64703-9000</v>
          </cell>
          <cell r="D3867" t="str">
            <v>MITIGATION, STREAM FORD</v>
          </cell>
          <cell r="E3867" t="str">
            <v>EACH</v>
          </cell>
        </row>
        <row r="3868">
          <cell r="A3868" t="str">
            <v>64703-9050</v>
          </cell>
          <cell r="D3868" t="str">
            <v>MITIGATION, WATER BAR</v>
          </cell>
          <cell r="E3868" t="str">
            <v>EACH</v>
          </cell>
        </row>
        <row r="3869">
          <cell r="A3869" t="str">
            <v>64704-1000</v>
          </cell>
          <cell r="D3869" t="str">
            <v>MITIGATION, STREAMBED MATERIAL</v>
          </cell>
          <cell r="E3869" t="str">
            <v>CUYD</v>
          </cell>
        </row>
        <row r="3870">
          <cell r="A3870" t="str">
            <v>64704-1500</v>
          </cell>
          <cell r="D3870" t="str">
            <v>MITIGATION, STREAMBED CHANNEL REALIGNMENT</v>
          </cell>
          <cell r="E3870" t="str">
            <v>CUYD</v>
          </cell>
        </row>
        <row r="3871">
          <cell r="A3871" t="str">
            <v>64704-1600</v>
          </cell>
          <cell r="D3871" t="str">
            <v>MITIGATION, STREAMBED CHANNEL RECONSTRUCTION</v>
          </cell>
          <cell r="E3871" t="str">
            <v>CUYD</v>
          </cell>
        </row>
        <row r="3872">
          <cell r="A3872" t="str">
            <v>64704-1700</v>
          </cell>
          <cell r="D3872" t="str">
            <v>MITIGATION, BANK STABILIZATION</v>
          </cell>
          <cell r="E3872" t="str">
            <v>CUYD</v>
          </cell>
        </row>
        <row r="3873">
          <cell r="A3873" t="str">
            <v>64704-2000</v>
          </cell>
          <cell r="D3873" t="str">
            <v>MITIGATION, ROCK WEIR</v>
          </cell>
          <cell r="E3873" t="str">
            <v>CUYD</v>
          </cell>
        </row>
        <row r="3874">
          <cell r="A3874" t="str">
            <v>64705-1000</v>
          </cell>
          <cell r="D3874" t="str">
            <v>MITIGATION, AGRICULTURAL LIMESTONE</v>
          </cell>
          <cell r="E3874" t="str">
            <v>TON</v>
          </cell>
        </row>
        <row r="3875">
          <cell r="A3875" t="str">
            <v>64706-1000</v>
          </cell>
          <cell r="D3875" t="str">
            <v>MITIGATION, WETLANDS MITIGATION</v>
          </cell>
          <cell r="E3875" t="str">
            <v>SQYD</v>
          </cell>
        </row>
        <row r="3876">
          <cell r="A3876" t="str">
            <v>64706-2000</v>
          </cell>
          <cell r="D3876" t="str">
            <v>MITIGATION, STORMWATER MANAGEMENT, BIORETENTION CELL</v>
          </cell>
          <cell r="E3876" t="str">
            <v>SQYD</v>
          </cell>
        </row>
        <row r="3877">
          <cell r="A3877" t="str">
            <v>64707-1000</v>
          </cell>
          <cell r="D3877" t="str">
            <v>MITIGATION, ARCHAEOLOGICAL SITE MONITORING</v>
          </cell>
          <cell r="E3877" t="str">
            <v>HOUR</v>
          </cell>
        </row>
        <row r="3878">
          <cell r="A3878" t="str">
            <v>64801-1000</v>
          </cell>
          <cell r="D3878" t="str">
            <v>SYSTEM INSTALLATION, NATURAL GAS</v>
          </cell>
          <cell r="E3878" t="str">
            <v>LPSM</v>
          </cell>
        </row>
        <row r="3879">
          <cell r="A3879" t="str">
            <v>64803-0100</v>
          </cell>
          <cell r="D3879" t="str">
            <v>SYSTEM INSTALLATION, NATURAL GAS UTILITY COMPANY COMPENSATION</v>
          </cell>
          <cell r="E3879" t="str">
            <v>CTSM</v>
          </cell>
        </row>
        <row r="3880">
          <cell r="A3880" t="str">
            <v>64805-0000</v>
          </cell>
          <cell r="D3880" t="str">
            <v>UTILITY PROTECTION STRUCTURE</v>
          </cell>
          <cell r="E3880" t="str">
            <v>LPSM</v>
          </cell>
        </row>
        <row r="3881">
          <cell r="A3881" t="str">
            <v>64810-1000</v>
          </cell>
          <cell r="D3881" t="str">
            <v>PIPELINE, NATURAL GAS 2-INCH</v>
          </cell>
          <cell r="E3881" t="str">
            <v>LNFT</v>
          </cell>
        </row>
        <row r="3882">
          <cell r="A3882" t="str">
            <v>64811-1000</v>
          </cell>
          <cell r="D3882" t="str">
            <v>VALVE, ADJUST GAS</v>
          </cell>
          <cell r="E3882" t="str">
            <v>EACH</v>
          </cell>
        </row>
        <row r="3883">
          <cell r="A3883" t="str">
            <v>64820-0100</v>
          </cell>
          <cell r="D3883" t="str">
            <v>REMOVE AND RESET PROPANE TANK</v>
          </cell>
          <cell r="E3883" t="str">
            <v>LPSM</v>
          </cell>
        </row>
        <row r="3884">
          <cell r="A3884" t="str">
            <v>64901-1000</v>
          </cell>
          <cell r="D3884" t="str">
            <v>HAZARDOUS MATERIAL MITIGATION</v>
          </cell>
          <cell r="E3884" t="str">
            <v>CTSM</v>
          </cell>
        </row>
        <row r="3885">
          <cell r="A3885" t="str">
            <v>65001-1000</v>
          </cell>
          <cell r="D3885" t="str">
            <v>CONSTRUCT AND MAINTAIN DIVERSION</v>
          </cell>
          <cell r="E3885" t="str">
            <v>LPSM</v>
          </cell>
        </row>
        <row r="3886">
          <cell r="A3886" t="str">
            <v>65101-1000</v>
          </cell>
          <cell r="D3886" t="str">
            <v>DRAPED ROCKFALL PROTECTION, WIRE MESH</v>
          </cell>
          <cell r="E3886" t="str">
            <v>SQYD</v>
          </cell>
        </row>
        <row r="3887">
          <cell r="A3887" t="str">
            <v>65101-2000</v>
          </cell>
          <cell r="D3887" t="str">
            <v>DRAPED ROCKFALL PROTECTION, CABLE NET</v>
          </cell>
          <cell r="E3887" t="str">
            <v>SQYD</v>
          </cell>
        </row>
        <row r="3888">
          <cell r="A3888" t="str">
            <v>65102-0000</v>
          </cell>
          <cell r="D3888" t="str">
            <v>ROCKFALL PROTECTION FENCE</v>
          </cell>
          <cell r="E3888" t="str">
            <v>LNFT</v>
          </cell>
        </row>
        <row r="3889">
          <cell r="A3889" t="str">
            <v>65103-0000</v>
          </cell>
          <cell r="D3889" t="str">
            <v>TEMPORARY ROADWAY PROTECTION</v>
          </cell>
          <cell r="E3889" t="str">
            <v>LNFT</v>
          </cell>
        </row>
        <row r="3890">
          <cell r="A3890" t="str">
            <v>65104-0000</v>
          </cell>
          <cell r="D3890" t="str">
            <v>ROCKFALL PROTECTION FENCE</v>
          </cell>
          <cell r="E3890" t="str">
            <v>SQYD</v>
          </cell>
        </row>
        <row r="3891">
          <cell r="A3891" t="str">
            <v>65105-0000</v>
          </cell>
          <cell r="D3891" t="str">
            <v>TEMPORARY ROCKFALL PROTECTION</v>
          </cell>
          <cell r="E3891" t="str">
            <v>LPSM</v>
          </cell>
        </row>
        <row r="3892">
          <cell r="A3892" t="str">
            <v>65106-1000</v>
          </cell>
          <cell r="D3892" t="str">
            <v>ROCKFALL PROTECTION, PIN</v>
          </cell>
          <cell r="E3892" t="str">
            <v>EACH</v>
          </cell>
        </row>
        <row r="3893">
          <cell r="A3893" t="str">
            <v>65120-1000</v>
          </cell>
          <cell r="D3893" t="str">
            <v>REPAIR DRAPED ROCKFALL PROTECTION, WIRE MESH</v>
          </cell>
          <cell r="E3893" t="str">
            <v>LPSM</v>
          </cell>
        </row>
        <row r="3894">
          <cell r="A3894" t="str">
            <v>65120-2000</v>
          </cell>
          <cell r="D3894" t="str">
            <v>REPAIR DRAPED ROCKFALL PROTECTION, CABLE NET</v>
          </cell>
          <cell r="E3894" t="str">
            <v>LPSM</v>
          </cell>
        </row>
        <row r="3895">
          <cell r="A3895" t="str">
            <v>65201-3000</v>
          </cell>
          <cell r="D3895" t="str">
            <v>REMOVE EXISTING RAILS AND TIES</v>
          </cell>
          <cell r="E3895" t="str">
            <v>LNFT</v>
          </cell>
        </row>
        <row r="3896">
          <cell r="A3896" t="str">
            <v>65202-3000</v>
          </cell>
          <cell r="D3896" t="str">
            <v>REMOVE EXISTING RAILROAD BALLAST AND SUB BALLAST</v>
          </cell>
          <cell r="E3896" t="str">
            <v>CUYD</v>
          </cell>
        </row>
        <row r="3897">
          <cell r="A3897" t="str">
            <v>65210-1000</v>
          </cell>
          <cell r="D3897" t="str">
            <v>PLACE RAILROAD BALLAST</v>
          </cell>
          <cell r="E3897" t="str">
            <v>CUYD</v>
          </cell>
        </row>
        <row r="3898">
          <cell r="A3898" t="str">
            <v>65210-2000</v>
          </cell>
          <cell r="D3898" t="str">
            <v>PLACE RAILROAD SUB BALLAST</v>
          </cell>
          <cell r="E3898" t="str">
            <v>CUYD</v>
          </cell>
        </row>
        <row r="3899">
          <cell r="A3899" t="str">
            <v>65211-3000</v>
          </cell>
          <cell r="D3899" t="str">
            <v>PLACE RAILROAD RAILS AND TIES</v>
          </cell>
          <cell r="E3899" t="str">
            <v>LNFT</v>
          </cell>
        </row>
        <row r="3900">
          <cell r="A3900" t="str">
            <v>65212-1000</v>
          </cell>
          <cell r="D3900" t="str">
            <v>PLACE RAILROAD PRECAST CONCRETE RAILROAD CROSSING PANEL</v>
          </cell>
          <cell r="E3900" t="str">
            <v>SQYD</v>
          </cell>
        </row>
        <row r="3901">
          <cell r="A3901" t="str">
            <v>65215-3000</v>
          </cell>
          <cell r="D3901" t="str">
            <v>RESET RAILROAD RAILS AND TIES</v>
          </cell>
          <cell r="E3901" t="str">
            <v>LNFT</v>
          </cell>
        </row>
        <row r="3902">
          <cell r="A3902" t="str">
            <v>65216-1000</v>
          </cell>
          <cell r="D3902" t="str">
            <v>REMOVE AND RESET RAILROAD BALLAST AND SUB BALLAST</v>
          </cell>
          <cell r="E3902" t="str">
            <v>CUYD</v>
          </cell>
        </row>
        <row r="3903">
          <cell r="A3903" t="str">
            <v>65220-1000</v>
          </cell>
          <cell r="D3903" t="str">
            <v>PLACE BRIDGE TIMBERS, GUARDRAILS, AND APPROACH TIES</v>
          </cell>
          <cell r="E3903" t="str">
            <v>LNFT</v>
          </cell>
        </row>
        <row r="3904">
          <cell r="A3904" t="str">
            <v>65301-0000</v>
          </cell>
          <cell r="D3904" t="str">
            <v>MIDSLOPE ROCKFALL ATTENUATOR</v>
          </cell>
          <cell r="E3904" t="str">
            <v>SQYD</v>
          </cell>
        </row>
        <row r="3905">
          <cell r="A3905" t="str">
            <v>65305-0000</v>
          </cell>
          <cell r="D3905" t="str">
            <v>REPAIR MIDSLOPE ROCKFALL ATTENUATOR</v>
          </cell>
          <cell r="E3905" t="str">
            <v>LPSM</v>
          </cell>
        </row>
        <row r="3906">
          <cell r="A3906" t="str">
            <v>65401-1000</v>
          </cell>
          <cell r="D3906" t="str">
            <v>ROADSIDE ROCKFALL PROTECTION, FENCE</v>
          </cell>
          <cell r="E3906" t="str">
            <v>LNFT</v>
          </cell>
        </row>
        <row r="3907">
          <cell r="A3907" t="str">
            <v>65402-1000</v>
          </cell>
          <cell r="D3907" t="str">
            <v>ROADSIDE ROCKFALL PROTECTION, GABION BARRIER</v>
          </cell>
          <cell r="E3907" t="str">
            <v>CUYD</v>
          </cell>
        </row>
        <row r="3908">
          <cell r="A3908" t="str">
            <v>65501-0000</v>
          </cell>
          <cell r="D3908" t="str">
            <v>ANCHORED WIRED MESH SYSTEM</v>
          </cell>
          <cell r="E3908" t="str">
            <v>SQYD</v>
          </cell>
        </row>
        <row r="3909">
          <cell r="A3909" t="str">
            <v>65502-0000</v>
          </cell>
          <cell r="D3909" t="str">
            <v>ADDITIONAL ANCHOR NAIL</v>
          </cell>
          <cell r="E3909" t="str">
            <v>EACH</v>
          </cell>
        </row>
        <row r="3910">
          <cell r="A3910" t="str">
            <v>65601-0000</v>
          </cell>
          <cell r="D3910" t="str">
            <v>TEMPORARY ROADWAY ROCKFALL PROTECTION</v>
          </cell>
          <cell r="E3910" t="str">
            <v>LNFT</v>
          </cell>
        </row>
        <row r="3911">
          <cell r="A3911" t="str">
            <v>65602-0000</v>
          </cell>
          <cell r="D3911" t="str">
            <v>TEMPORARY ROADWAY ROCKFALL PROTECTION</v>
          </cell>
          <cell r="E3911" t="str">
            <v>LPSM</v>
          </cell>
        </row>
        <row r="3912">
          <cell r="A3912" t="str">
            <v>66601-0000</v>
          </cell>
          <cell r="D3912" t="str">
            <v>CONTRACT MODIFICATION WORK</v>
          </cell>
          <cell r="E3912" t="str">
            <v>LPSM</v>
          </cell>
        </row>
        <row r="3913">
          <cell r="A3913" t="str">
            <v>66602-0000</v>
          </cell>
          <cell r="D3913" t="str">
            <v>CONTRACT MODIFICATION WORK</v>
          </cell>
          <cell r="E3913" t="str">
            <v>CTSM</v>
          </cell>
        </row>
        <row r="3914">
          <cell r="A3914" t="str">
            <v>66603-0000</v>
          </cell>
          <cell r="D3914" t="str">
            <v>CONTRACT MODIFICATION WORK</v>
          </cell>
          <cell r="E3914" t="str">
            <v>EACH</v>
          </cell>
        </row>
        <row r="3915">
          <cell r="A3915" t="str">
            <v>66604-0000</v>
          </cell>
          <cell r="D3915" t="str">
            <v>CONTRACT MODIFICATION WORK</v>
          </cell>
          <cell r="E3915" t="str">
            <v>HOUR</v>
          </cell>
        </row>
        <row r="3916">
          <cell r="A3916" t="str">
            <v>66605-0000</v>
          </cell>
          <cell r="D3916" t="str">
            <v>CONTRACT MODIFICATION WORK</v>
          </cell>
          <cell r="E3916" t="str">
            <v>LNFT</v>
          </cell>
        </row>
        <row r="3917">
          <cell r="A3917" t="str">
            <v>66606-0000</v>
          </cell>
          <cell r="D3917" t="str">
            <v>CONTRACT MODIFICATION WORK</v>
          </cell>
          <cell r="E3917" t="str">
            <v>CUYD</v>
          </cell>
        </row>
        <row r="3918">
          <cell r="A3918" t="str">
            <v>66607-0000</v>
          </cell>
          <cell r="D3918" t="str">
            <v>CONTRACT MODIFICATION WORK</v>
          </cell>
          <cell r="E3918" t="str">
            <v>SQYD</v>
          </cell>
        </row>
        <row r="3919">
          <cell r="A3919" t="str">
            <v>66608-0000</v>
          </cell>
          <cell r="D3919" t="str">
            <v>CONTRACT MODIFICATION WORK</v>
          </cell>
          <cell r="E3919" t="str">
            <v>TON</v>
          </cell>
        </row>
        <row r="3920">
          <cell r="A3920" t="str">
            <v>66609-0000</v>
          </cell>
          <cell r="D3920" t="str">
            <v>CONTRACT MODIFICATION WORK</v>
          </cell>
          <cell r="E3920" t="str">
            <v>DAY</v>
          </cell>
        </row>
        <row r="3921">
          <cell r="A3921" t="str">
            <v>66610-0000</v>
          </cell>
          <cell r="D3921" t="str">
            <v>CONTRACT MODIFICATION WORK</v>
          </cell>
          <cell r="E3921" t="str">
            <v>ACRE</v>
          </cell>
        </row>
        <row r="3922">
          <cell r="A3922" t="str">
            <v>66611-0000</v>
          </cell>
          <cell r="D3922" t="str">
            <v>CONTRACT MODIFICATION WORK</v>
          </cell>
          <cell r="E3922" t="str">
            <v>MILE</v>
          </cell>
        </row>
        <row r="3923">
          <cell r="A3923" t="str">
            <v>66612-0000</v>
          </cell>
          <cell r="D3923" t="str">
            <v>CONTRACT MODIFICATION WORK</v>
          </cell>
          <cell r="E3923" t="str">
            <v>WEEK</v>
          </cell>
        </row>
        <row r="3924">
          <cell r="A3924" t="str">
            <v>66620-0000</v>
          </cell>
          <cell r="D3924" t="str">
            <v>CLAIM SETTLEMENT</v>
          </cell>
          <cell r="E3924" t="str">
            <v>LPSM</v>
          </cell>
        </row>
        <row r="3925">
          <cell r="A3925" t="str">
            <v>66621-0000</v>
          </cell>
          <cell r="D3925" t="str">
            <v>SETTLEMENT AGREEMENT</v>
          </cell>
          <cell r="E3925" t="str">
            <v>LPSM</v>
          </cell>
        </row>
        <row r="3926">
          <cell r="A3926" t="str">
            <v>66622-0000</v>
          </cell>
          <cell r="D3926" t="str">
            <v>CONTRACTING OFFICER'S DECISION</v>
          </cell>
          <cell r="E3926" t="str">
            <v>LPSM</v>
          </cell>
        </row>
        <row r="3927">
          <cell r="A3927" t="str">
            <v>66701-0000</v>
          </cell>
          <cell r="D3927" t="str">
            <v>NEGOTIATED PAY ITEM</v>
          </cell>
          <cell r="E3927" t="str">
            <v>LPSM</v>
          </cell>
        </row>
        <row r="3928">
          <cell r="A3928" t="str">
            <v>66702-0000</v>
          </cell>
          <cell r="D3928" t="str">
            <v>NEGOTIATED PAY ITEM</v>
          </cell>
          <cell r="E3928" t="str">
            <v>CTSM</v>
          </cell>
        </row>
        <row r="3929">
          <cell r="A3929" t="str">
            <v>66703-0000</v>
          </cell>
          <cell r="D3929" t="str">
            <v>NEGOTIATED PAY ITEM</v>
          </cell>
          <cell r="E3929" t="str">
            <v>EACH</v>
          </cell>
        </row>
        <row r="3930">
          <cell r="A3930" t="str">
            <v>66704-0000</v>
          </cell>
          <cell r="D3930" t="str">
            <v>NEGOTIATED PAY ITEM</v>
          </cell>
          <cell r="E3930" t="str">
            <v>HOUR</v>
          </cell>
        </row>
        <row r="3931">
          <cell r="A3931" t="str">
            <v>66705-0000</v>
          </cell>
          <cell r="D3931" t="str">
            <v>NEGOTIATED PAY ITEM</v>
          </cell>
          <cell r="E3931" t="str">
            <v>LNFT</v>
          </cell>
        </row>
        <row r="3932">
          <cell r="A3932" t="str">
            <v>66706-0000</v>
          </cell>
          <cell r="D3932" t="str">
            <v>NEGOTIATED PAY ITEM</v>
          </cell>
          <cell r="E3932" t="str">
            <v>CUYD</v>
          </cell>
        </row>
        <row r="3933">
          <cell r="A3933" t="str">
            <v>66707-0000</v>
          </cell>
          <cell r="D3933" t="str">
            <v>NEGOTIATED PAY ITEM</v>
          </cell>
          <cell r="E3933" t="str">
            <v>SQYD</v>
          </cell>
        </row>
        <row r="3934">
          <cell r="A3934" t="str">
            <v>66708-0000</v>
          </cell>
          <cell r="D3934" t="str">
            <v>NEGOTIATED PAY ITEM</v>
          </cell>
          <cell r="E3934" t="str">
            <v>TON</v>
          </cell>
        </row>
        <row r="3935">
          <cell r="A3935" t="str">
            <v>66709-0000</v>
          </cell>
          <cell r="D3935" t="str">
            <v>NEGOTIATED PAY ITEM</v>
          </cell>
          <cell r="E3935" t="str">
            <v>DAY</v>
          </cell>
        </row>
        <row r="3936">
          <cell r="A3936" t="str">
            <v>66710-0000</v>
          </cell>
          <cell r="D3936" t="str">
            <v>NEGOTIATED PAY ITEM</v>
          </cell>
          <cell r="E3936" t="str">
            <v>ACRE</v>
          </cell>
        </row>
        <row r="3937">
          <cell r="A3937" t="str">
            <v>66711-0000</v>
          </cell>
          <cell r="D3937" t="str">
            <v>NEGOTIATED PAY ITEM</v>
          </cell>
          <cell r="E3937" t="str">
            <v>MILE</v>
          </cell>
        </row>
        <row r="3938">
          <cell r="A3938" t="str">
            <v>66712-0000</v>
          </cell>
          <cell r="D3938" t="str">
            <v>NEGOTIATED PAY ITEM</v>
          </cell>
          <cell r="E3938" t="str">
            <v>WEEK</v>
          </cell>
        </row>
        <row r="3939">
          <cell r="A3939" t="str">
            <v>66801-0000</v>
          </cell>
          <cell r="D3939" t="str">
            <v>DESIGN-BUILD</v>
          </cell>
          <cell r="E3939" t="str">
            <v>LPSM</v>
          </cell>
        </row>
        <row r="3940">
          <cell r="A3940" t="str">
            <v>66802-0000</v>
          </cell>
          <cell r="D3940" t="str">
            <v>DESIGN-BUILD</v>
          </cell>
          <cell r="E3940" t="str">
            <v>CTSM</v>
          </cell>
        </row>
        <row r="3941">
          <cell r="A3941" t="str">
            <v>66901-0000</v>
          </cell>
          <cell r="D3941" t="str">
            <v>CMGC</v>
          </cell>
          <cell r="E3941" t="str">
            <v>LPSM</v>
          </cell>
        </row>
        <row r="3942">
          <cell r="A3942" t="str">
            <v>67001-0000</v>
          </cell>
          <cell r="D3942" t="str">
            <v>PROJECT LUMP SUM</v>
          </cell>
          <cell r="E3942" t="str">
            <v>LPSM</v>
          </cell>
        </row>
        <row r="3943">
          <cell r="A3943" t="str">
            <v>67002-0000</v>
          </cell>
          <cell r="D3943" t="str">
            <v>PROJECT LUMP SUM</v>
          </cell>
          <cell r="E3943" t="str">
            <v>CTSM</v>
          </cell>
        </row>
        <row r="3944">
          <cell r="A3944" t="str">
            <v>99901-0000</v>
          </cell>
          <cell r="D3944" t="str">
            <v>PARTNERING</v>
          </cell>
          <cell r="E3944" t="str">
            <v>LPSM</v>
          </cell>
        </row>
        <row r="3945">
          <cell r="A3945" t="str">
            <v>99902-0000</v>
          </cell>
          <cell r="D3945" t="str">
            <v>PERFORMANCE INCENTIVES</v>
          </cell>
          <cell r="E3945" t="str">
            <v>LPSM</v>
          </cell>
        </row>
        <row r="3946">
          <cell r="A3946" t="str">
            <v>99903-0000</v>
          </cell>
          <cell r="D3946" t="str">
            <v>PERFORMANCE INCENTIVES</v>
          </cell>
          <cell r="E3946" t="str">
            <v>DAY</v>
          </cell>
        </row>
        <row r="3947">
          <cell r="A3947" t="str">
            <v>99904-0000</v>
          </cell>
          <cell r="D3947" t="str">
            <v>ASPHALT ESCALATION</v>
          </cell>
          <cell r="E3947" t="str">
            <v>LPSM</v>
          </cell>
        </row>
        <row r="3948">
          <cell r="A3948" t="str">
            <v>99905-0000</v>
          </cell>
          <cell r="D3948" t="str">
            <v>FUEL ESCALATION</v>
          </cell>
          <cell r="E3948" t="str">
            <v>LPSM</v>
          </cell>
        </row>
        <row r="3949">
          <cell r="A3949" t="str">
            <v>99906-0000</v>
          </cell>
          <cell r="D3949" t="str">
            <v>STEEL ESCALATION</v>
          </cell>
          <cell r="E3949" t="str">
            <v>LPSM</v>
          </cell>
        </row>
        <row r="3950">
          <cell r="A3950" t="str">
            <v>99920-0000</v>
          </cell>
          <cell r="D3950" t="str">
            <v>DESIGN CONTINGENCY</v>
          </cell>
          <cell r="E3950" t="str">
            <v>LPSM</v>
          </cell>
        </row>
        <row r="3951">
          <cell r="A3951" t="str">
            <v>99950-0000</v>
          </cell>
          <cell r="D3951" t="str">
            <v>LIQUIDATED DAMAGES</v>
          </cell>
          <cell r="E3951" t="str">
            <v>DAY</v>
          </cell>
        </row>
        <row r="3952">
          <cell r="A3952" t="str">
            <v>99951-0000</v>
          </cell>
          <cell r="D3952" t="str">
            <v>INTEREST</v>
          </cell>
          <cell r="E3952" t="str">
            <v>LPSM</v>
          </cell>
        </row>
        <row r="3953">
          <cell r="A3953" t="str">
            <v>99952-0000</v>
          </cell>
          <cell r="D3953" t="str">
            <v>LAB TRAILER PAYMENT</v>
          </cell>
          <cell r="E3953" t="str">
            <v>MO</v>
          </cell>
        </row>
        <row r="3954">
          <cell r="A3954" t="str">
            <v>99953-0000</v>
          </cell>
          <cell r="D3954" t="str">
            <v>CONTINGENCIES</v>
          </cell>
          <cell r="E3954" t="str">
            <v>LPSM</v>
          </cell>
        </row>
        <row r="3955">
          <cell r="A3955" t="str">
            <v>99954-0000</v>
          </cell>
          <cell r="D3955" t="str">
            <v>PROJECT RETAINAGES</v>
          </cell>
          <cell r="E3955" t="str">
            <v>LPSM</v>
          </cell>
        </row>
        <row r="3956">
          <cell r="A3956" t="str">
            <v>99955-0000</v>
          </cell>
          <cell r="D3956" t="str">
            <v>LAB TRAILER PAYMENT</v>
          </cell>
          <cell r="E3956" t="str">
            <v>DAY</v>
          </cell>
        </row>
        <row r="3957">
          <cell r="A3957" t="str">
            <v>99956-0000</v>
          </cell>
          <cell r="D3957" t="str">
            <v>FUNDING RECLASSIFICATION</v>
          </cell>
          <cell r="E3957" t="str">
            <v>LPSM</v>
          </cell>
        </row>
      </sheetData>
      <sheetData sheetId="2"/>
      <sheetData sheetId="3"/>
      <sheetData sheetId="4"/>
      <sheetData sheetId="5"/>
      <sheetData sheetId="6"/>
      <sheetData sheetId="7" refreshError="1"/>
      <sheetData sheetId="8"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sam.gov/search/?index=dbra&amp;sort=-modifiedDate&amp;page=1&amp;pageSize=25&amp;sfm%5BsimpleSearch%5D%5BkeywordRadio%5D=ALL&amp;sfm%5BsimpleSearch%5D%5BkeywordEditorTextarea%5D=&amp;sfm%5Bstatus%5D%5Bis_active%5D=true" TargetMode="External"/><Relationship Id="rId1" Type="http://schemas.openxmlformats.org/officeDocument/2006/relationships/hyperlink" Target="https://beta.sam.gov/search?index=wd&amp;date_filter_index=0&amp;date_rad_selection=date&amp;wdType=dbra&amp;page=1"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s://sam.gov/search/?index=dbra&amp;sort=-modifiedDate&amp;page=1&amp;pageSize=25&amp;sfm%5BsimpleSearch%5D%5BkeywordRadio%5D=ALL&amp;sfm%5BsimpleSearch%5D%5BkeywordEditorTextarea%5D=&amp;sfm%5Bstatus%5D%5Bis_active%5D=true" TargetMode="External"/><Relationship Id="rId2" Type="http://schemas.openxmlformats.org/officeDocument/2006/relationships/hyperlink" Target="https://beta.sam.gov/search?index=wd&amp;date_filter_index=0&amp;date_rad_selection=date&amp;wdType=dbra&amp;page=1" TargetMode="External"/><Relationship Id="rId1" Type="http://schemas.openxmlformats.org/officeDocument/2006/relationships/hyperlink" Target="http://www.cat.com/cda/layout?m=37840&amp;x=7&amp;location=drop" TargetMode="Externa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sam.gov/search/?index=dbra&amp;sort=-modifiedDate&amp;page=1&amp;pageSize=25&amp;sfm%5BsimpleSearch%5D%5BkeywordRadio%5D=ALL&amp;sfm%5BsimpleSearch%5D%5BkeywordEditorTextarea%5D=&amp;sfm%5Bstatus%5D%5Bis_active%5D=true" TargetMode="External"/><Relationship Id="rId1" Type="http://schemas.openxmlformats.org/officeDocument/2006/relationships/hyperlink" Target="https://beta.sam.gov/search?index=wd&amp;date_filter_index=0&amp;date_rad_selection=date&amp;wdType=dbra&amp;page=1" TargetMode="Externa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sam.gov/search/?index=dbra&amp;sort=-modifiedDate&amp;page=1&amp;pageSize=25&amp;sfm%5BsimpleSearch%5D%5BkeywordRadio%5D=ALL&amp;sfm%5BsimpleSearch%5D%5BkeywordEditorTextarea%5D=&amp;sfm%5Bstatus%5D%5Bis_active%5D=true" TargetMode="External"/><Relationship Id="rId1" Type="http://schemas.openxmlformats.org/officeDocument/2006/relationships/hyperlink" Target="https://beta.sam.gov/search?index=wd&amp;date_filter_index=0&amp;date_rad_selection=date&amp;wdType=dbra&amp;page=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N75"/>
  <sheetViews>
    <sheetView tabSelected="1" workbookViewId="0">
      <selection activeCell="H25" sqref="H25"/>
    </sheetView>
  </sheetViews>
  <sheetFormatPr defaultRowHeight="12.75" x14ac:dyDescent="0.2"/>
  <cols>
    <col min="2" max="2" width="26.140625" customWidth="1"/>
    <col min="3" max="3" width="25.7109375" customWidth="1"/>
    <col min="4" max="4" width="12.28515625" customWidth="1"/>
    <col min="6" max="6" width="12.28515625" customWidth="1"/>
    <col min="7" max="7" width="12.85546875" customWidth="1"/>
    <col min="8" max="8" width="11.42578125" customWidth="1"/>
    <col min="9" max="9" width="12.7109375" bestFit="1" customWidth="1"/>
    <col min="10" max="10" width="11.7109375" customWidth="1"/>
    <col min="11" max="11" width="11.28515625" customWidth="1"/>
    <col min="12" max="12" width="9.28515625" bestFit="1" customWidth="1"/>
    <col min="13" max="13" width="12.28515625" bestFit="1" customWidth="1"/>
    <col min="14" max="14" width="30.85546875" customWidth="1"/>
  </cols>
  <sheetData>
    <row r="2" spans="2:14" ht="16.5" thickBot="1" x14ac:dyDescent="0.3">
      <c r="B2" s="378" t="s">
        <v>1</v>
      </c>
      <c r="C2" s="378"/>
      <c r="D2" s="378"/>
      <c r="E2" s="378"/>
      <c r="F2" s="378"/>
      <c r="G2" s="378"/>
      <c r="H2" s="378"/>
      <c r="I2" s="378"/>
      <c r="J2" s="378"/>
      <c r="K2" s="378"/>
      <c r="L2" s="378"/>
      <c r="M2" s="378"/>
      <c r="N2" s="378"/>
    </row>
    <row r="4" spans="2:14" x14ac:dyDescent="0.2">
      <c r="B4" s="90" t="s">
        <v>20</v>
      </c>
      <c r="C4" s="394" t="s">
        <v>29</v>
      </c>
      <c r="D4" s="394"/>
      <c r="E4" s="394"/>
      <c r="F4" s="394"/>
      <c r="G4" s="394"/>
      <c r="H4" s="394"/>
      <c r="I4" s="394"/>
      <c r="J4" s="394"/>
      <c r="K4" s="394"/>
    </row>
    <row r="6" spans="2:14" x14ac:dyDescent="0.2">
      <c r="B6" s="26" t="s">
        <v>2</v>
      </c>
      <c r="C6" s="148" t="s">
        <v>30</v>
      </c>
      <c r="D6" s="19"/>
      <c r="E6" s="19"/>
      <c r="F6" s="19"/>
      <c r="G6" s="19"/>
    </row>
    <row r="7" spans="2:14" x14ac:dyDescent="0.2">
      <c r="B7" s="26" t="s">
        <v>3</v>
      </c>
      <c r="C7" s="395" t="str">
        <f>IF(ISBLANK(C6)," ",LOOKUP(C6,'[1]FP14 Pay Items'!$A$2:$A$8005,'[1]FP14 Pay Items'!$D$2:$D$8005))</f>
        <v>ROCK BUTTRESS, MECHANICALLY-PLACED</v>
      </c>
      <c r="D7" s="395"/>
      <c r="E7" s="395"/>
      <c r="F7" s="395"/>
      <c r="G7" s="395"/>
      <c r="H7" s="395"/>
      <c r="I7" s="395"/>
      <c r="J7" s="395"/>
      <c r="K7" s="18"/>
    </row>
    <row r="8" spans="2:14" x14ac:dyDescent="0.2">
      <c r="B8" s="26" t="s">
        <v>4</v>
      </c>
      <c r="C8" s="149">
        <v>1500</v>
      </c>
      <c r="D8" s="19"/>
      <c r="E8" s="19"/>
      <c r="F8" s="19"/>
      <c r="G8" s="19"/>
    </row>
    <row r="9" spans="2:14" x14ac:dyDescent="0.2">
      <c r="B9" s="26" t="s">
        <v>5</v>
      </c>
      <c r="C9" s="18" t="str">
        <f>IF(ISBLANK(C6)," ",LOOKUP(C6,'[1]FP14 Pay Items'!$A$2:$A$8005,'[1]FP14 Pay Items'!$E$2:$E$8005))</f>
        <v>CUYD</v>
      </c>
      <c r="D9" s="19"/>
      <c r="E9" s="19"/>
      <c r="F9" s="19"/>
      <c r="G9" s="19"/>
    </row>
    <row r="10" spans="2:14" ht="13.5" thickBot="1" x14ac:dyDescent="0.25">
      <c r="B10" s="2"/>
    </row>
    <row r="11" spans="2:14" ht="13.5" thickBot="1" x14ac:dyDescent="0.25">
      <c r="B11" s="355" t="s">
        <v>49</v>
      </c>
      <c r="C11" s="356"/>
      <c r="D11" s="356"/>
      <c r="E11" s="356"/>
      <c r="F11" s="356"/>
      <c r="G11" s="356"/>
      <c r="H11" s="356"/>
      <c r="I11" s="356"/>
      <c r="J11" s="356"/>
      <c r="K11" s="357"/>
    </row>
    <row r="12" spans="2:14" ht="13.5" thickBot="1" x14ac:dyDescent="0.25">
      <c r="B12" s="92" t="s">
        <v>7</v>
      </c>
      <c r="C12" s="93" t="s">
        <v>76</v>
      </c>
      <c r="D12" s="385" t="s">
        <v>21</v>
      </c>
      <c r="E12" s="386"/>
      <c r="F12" s="386"/>
      <c r="G12" s="386"/>
      <c r="H12" s="386"/>
      <c r="I12" s="386"/>
      <c r="J12" s="386"/>
      <c r="K12" s="387"/>
    </row>
    <row r="13" spans="2:14" ht="13.5" thickTop="1" x14ac:dyDescent="0.2">
      <c r="B13" s="7"/>
      <c r="C13" s="28"/>
      <c r="D13" s="391"/>
      <c r="E13" s="392"/>
      <c r="F13" s="392"/>
      <c r="G13" s="392"/>
      <c r="H13" s="392"/>
      <c r="I13" s="392"/>
      <c r="J13" s="392"/>
      <c r="K13" s="393"/>
    </row>
    <row r="14" spans="2:14" ht="12.75" customHeight="1" x14ac:dyDescent="0.2">
      <c r="B14" s="153" t="s">
        <v>115</v>
      </c>
      <c r="C14" s="154" t="s">
        <v>147</v>
      </c>
      <c r="D14" s="388" t="s">
        <v>116</v>
      </c>
      <c r="E14" s="389"/>
      <c r="F14" s="389"/>
      <c r="G14" s="389"/>
      <c r="H14" s="389"/>
      <c r="I14" s="389"/>
      <c r="J14" s="389"/>
      <c r="K14" s="390"/>
    </row>
    <row r="15" spans="2:14" x14ac:dyDescent="0.2">
      <c r="B15" s="153"/>
      <c r="C15" s="155"/>
      <c r="D15" s="379"/>
      <c r="E15" s="380"/>
      <c r="F15" s="380"/>
      <c r="G15" s="380"/>
      <c r="H15" s="380"/>
      <c r="I15" s="380"/>
      <c r="J15" s="380"/>
      <c r="K15" s="381"/>
    </row>
    <row r="16" spans="2:14" x14ac:dyDescent="0.2">
      <c r="B16" s="153"/>
      <c r="C16" s="156"/>
      <c r="D16" s="379"/>
      <c r="E16" s="380"/>
      <c r="F16" s="380"/>
      <c r="G16" s="380"/>
      <c r="H16" s="380"/>
      <c r="I16" s="380"/>
      <c r="J16" s="380"/>
      <c r="K16" s="381"/>
    </row>
    <row r="17" spans="2:14" x14ac:dyDescent="0.2">
      <c r="B17" s="153"/>
      <c r="C17" s="154"/>
      <c r="D17" s="379"/>
      <c r="E17" s="380"/>
      <c r="F17" s="380"/>
      <c r="G17" s="380"/>
      <c r="H17" s="380"/>
      <c r="I17" s="380"/>
      <c r="J17" s="380"/>
      <c r="K17" s="381"/>
    </row>
    <row r="18" spans="2:14" ht="13.5" thickBot="1" x14ac:dyDescent="0.25">
      <c r="B18" s="58"/>
      <c r="C18" s="59"/>
      <c r="D18" s="382"/>
      <c r="E18" s="383"/>
      <c r="F18" s="383"/>
      <c r="G18" s="383"/>
      <c r="H18" s="383"/>
      <c r="I18" s="383"/>
      <c r="J18" s="383"/>
      <c r="K18" s="384"/>
    </row>
    <row r="19" spans="2:14" x14ac:dyDescent="0.2">
      <c r="B19" s="2"/>
    </row>
    <row r="20" spans="2:14" ht="13.5" thickBot="1" x14ac:dyDescent="0.25">
      <c r="B20" s="2"/>
    </row>
    <row r="21" spans="2:14" ht="13.5" thickBot="1" x14ac:dyDescent="0.25">
      <c r="B21" s="355" t="s">
        <v>25</v>
      </c>
      <c r="C21" s="356"/>
      <c r="D21" s="356"/>
      <c r="E21" s="356"/>
      <c r="F21" s="356"/>
      <c r="G21" s="356"/>
      <c r="H21" s="356"/>
      <c r="I21" s="356"/>
      <c r="J21" s="356"/>
      <c r="K21" s="356"/>
      <c r="L21" s="356"/>
      <c r="M21" s="356"/>
      <c r="N21" s="357"/>
    </row>
    <row r="22" spans="2:14" ht="26.25" thickBot="1" x14ac:dyDescent="0.25">
      <c r="B22" s="9"/>
      <c r="C22" s="289" t="s">
        <v>119</v>
      </c>
      <c r="D22" s="289" t="s">
        <v>154</v>
      </c>
      <c r="E22" s="289" t="s">
        <v>8</v>
      </c>
      <c r="F22" s="289" t="s">
        <v>23</v>
      </c>
      <c r="G22" s="288" t="s">
        <v>240</v>
      </c>
      <c r="H22" s="288" t="s">
        <v>39</v>
      </c>
      <c r="I22" s="288" t="s">
        <v>241</v>
      </c>
      <c r="J22" s="290" t="s">
        <v>235</v>
      </c>
      <c r="K22" s="412" t="s">
        <v>242</v>
      </c>
      <c r="L22" s="386"/>
      <c r="M22" s="386"/>
      <c r="N22" s="387"/>
    </row>
    <row r="23" spans="2:14" ht="13.5" thickTop="1" x14ac:dyDescent="0.2">
      <c r="B23" s="4"/>
      <c r="C23" s="5"/>
      <c r="D23" s="5"/>
      <c r="E23" s="5"/>
      <c r="F23" s="5"/>
      <c r="G23" s="5"/>
      <c r="H23" s="5"/>
      <c r="I23" s="5"/>
      <c r="J23" s="21"/>
      <c r="K23" s="406"/>
      <c r="L23" s="407"/>
      <c r="M23" s="407"/>
      <c r="N23" s="408"/>
    </row>
    <row r="24" spans="2:14" ht="12.75" customHeight="1" x14ac:dyDescent="0.2">
      <c r="B24" s="33" t="s">
        <v>13</v>
      </c>
      <c r="C24" s="157" t="s">
        <v>148</v>
      </c>
      <c r="D24" s="158">
        <v>20</v>
      </c>
      <c r="E24" s="158" t="s">
        <v>45</v>
      </c>
      <c r="F24" s="165">
        <v>62.02</v>
      </c>
      <c r="G24" s="193">
        <v>0.1</v>
      </c>
      <c r="H24" s="203">
        <f>(F24*G24)+F24</f>
        <v>68.222000000000008</v>
      </c>
      <c r="I24" s="193">
        <v>0.1</v>
      </c>
      <c r="J24" s="203">
        <f>(H24*I24)+H24</f>
        <v>75.044200000000004</v>
      </c>
      <c r="K24" s="369" t="s">
        <v>251</v>
      </c>
      <c r="L24" s="370"/>
      <c r="M24" s="370"/>
      <c r="N24" s="371"/>
    </row>
    <row r="25" spans="2:14" ht="12.75" customHeight="1" x14ac:dyDescent="0.2">
      <c r="B25" s="34" t="s">
        <v>14</v>
      </c>
      <c r="C25" s="159" t="s">
        <v>252</v>
      </c>
      <c r="D25" s="158">
        <v>12</v>
      </c>
      <c r="E25" s="158" t="s">
        <v>45</v>
      </c>
      <c r="F25" s="165">
        <v>48.92</v>
      </c>
      <c r="G25" s="193">
        <v>0.1</v>
      </c>
      <c r="H25" s="203">
        <f>(F25*G25)+F25</f>
        <v>53.812000000000005</v>
      </c>
      <c r="I25" s="193">
        <v>0.1</v>
      </c>
      <c r="J25" s="203">
        <f>(H25*I25)+H25</f>
        <v>59.193200000000004</v>
      </c>
      <c r="K25" s="369" t="s">
        <v>253</v>
      </c>
      <c r="L25" s="370"/>
      <c r="M25" s="370"/>
      <c r="N25" s="371"/>
    </row>
    <row r="26" spans="2:14" ht="12.75" customHeight="1" x14ac:dyDescent="0.2">
      <c r="B26" s="34" t="s">
        <v>15</v>
      </c>
      <c r="C26" s="159" t="s">
        <v>60</v>
      </c>
      <c r="D26" s="158">
        <v>20</v>
      </c>
      <c r="E26" s="158" t="s">
        <v>45</v>
      </c>
      <c r="F26" s="165">
        <v>58.3</v>
      </c>
      <c r="G26" s="193">
        <v>0.1</v>
      </c>
      <c r="H26" s="203">
        <f>(F26*G26)+F26</f>
        <v>64.13</v>
      </c>
      <c r="I26" s="193">
        <v>0.1</v>
      </c>
      <c r="J26" s="203">
        <f>(H26*I26)+H26</f>
        <v>70.542999999999992</v>
      </c>
      <c r="K26" s="369" t="s">
        <v>254</v>
      </c>
      <c r="L26" s="370"/>
      <c r="M26" s="370"/>
      <c r="N26" s="371"/>
    </row>
    <row r="27" spans="2:14" x14ac:dyDescent="0.2">
      <c r="B27" s="34"/>
      <c r="C27" s="160"/>
      <c r="D27" s="158"/>
      <c r="E27" s="158"/>
      <c r="F27" s="161"/>
      <c r="G27" s="193"/>
      <c r="H27" s="342"/>
      <c r="I27" s="193"/>
      <c r="J27" s="341"/>
      <c r="K27" s="409"/>
      <c r="L27" s="410"/>
      <c r="M27" s="410"/>
      <c r="N27" s="411"/>
    </row>
    <row r="28" spans="2:14" ht="13.5" thickBot="1" x14ac:dyDescent="0.25">
      <c r="B28" s="13"/>
      <c r="C28" s="12"/>
      <c r="D28" s="12"/>
      <c r="E28" s="12"/>
      <c r="F28" s="12"/>
      <c r="G28" s="12"/>
      <c r="H28" s="12"/>
      <c r="I28" s="12"/>
      <c r="J28" s="22"/>
      <c r="K28" s="400"/>
      <c r="L28" s="401"/>
      <c r="M28" s="401"/>
      <c r="N28" s="402"/>
    </row>
    <row r="29" spans="2:14" ht="14.25" thickTop="1" thickBot="1" x14ac:dyDescent="0.25">
      <c r="B29" s="365" t="s">
        <v>155</v>
      </c>
      <c r="C29" s="366"/>
      <c r="D29" s="366"/>
      <c r="E29" s="366"/>
      <c r="F29" s="366"/>
      <c r="G29" s="366"/>
      <c r="H29" s="366"/>
      <c r="I29" s="367"/>
      <c r="J29" s="30">
        <f>ROUNDUP(SUM(J24:J28),0)</f>
        <v>205</v>
      </c>
      <c r="K29" s="403" t="s">
        <v>156</v>
      </c>
      <c r="L29" s="404"/>
      <c r="M29" s="404"/>
      <c r="N29" s="405"/>
    </row>
    <row r="30" spans="2:14" x14ac:dyDescent="0.2">
      <c r="B30" s="96" t="s">
        <v>124</v>
      </c>
      <c r="C30" s="15"/>
      <c r="D30" s="15"/>
      <c r="E30" s="15"/>
      <c r="F30" s="15"/>
      <c r="G30" s="16"/>
    </row>
    <row r="31" spans="2:14" ht="25.5" customHeight="1" x14ac:dyDescent="0.2">
      <c r="B31" s="399" t="s">
        <v>216</v>
      </c>
      <c r="C31" s="399"/>
      <c r="D31" s="399"/>
      <c r="E31" s="399"/>
      <c r="F31" s="399"/>
      <c r="G31" s="399"/>
      <c r="H31" s="399"/>
      <c r="I31" s="399"/>
      <c r="J31" s="399"/>
      <c r="K31" s="399"/>
      <c r="L31" s="399"/>
      <c r="M31" s="399"/>
      <c r="N31" s="399"/>
    </row>
    <row r="32" spans="2:14" ht="12" customHeight="1" x14ac:dyDescent="0.2">
      <c r="B32" s="296" t="s">
        <v>238</v>
      </c>
      <c r="C32" s="287"/>
      <c r="D32" s="287"/>
      <c r="E32" s="287"/>
      <c r="F32" s="287"/>
      <c r="G32" s="287"/>
      <c r="H32" s="287"/>
      <c r="I32" s="287"/>
      <c r="J32" s="287"/>
      <c r="K32" s="287"/>
      <c r="L32" s="287"/>
      <c r="M32" s="287"/>
      <c r="N32" s="287"/>
    </row>
    <row r="33" spans="2:14" ht="12" customHeight="1" x14ac:dyDescent="0.2">
      <c r="B33" s="296" t="s">
        <v>239</v>
      </c>
      <c r="C33" s="287"/>
      <c r="D33" s="287"/>
      <c r="E33" s="287"/>
      <c r="F33" s="287"/>
      <c r="G33" s="287"/>
      <c r="H33" s="287"/>
      <c r="I33" s="287"/>
      <c r="J33" s="287"/>
      <c r="K33" s="287"/>
      <c r="L33" s="287"/>
      <c r="M33" s="287"/>
      <c r="N33" s="287"/>
    </row>
    <row r="34" spans="2:14" ht="12.75" customHeight="1" x14ac:dyDescent="0.2">
      <c r="B34" s="295" t="s">
        <v>237</v>
      </c>
      <c r="C34" s="15"/>
      <c r="D34" s="15"/>
      <c r="E34" s="15"/>
      <c r="F34" s="15"/>
      <c r="G34" s="16"/>
    </row>
    <row r="35" spans="2:14" x14ac:dyDescent="0.2">
      <c r="C35" s="15"/>
      <c r="D35" s="15"/>
      <c r="E35" s="15"/>
      <c r="F35" s="15"/>
      <c r="G35" s="16"/>
    </row>
    <row r="36" spans="2:14" ht="13.5" thickBot="1" x14ac:dyDescent="0.25"/>
    <row r="37" spans="2:14" ht="13.5" thickBot="1" x14ac:dyDescent="0.25">
      <c r="B37" s="355" t="s">
        <v>26</v>
      </c>
      <c r="C37" s="356"/>
      <c r="D37" s="356"/>
      <c r="E37" s="356"/>
      <c r="F37" s="356"/>
      <c r="G37" s="356"/>
      <c r="H37" s="356"/>
      <c r="I37" s="356"/>
      <c r="J37" s="356"/>
      <c r="K37" s="356"/>
      <c r="L37" s="356"/>
      <c r="M37" s="356"/>
      <c r="N37" s="357"/>
    </row>
    <row r="38" spans="2:14" ht="27.75" thickBot="1" x14ac:dyDescent="0.25">
      <c r="B38" s="9"/>
      <c r="C38" s="10" t="s">
        <v>119</v>
      </c>
      <c r="D38" s="10" t="s">
        <v>22</v>
      </c>
      <c r="E38" s="10" t="s">
        <v>8</v>
      </c>
      <c r="F38" s="10" t="s">
        <v>120</v>
      </c>
      <c r="G38" s="23" t="s">
        <v>39</v>
      </c>
      <c r="H38" s="23" t="s">
        <v>157</v>
      </c>
      <c r="I38" s="23" t="s">
        <v>39</v>
      </c>
      <c r="J38" s="23" t="s">
        <v>158</v>
      </c>
      <c r="K38" s="23" t="s">
        <v>39</v>
      </c>
      <c r="L38" s="23" t="s">
        <v>159</v>
      </c>
      <c r="M38" s="11" t="s">
        <v>235</v>
      </c>
      <c r="N38" s="11" t="s">
        <v>21</v>
      </c>
    </row>
    <row r="39" spans="2:14" ht="13.5" thickTop="1" x14ac:dyDescent="0.2">
      <c r="B39" s="4"/>
      <c r="C39" s="5"/>
      <c r="D39" s="5"/>
      <c r="E39" s="5"/>
      <c r="F39" s="5"/>
      <c r="G39" s="5"/>
      <c r="H39" s="5"/>
      <c r="I39" s="5"/>
      <c r="J39" s="5"/>
      <c r="K39" s="5"/>
      <c r="L39" s="5"/>
      <c r="M39" s="5"/>
      <c r="N39" s="86"/>
    </row>
    <row r="40" spans="2:14" ht="12.75" customHeight="1" x14ac:dyDescent="0.2">
      <c r="B40" s="34" t="s">
        <v>16</v>
      </c>
      <c r="C40" s="159" t="s">
        <v>31</v>
      </c>
      <c r="D40" s="162">
        <v>40</v>
      </c>
      <c r="E40" s="162" t="s">
        <v>45</v>
      </c>
      <c r="F40" s="165">
        <v>63.05</v>
      </c>
      <c r="G40" s="203">
        <f>D40*F40</f>
        <v>2522</v>
      </c>
      <c r="H40" s="193">
        <v>0.35</v>
      </c>
      <c r="I40" s="203">
        <f>(G40*H40)+G40</f>
        <v>3404.7</v>
      </c>
      <c r="J40" s="193">
        <v>0.1</v>
      </c>
      <c r="K40" s="203">
        <f>(I40*J40)+I40</f>
        <v>3745.17</v>
      </c>
      <c r="L40" s="193">
        <v>0.1</v>
      </c>
      <c r="M40" s="203">
        <f>(K40*L40)+K40</f>
        <v>4119.6869999999999</v>
      </c>
      <c r="N40" s="199"/>
    </row>
    <row r="41" spans="2:14" x14ac:dyDescent="0.2">
      <c r="B41" s="34" t="s">
        <v>17</v>
      </c>
      <c r="C41" s="159" t="s">
        <v>32</v>
      </c>
      <c r="D41" s="162">
        <v>30</v>
      </c>
      <c r="E41" s="162" t="s">
        <v>45</v>
      </c>
      <c r="F41" s="165">
        <v>47.25</v>
      </c>
      <c r="G41" s="203">
        <f>D41*F41</f>
        <v>1417.5</v>
      </c>
      <c r="H41" s="193">
        <v>0.35</v>
      </c>
      <c r="I41" s="203">
        <f t="shared" ref="I41:M43" si="0">(G41*H41)+G41</f>
        <v>1913.625</v>
      </c>
      <c r="J41" s="193">
        <v>0.1</v>
      </c>
      <c r="K41" s="203">
        <f t="shared" si="0"/>
        <v>2104.9875000000002</v>
      </c>
      <c r="L41" s="193">
        <v>0.1</v>
      </c>
      <c r="M41" s="203">
        <f t="shared" si="0"/>
        <v>2315.4862500000004</v>
      </c>
      <c r="N41" s="199" t="s">
        <v>181</v>
      </c>
    </row>
    <row r="42" spans="2:14" ht="12.75" customHeight="1" x14ac:dyDescent="0.2">
      <c r="B42" s="34" t="s">
        <v>18</v>
      </c>
      <c r="C42" s="159" t="s">
        <v>33</v>
      </c>
      <c r="D42" s="162">
        <v>12</v>
      </c>
      <c r="E42" s="162" t="s">
        <v>45</v>
      </c>
      <c r="F42" s="165">
        <v>55.45</v>
      </c>
      <c r="G42" s="203">
        <f>D42*F42</f>
        <v>665.40000000000009</v>
      </c>
      <c r="H42" s="193">
        <v>0.35</v>
      </c>
      <c r="I42" s="203">
        <f t="shared" si="0"/>
        <v>898.29000000000008</v>
      </c>
      <c r="J42" s="193">
        <v>0.1</v>
      </c>
      <c r="K42" s="203">
        <f t="shared" si="0"/>
        <v>988.11900000000014</v>
      </c>
      <c r="L42" s="193">
        <v>0.1</v>
      </c>
      <c r="M42" s="203">
        <f t="shared" si="0"/>
        <v>1086.9309000000001</v>
      </c>
      <c r="N42" s="199"/>
    </row>
    <row r="43" spans="2:14" ht="12.75" customHeight="1" x14ac:dyDescent="0.2">
      <c r="B43" s="34" t="s">
        <v>19</v>
      </c>
      <c r="C43" s="159" t="s">
        <v>34</v>
      </c>
      <c r="D43" s="162">
        <v>40</v>
      </c>
      <c r="E43" s="162" t="s">
        <v>45</v>
      </c>
      <c r="F43" s="165">
        <v>75</v>
      </c>
      <c r="G43" s="203">
        <f>D43*F43</f>
        <v>3000</v>
      </c>
      <c r="H43" s="193">
        <v>0.35</v>
      </c>
      <c r="I43" s="203">
        <f t="shared" si="0"/>
        <v>4050</v>
      </c>
      <c r="J43" s="193">
        <v>0.1</v>
      </c>
      <c r="K43" s="203">
        <f t="shared" si="0"/>
        <v>4455</v>
      </c>
      <c r="L43" s="193">
        <v>0.1</v>
      </c>
      <c r="M43" s="203">
        <f t="shared" si="0"/>
        <v>4900.5</v>
      </c>
      <c r="N43" s="199"/>
    </row>
    <row r="44" spans="2:14" ht="13.5" thickBot="1" x14ac:dyDescent="0.25">
      <c r="B44" s="47"/>
      <c r="C44" s="12"/>
      <c r="D44" s="12"/>
      <c r="E44" s="12"/>
      <c r="F44" s="12"/>
      <c r="G44" s="12"/>
      <c r="H44" s="12"/>
      <c r="I44" s="12"/>
      <c r="J44" s="12"/>
      <c r="K44" s="12"/>
      <c r="L44" s="12"/>
      <c r="M44" s="12"/>
      <c r="N44" s="200"/>
    </row>
    <row r="45" spans="2:14" ht="14.25" thickTop="1" thickBot="1" x14ac:dyDescent="0.25">
      <c r="B45" s="365" t="s">
        <v>155</v>
      </c>
      <c r="C45" s="366"/>
      <c r="D45" s="366"/>
      <c r="E45" s="366"/>
      <c r="F45" s="366"/>
      <c r="G45" s="366"/>
      <c r="H45" s="366"/>
      <c r="I45" s="366"/>
      <c r="J45" s="366"/>
      <c r="K45" s="366"/>
      <c r="L45" s="367"/>
      <c r="M45" s="81">
        <f>ROUNDUP(SUM(M40:M43),0)</f>
        <v>12423</v>
      </c>
      <c r="N45" s="201" t="s">
        <v>156</v>
      </c>
    </row>
    <row r="46" spans="2:14" x14ac:dyDescent="0.2">
      <c r="B46" s="95" t="s">
        <v>126</v>
      </c>
    </row>
    <row r="47" spans="2:14" x14ac:dyDescent="0.2">
      <c r="B47" s="364" t="s">
        <v>250</v>
      </c>
      <c r="C47" s="364"/>
      <c r="D47" s="364"/>
      <c r="E47" s="364"/>
      <c r="F47" s="364"/>
      <c r="G47" s="364"/>
      <c r="H47" s="364"/>
      <c r="I47" s="364"/>
      <c r="J47" s="364"/>
      <c r="K47" s="364"/>
      <c r="L47" s="364"/>
      <c r="M47" s="364"/>
      <c r="N47" s="364"/>
    </row>
    <row r="48" spans="2:14" x14ac:dyDescent="0.2">
      <c r="B48" s="364"/>
      <c r="C48" s="364"/>
      <c r="D48" s="364"/>
      <c r="E48" s="364"/>
      <c r="F48" s="364"/>
      <c r="G48" s="364"/>
      <c r="H48" s="364"/>
      <c r="I48" s="364"/>
      <c r="J48" s="364"/>
      <c r="K48" s="364"/>
      <c r="L48" s="364"/>
      <c r="M48" s="364"/>
      <c r="N48" s="364"/>
    </row>
    <row r="49" spans="2:14" x14ac:dyDescent="0.2">
      <c r="B49" s="95" t="s">
        <v>160</v>
      </c>
    </row>
    <row r="50" spans="2:14" x14ac:dyDescent="0.2">
      <c r="B50" s="95" t="s">
        <v>161</v>
      </c>
    </row>
    <row r="51" spans="2:14" x14ac:dyDescent="0.2">
      <c r="B51" s="95" t="s">
        <v>162</v>
      </c>
    </row>
    <row r="52" spans="2:14" ht="13.5" thickBot="1" x14ac:dyDescent="0.25"/>
    <row r="53" spans="2:14" ht="13.5" thickBot="1" x14ac:dyDescent="0.25">
      <c r="B53" s="358" t="s">
        <v>27</v>
      </c>
      <c r="C53" s="359"/>
      <c r="D53" s="359"/>
      <c r="E53" s="359"/>
      <c r="F53" s="359"/>
      <c r="G53" s="359"/>
      <c r="H53" s="359"/>
      <c r="I53" s="359"/>
      <c r="J53" s="359"/>
      <c r="K53" s="359"/>
      <c r="L53" s="359"/>
      <c r="M53" s="359"/>
      <c r="N53" s="360"/>
    </row>
    <row r="54" spans="2:14" ht="27.75" thickBot="1" x14ac:dyDescent="0.25">
      <c r="B54" s="9"/>
      <c r="C54" s="10" t="s">
        <v>7</v>
      </c>
      <c r="D54" s="10" t="s">
        <v>22</v>
      </c>
      <c r="E54" s="10" t="s">
        <v>8</v>
      </c>
      <c r="F54" s="10" t="s">
        <v>121</v>
      </c>
      <c r="G54" s="23" t="s">
        <v>39</v>
      </c>
      <c r="H54" s="10" t="s">
        <v>122</v>
      </c>
      <c r="I54" s="23" t="s">
        <v>233</v>
      </c>
      <c r="J54" s="396" t="s">
        <v>163</v>
      </c>
      <c r="K54" s="397"/>
      <c r="L54" s="397"/>
      <c r="M54" s="397"/>
      <c r="N54" s="398"/>
    </row>
    <row r="55" spans="2:14" ht="13.5" thickTop="1" x14ac:dyDescent="0.2">
      <c r="B55" s="4"/>
      <c r="C55" s="5"/>
      <c r="D55" s="5"/>
      <c r="E55" s="5"/>
      <c r="F55" s="5"/>
      <c r="G55" s="21"/>
      <c r="H55" s="8"/>
      <c r="I55" s="8"/>
      <c r="J55" s="361"/>
      <c r="K55" s="362"/>
      <c r="L55" s="362"/>
      <c r="M55" s="362"/>
      <c r="N55" s="363"/>
    </row>
    <row r="56" spans="2:14" ht="25.5" customHeight="1" x14ac:dyDescent="0.2">
      <c r="B56" s="33" t="s">
        <v>6</v>
      </c>
      <c r="C56" s="157" t="s">
        <v>35</v>
      </c>
      <c r="D56" s="158">
        <v>396</v>
      </c>
      <c r="E56" s="164" t="s">
        <v>40</v>
      </c>
      <c r="F56" s="165">
        <v>1.6</v>
      </c>
      <c r="G56" s="35">
        <f>D56*F56</f>
        <v>633.6</v>
      </c>
      <c r="H56" s="154">
        <v>0.1</v>
      </c>
      <c r="I56" s="198">
        <f>G56+(G56*H56)</f>
        <v>696.96</v>
      </c>
      <c r="J56" s="369" t="s">
        <v>255</v>
      </c>
      <c r="K56" s="370"/>
      <c r="L56" s="370"/>
      <c r="M56" s="370"/>
      <c r="N56" s="371"/>
    </row>
    <row r="57" spans="2:14" ht="12.75" customHeight="1" x14ac:dyDescent="0.2">
      <c r="B57" s="34" t="s">
        <v>10</v>
      </c>
      <c r="C57" s="159" t="s">
        <v>36</v>
      </c>
      <c r="D57" s="162">
        <v>2300</v>
      </c>
      <c r="E57" s="166" t="s">
        <v>38</v>
      </c>
      <c r="F57" s="165">
        <v>21</v>
      </c>
      <c r="G57" s="37">
        <f>D57*F57</f>
        <v>48300</v>
      </c>
      <c r="H57" s="154">
        <v>0.1</v>
      </c>
      <c r="I57" s="198">
        <f>G57+(G57*H57)</f>
        <v>53130</v>
      </c>
      <c r="J57" s="369" t="s">
        <v>256</v>
      </c>
      <c r="K57" s="370"/>
      <c r="L57" s="370"/>
      <c r="M57" s="370"/>
      <c r="N57" s="371"/>
    </row>
    <row r="58" spans="2:14" ht="12.75" customHeight="1" x14ac:dyDescent="0.2">
      <c r="B58" s="34" t="s">
        <v>11</v>
      </c>
      <c r="C58" s="159" t="s">
        <v>37</v>
      </c>
      <c r="D58" s="162">
        <v>120</v>
      </c>
      <c r="E58" s="166" t="s">
        <v>41</v>
      </c>
      <c r="F58" s="165">
        <v>100</v>
      </c>
      <c r="G58" s="37">
        <f>D58*F58</f>
        <v>12000</v>
      </c>
      <c r="H58" s="154"/>
      <c r="I58" s="198">
        <f>G58+(G58*H58)</f>
        <v>12000</v>
      </c>
      <c r="J58" s="369" t="s">
        <v>42</v>
      </c>
      <c r="K58" s="370"/>
      <c r="L58" s="370"/>
      <c r="M58" s="370"/>
      <c r="N58" s="371"/>
    </row>
    <row r="59" spans="2:14" x14ac:dyDescent="0.2">
      <c r="B59" s="34" t="s">
        <v>12</v>
      </c>
      <c r="C59" s="160"/>
      <c r="D59" s="168"/>
      <c r="E59" s="169"/>
      <c r="F59" s="170"/>
      <c r="G59" s="37">
        <f>D59*F59</f>
        <v>0</v>
      </c>
      <c r="H59" s="154"/>
      <c r="I59" s="198">
        <f>G59+(G59*H59)</f>
        <v>0</v>
      </c>
      <c r="J59" s="369"/>
      <c r="K59" s="370"/>
      <c r="L59" s="370"/>
      <c r="M59" s="370"/>
      <c r="N59" s="371"/>
    </row>
    <row r="60" spans="2:14" ht="13.5" thickBot="1" x14ac:dyDescent="0.25">
      <c r="B60" s="13"/>
      <c r="C60" s="12"/>
      <c r="D60" s="12"/>
      <c r="E60" s="12"/>
      <c r="F60" s="12"/>
      <c r="G60" s="22"/>
      <c r="H60" s="12"/>
      <c r="I60" s="12"/>
      <c r="J60" s="375"/>
      <c r="K60" s="376"/>
      <c r="L60" s="376"/>
      <c r="M60" s="376"/>
      <c r="N60" s="377"/>
    </row>
    <row r="61" spans="2:14" ht="14.25" thickTop="1" thickBot="1" x14ac:dyDescent="0.25">
      <c r="B61" s="365" t="s">
        <v>155</v>
      </c>
      <c r="C61" s="366"/>
      <c r="D61" s="366"/>
      <c r="E61" s="366"/>
      <c r="F61" s="366"/>
      <c r="G61" s="366"/>
      <c r="H61" s="367"/>
      <c r="I61" s="29">
        <f>SUM(I56:I59)</f>
        <v>65826.959999999992</v>
      </c>
      <c r="J61" s="372" t="s">
        <v>156</v>
      </c>
      <c r="K61" s="373"/>
      <c r="L61" s="373"/>
      <c r="M61" s="373"/>
      <c r="N61" s="374"/>
    </row>
    <row r="62" spans="2:14" x14ac:dyDescent="0.2">
      <c r="B62" s="95" t="s">
        <v>125</v>
      </c>
    </row>
    <row r="63" spans="2:14" x14ac:dyDescent="0.2">
      <c r="B63" s="95" t="s">
        <v>123</v>
      </c>
    </row>
    <row r="64" spans="2:14" x14ac:dyDescent="0.2">
      <c r="B64" s="96" t="s">
        <v>164</v>
      </c>
    </row>
    <row r="66" spans="2:10" x14ac:dyDescent="0.2">
      <c r="B66" s="368" t="s">
        <v>246</v>
      </c>
      <c r="C66" s="368"/>
      <c r="D66" s="207">
        <f>J29+M45+I61</f>
        <v>78454.959999999992</v>
      </c>
    </row>
    <row r="67" spans="2:10" s="136" customFormat="1" ht="12" customHeight="1" x14ac:dyDescent="0.2">
      <c r="B67" s="204"/>
      <c r="C67" s="204"/>
      <c r="D67" s="339"/>
    </row>
    <row r="68" spans="2:10" s="136" customFormat="1" ht="12" customHeight="1" x14ac:dyDescent="0.2">
      <c r="B68" s="204"/>
      <c r="C68" s="204" t="s">
        <v>248</v>
      </c>
      <c r="D68" s="339">
        <f>D66*E68</f>
        <v>7845.4959999999992</v>
      </c>
      <c r="E68" s="340">
        <v>0.1</v>
      </c>
    </row>
    <row r="69" spans="2:10" s="136" customFormat="1" ht="12" customHeight="1" x14ac:dyDescent="0.2">
      <c r="B69" s="204"/>
      <c r="C69" s="204" t="s">
        <v>247</v>
      </c>
      <c r="D69" s="339">
        <f>E69*(D68+D66)</f>
        <v>8630.0455999999995</v>
      </c>
      <c r="E69" s="340">
        <v>0.1</v>
      </c>
    </row>
    <row r="70" spans="2:10" s="136" customFormat="1" ht="12" customHeight="1" x14ac:dyDescent="0.2">
      <c r="B70" s="204"/>
      <c r="C70" s="204"/>
      <c r="D70" s="339"/>
      <c r="E70" s="340"/>
    </row>
    <row r="71" spans="2:10" s="136" customFormat="1" x14ac:dyDescent="0.2">
      <c r="B71" s="368" t="s">
        <v>44</v>
      </c>
      <c r="C71" s="368"/>
      <c r="D71" s="207">
        <f>D66+D68+D69</f>
        <v>94930.501599999989</v>
      </c>
    </row>
    <row r="72" spans="2:10" x14ac:dyDescent="0.2">
      <c r="B72" s="17"/>
      <c r="C72" s="17"/>
      <c r="D72" s="36"/>
    </row>
    <row r="73" spans="2:10" x14ac:dyDescent="0.2">
      <c r="B73" s="368" t="s">
        <v>43</v>
      </c>
      <c r="C73" s="368"/>
      <c r="D73" s="38">
        <f>D71/C8</f>
        <v>63.287001066666662</v>
      </c>
      <c r="E73" s="90" t="s">
        <v>230</v>
      </c>
    </row>
    <row r="74" spans="2:10" ht="13.5" thickBot="1" x14ac:dyDescent="0.25">
      <c r="E74" s="90"/>
      <c r="J74" s="97"/>
    </row>
    <row r="75" spans="2:10" ht="13.5" thickBot="1" x14ac:dyDescent="0.25">
      <c r="C75" s="208" t="s">
        <v>24</v>
      </c>
      <c r="D75" s="209">
        <v>65</v>
      </c>
      <c r="E75" s="90" t="s">
        <v>230</v>
      </c>
    </row>
  </sheetData>
  <mergeCells count="38">
    <mergeCell ref="K28:N28"/>
    <mergeCell ref="K29:N29"/>
    <mergeCell ref="B21:N21"/>
    <mergeCell ref="K23:N23"/>
    <mergeCell ref="K24:N24"/>
    <mergeCell ref="K25:N25"/>
    <mergeCell ref="K26:N26"/>
    <mergeCell ref="K27:N27"/>
    <mergeCell ref="K22:N22"/>
    <mergeCell ref="J57:N57"/>
    <mergeCell ref="B2:N2"/>
    <mergeCell ref="D17:K17"/>
    <mergeCell ref="D18:K18"/>
    <mergeCell ref="B45:L45"/>
    <mergeCell ref="B11:K11"/>
    <mergeCell ref="D12:K12"/>
    <mergeCell ref="D14:K14"/>
    <mergeCell ref="D13:K13"/>
    <mergeCell ref="D15:K15"/>
    <mergeCell ref="C4:K4"/>
    <mergeCell ref="C7:J7"/>
    <mergeCell ref="D16:K16"/>
    <mergeCell ref="J56:N56"/>
    <mergeCell ref="J54:N54"/>
    <mergeCell ref="B31:N31"/>
    <mergeCell ref="B73:C73"/>
    <mergeCell ref="B66:C66"/>
    <mergeCell ref="J58:N58"/>
    <mergeCell ref="J59:N59"/>
    <mergeCell ref="J61:N61"/>
    <mergeCell ref="B61:H61"/>
    <mergeCell ref="J60:N60"/>
    <mergeCell ref="B71:C71"/>
    <mergeCell ref="B37:N37"/>
    <mergeCell ref="B53:N53"/>
    <mergeCell ref="J55:N55"/>
    <mergeCell ref="B47:N48"/>
    <mergeCell ref="B29:I29"/>
  </mergeCells>
  <phoneticPr fontId="3" type="noConversion"/>
  <hyperlinks>
    <hyperlink ref="B47" r:id="rId1" display="https://beta.sam.gov/search?index=wd&amp;date_filter_index=0&amp;date_rad_selection=date&amp;wdType=dbra&amp;page=1" xr:uid="{00000000-0004-0000-0000-000000000000}"/>
    <hyperlink ref="B47:N48" r:id="rId2" display="(2)  Use Davis-Bacon labor rates (Davis-Bacon link).  Include fringes. Not all labor classifications have rates in Davis-Bacon, use judgment where rates aren't available." xr:uid="{11580C62-4CEA-4F74-B106-BEC767EF3415}"/>
  </hyperlinks>
  <pageMargins left="0.5" right="0.5" top="0.5" bottom="0.5" header="0.5" footer="0.5"/>
  <pageSetup scale="67" fitToHeight="3" orientation="landscape" r:id="rId3"/>
  <headerFooter alignWithMargins="0"/>
  <rowBreaks count="1" manualBreakCount="1">
    <brk id="52" min="1" max="1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N183"/>
  <sheetViews>
    <sheetView zoomScaleNormal="100" workbookViewId="0">
      <selection activeCell="C128" sqref="C128"/>
    </sheetView>
  </sheetViews>
  <sheetFormatPr defaultRowHeight="12.75" x14ac:dyDescent="0.2"/>
  <cols>
    <col min="2" max="2" width="27" customWidth="1"/>
    <col min="3" max="3" width="15.7109375" customWidth="1"/>
    <col min="4" max="4" width="15.85546875" customWidth="1"/>
    <col min="5" max="5" width="12.42578125" customWidth="1"/>
    <col min="6" max="6" width="11.85546875" customWidth="1"/>
    <col min="7" max="7" width="12" customWidth="1"/>
    <col min="8" max="8" width="13" customWidth="1"/>
    <col min="9" max="9" width="10" customWidth="1"/>
    <col min="10" max="10" width="11.28515625" bestFit="1" customWidth="1"/>
    <col min="11" max="11" width="12.140625" customWidth="1"/>
    <col min="12" max="13" width="11.28515625" customWidth="1"/>
    <col min="14" max="14" width="12.5703125" customWidth="1"/>
  </cols>
  <sheetData>
    <row r="1" spans="2:14" ht="13.5" customHeight="1" x14ac:dyDescent="0.2"/>
    <row r="2" spans="2:14" ht="33" customHeight="1" thickBot="1" x14ac:dyDescent="0.3">
      <c r="B2" s="456" t="s">
        <v>90</v>
      </c>
      <c r="C2" s="456"/>
      <c r="D2" s="456"/>
      <c r="E2" s="456"/>
      <c r="F2" s="456"/>
      <c r="G2" s="456"/>
      <c r="H2" s="456"/>
      <c r="I2" s="456"/>
      <c r="J2" s="456"/>
      <c r="K2" s="456"/>
      <c r="L2" s="456"/>
      <c r="M2" s="456"/>
      <c r="N2" s="264"/>
    </row>
    <row r="4" spans="2:14" x14ac:dyDescent="0.2">
      <c r="B4" s="26" t="s">
        <v>20</v>
      </c>
      <c r="C4" s="394" t="s">
        <v>29</v>
      </c>
      <c r="D4" s="394"/>
      <c r="E4" s="394"/>
      <c r="F4" s="394"/>
      <c r="G4" s="394"/>
      <c r="H4" s="394"/>
      <c r="I4" s="152"/>
      <c r="J4" s="152"/>
      <c r="K4" s="152"/>
      <c r="L4" s="152"/>
      <c r="M4" s="152"/>
      <c r="N4" s="152"/>
    </row>
    <row r="5" spans="2:14" x14ac:dyDescent="0.2">
      <c r="B5" s="17"/>
      <c r="C5" s="90"/>
    </row>
    <row r="6" spans="2:14" x14ac:dyDescent="0.2">
      <c r="B6" s="26" t="s">
        <v>2</v>
      </c>
      <c r="C6" s="148" t="s">
        <v>91</v>
      </c>
      <c r="D6" s="19"/>
      <c r="E6" s="19"/>
      <c r="F6" s="135"/>
    </row>
    <row r="7" spans="2:14" x14ac:dyDescent="0.2">
      <c r="B7" s="26" t="s">
        <v>3</v>
      </c>
      <c r="C7" s="464" t="str">
        <f>IF(ISBLANK(C6)," ",LOOKUP(C6,'[1]FP14 Pay Items'!$A$2:$A$8005,'[1]FP14 Pay Items'!$D$2:$D$8005))</f>
        <v>ROADWAY EXCAVATION</v>
      </c>
      <c r="D7" s="464"/>
      <c r="E7" s="464"/>
      <c r="F7" s="464"/>
      <c r="G7" s="464"/>
      <c r="H7" s="24"/>
      <c r="I7" s="24"/>
      <c r="J7" s="24"/>
    </row>
    <row r="8" spans="2:14" x14ac:dyDescent="0.2">
      <c r="B8" s="26" t="s">
        <v>4</v>
      </c>
      <c r="C8" s="149">
        <v>15000</v>
      </c>
      <c r="D8" s="19"/>
      <c r="E8" s="19"/>
      <c r="F8" s="19"/>
      <c r="I8" s="136"/>
    </row>
    <row r="9" spans="2:14" x14ac:dyDescent="0.2">
      <c r="B9" s="26" t="s">
        <v>5</v>
      </c>
      <c r="C9" s="18" t="str">
        <f>IF(ISBLANK(C6)," ",LOOKUP(C6,'[1]FP14 Pay Items'!$A$2:$A$8005,'[1]FP14 Pay Items'!$E$2:$E$8005))</f>
        <v>CUYD</v>
      </c>
      <c r="D9" s="18"/>
      <c r="E9" s="18"/>
      <c r="F9" s="18"/>
    </row>
    <row r="10" spans="2:14" ht="13.5" thickBot="1" x14ac:dyDescent="0.25"/>
    <row r="11" spans="2:14" ht="13.5" thickBot="1" x14ac:dyDescent="0.25">
      <c r="B11" s="457" t="s">
        <v>49</v>
      </c>
      <c r="C11" s="458"/>
      <c r="D11" s="458"/>
      <c r="E11" s="458"/>
      <c r="F11" s="458"/>
      <c r="G11" s="458"/>
      <c r="H11" s="459"/>
      <c r="I11" s="39"/>
      <c r="J11" s="39"/>
    </row>
    <row r="12" spans="2:14" ht="25.5" customHeight="1" thickBot="1" x14ac:dyDescent="0.25">
      <c r="B12" s="46" t="s">
        <v>7</v>
      </c>
      <c r="C12" s="61" t="s">
        <v>177</v>
      </c>
      <c r="D12" s="465" t="s">
        <v>21</v>
      </c>
      <c r="E12" s="465"/>
      <c r="F12" s="465"/>
      <c r="G12" s="465"/>
      <c r="H12" s="466"/>
      <c r="I12" s="40"/>
      <c r="J12" s="40"/>
    </row>
    <row r="13" spans="2:14" ht="13.5" thickTop="1" x14ac:dyDescent="0.2">
      <c r="B13" s="7"/>
      <c r="C13" s="28"/>
      <c r="D13" s="462"/>
      <c r="E13" s="462"/>
      <c r="F13" s="462"/>
      <c r="G13" s="462"/>
      <c r="H13" s="463"/>
    </row>
    <row r="14" spans="2:14" ht="13.5" thickBot="1" x14ac:dyDescent="0.25">
      <c r="B14" s="150" t="s">
        <v>150</v>
      </c>
      <c r="C14" s="151"/>
      <c r="D14" s="447"/>
      <c r="E14" s="448"/>
      <c r="F14" s="448"/>
      <c r="G14" s="448"/>
      <c r="H14" s="449"/>
    </row>
    <row r="15" spans="2:14" ht="14.25" x14ac:dyDescent="0.2">
      <c r="B15" s="153" t="s">
        <v>165</v>
      </c>
      <c r="C15" s="172" t="s">
        <v>103</v>
      </c>
      <c r="D15" s="460"/>
      <c r="E15" s="460"/>
      <c r="F15" s="460"/>
      <c r="G15" s="460"/>
      <c r="H15" s="461"/>
      <c r="I15" s="40"/>
      <c r="J15" s="40"/>
    </row>
    <row r="16" spans="2:14" ht="12.75" customHeight="1" x14ac:dyDescent="0.2">
      <c r="B16" s="153" t="s">
        <v>167</v>
      </c>
      <c r="C16" s="155">
        <v>10</v>
      </c>
      <c r="D16" s="413"/>
      <c r="E16" s="413"/>
      <c r="F16" s="413"/>
      <c r="G16" s="413"/>
      <c r="H16" s="414"/>
      <c r="I16" s="43"/>
    </row>
    <row r="17" spans="2:10" x14ac:dyDescent="0.2">
      <c r="B17" s="153" t="s">
        <v>112</v>
      </c>
      <c r="C17" s="156">
        <v>5</v>
      </c>
      <c r="D17" s="413"/>
      <c r="E17" s="413"/>
      <c r="F17" s="413"/>
      <c r="G17" s="413"/>
      <c r="H17" s="414"/>
      <c r="I17" s="43"/>
      <c r="J17" s="40"/>
    </row>
    <row r="18" spans="2:10" ht="14.25" x14ac:dyDescent="0.2">
      <c r="B18" s="153" t="s">
        <v>169</v>
      </c>
      <c r="C18" s="162">
        <v>5</v>
      </c>
      <c r="D18" s="413"/>
      <c r="E18" s="413"/>
      <c r="F18" s="413"/>
      <c r="G18" s="413"/>
      <c r="H18" s="414"/>
      <c r="I18" s="83"/>
      <c r="J18" s="40"/>
    </row>
    <row r="19" spans="2:10" ht="12.75" customHeight="1" x14ac:dyDescent="0.2">
      <c r="B19" s="153" t="s">
        <v>170</v>
      </c>
      <c r="C19" s="162">
        <v>5</v>
      </c>
      <c r="D19" s="413" t="s">
        <v>175</v>
      </c>
      <c r="E19" s="413"/>
      <c r="F19" s="413"/>
      <c r="G19" s="413"/>
      <c r="H19" s="414"/>
      <c r="I19" s="43"/>
      <c r="J19" s="40"/>
    </row>
    <row r="20" spans="2:10" ht="12.75" customHeight="1" x14ac:dyDescent="0.2">
      <c r="B20" s="153" t="s">
        <v>53</v>
      </c>
      <c r="C20" s="162">
        <v>20</v>
      </c>
      <c r="D20" s="413" t="s">
        <v>84</v>
      </c>
      <c r="E20" s="413"/>
      <c r="F20" s="413"/>
      <c r="G20" s="413"/>
      <c r="H20" s="414"/>
      <c r="I20" s="43"/>
      <c r="J20" s="44"/>
    </row>
    <row r="21" spans="2:10" ht="12.75" customHeight="1" x14ac:dyDescent="0.2">
      <c r="B21" s="153" t="s">
        <v>52</v>
      </c>
      <c r="C21" s="162">
        <v>40</v>
      </c>
      <c r="D21" s="413" t="s">
        <v>81</v>
      </c>
      <c r="E21" s="413"/>
      <c r="F21" s="413"/>
      <c r="G21" s="413"/>
      <c r="H21" s="414"/>
      <c r="I21" s="82"/>
      <c r="J21" s="44"/>
    </row>
    <row r="22" spans="2:10" ht="12.75" customHeight="1" x14ac:dyDescent="0.2">
      <c r="B22" s="153" t="s">
        <v>51</v>
      </c>
      <c r="C22" s="190">
        <v>1.5</v>
      </c>
      <c r="D22" s="413" t="s">
        <v>104</v>
      </c>
      <c r="E22" s="413"/>
      <c r="F22" s="413"/>
      <c r="G22" s="413"/>
      <c r="H22" s="414"/>
      <c r="I22" s="43"/>
      <c r="J22" s="44"/>
    </row>
    <row r="23" spans="2:10" x14ac:dyDescent="0.2">
      <c r="B23" s="153" t="s">
        <v>56</v>
      </c>
      <c r="C23" s="162">
        <v>10</v>
      </c>
      <c r="D23" s="413"/>
      <c r="E23" s="413"/>
      <c r="F23" s="413"/>
      <c r="G23" s="413"/>
      <c r="H23" s="414"/>
      <c r="I23" s="43"/>
      <c r="J23" s="44"/>
    </row>
    <row r="24" spans="2:10" ht="39.75" customHeight="1" x14ac:dyDescent="0.2">
      <c r="B24" s="153" t="s">
        <v>171</v>
      </c>
      <c r="C24" s="154">
        <v>0.9</v>
      </c>
      <c r="D24" s="413" t="s">
        <v>176</v>
      </c>
      <c r="E24" s="413"/>
      <c r="F24" s="413"/>
      <c r="G24" s="413"/>
      <c r="H24" s="414"/>
      <c r="I24" s="43"/>
      <c r="J24" s="44"/>
    </row>
    <row r="25" spans="2:10" x14ac:dyDescent="0.2">
      <c r="B25" s="230"/>
      <c r="C25" s="231"/>
      <c r="D25" s="453"/>
      <c r="E25" s="454"/>
      <c r="F25" s="454"/>
      <c r="G25" s="454"/>
      <c r="H25" s="455"/>
      <c r="I25" s="43"/>
      <c r="J25" s="44"/>
    </row>
    <row r="26" spans="2:10" ht="13.5" thickBot="1" x14ac:dyDescent="0.25">
      <c r="B26" s="150" t="s">
        <v>187</v>
      </c>
      <c r="C26" s="151"/>
      <c r="D26" s="447"/>
      <c r="E26" s="448"/>
      <c r="F26" s="448"/>
      <c r="G26" s="448"/>
      <c r="H26" s="449"/>
      <c r="I26" s="43"/>
      <c r="J26" s="44"/>
    </row>
    <row r="27" spans="2:10" x14ac:dyDescent="0.2">
      <c r="B27" s="171" t="s">
        <v>188</v>
      </c>
      <c r="C27" s="172" t="s">
        <v>189</v>
      </c>
      <c r="D27" s="450"/>
      <c r="E27" s="451"/>
      <c r="F27" s="451"/>
      <c r="G27" s="451"/>
      <c r="H27" s="452"/>
      <c r="I27" s="43"/>
      <c r="J27" s="44"/>
    </row>
    <row r="28" spans="2:10" x14ac:dyDescent="0.2">
      <c r="B28" s="171" t="s">
        <v>190</v>
      </c>
      <c r="C28" s="172" t="s">
        <v>191</v>
      </c>
      <c r="D28" s="388" t="s">
        <v>192</v>
      </c>
      <c r="E28" s="389"/>
      <c r="F28" s="389"/>
      <c r="G28" s="389"/>
      <c r="H28" s="390"/>
      <c r="I28" s="43"/>
      <c r="J28" s="44"/>
    </row>
    <row r="29" spans="2:10" x14ac:dyDescent="0.2">
      <c r="B29" s="171" t="s">
        <v>115</v>
      </c>
      <c r="C29" s="270" t="s">
        <v>249</v>
      </c>
      <c r="D29" s="388" t="s">
        <v>46</v>
      </c>
      <c r="E29" s="389"/>
      <c r="F29" s="389"/>
      <c r="G29" s="389"/>
      <c r="H29" s="390"/>
      <c r="I29" s="43"/>
      <c r="J29" s="44"/>
    </row>
    <row r="30" spans="2:10" x14ac:dyDescent="0.2">
      <c r="B30" s="137"/>
      <c r="C30" s="232"/>
      <c r="D30" s="453"/>
      <c r="E30" s="454"/>
      <c r="F30" s="454"/>
      <c r="G30" s="454"/>
      <c r="H30" s="455"/>
      <c r="I30" s="43"/>
      <c r="J30" s="44"/>
    </row>
    <row r="31" spans="2:10" ht="13.5" thickBot="1" x14ac:dyDescent="0.25">
      <c r="B31" s="150" t="s">
        <v>151</v>
      </c>
      <c r="C31" s="151"/>
      <c r="D31" s="447"/>
      <c r="E31" s="448"/>
      <c r="F31" s="448"/>
      <c r="G31" s="448"/>
      <c r="H31" s="449"/>
      <c r="I31" s="43"/>
      <c r="J31" s="44"/>
    </row>
    <row r="32" spans="2:10" x14ac:dyDescent="0.2">
      <c r="B32" s="171" t="s">
        <v>115</v>
      </c>
      <c r="C32" s="172" t="s">
        <v>199</v>
      </c>
      <c r="D32" s="388" t="s">
        <v>46</v>
      </c>
      <c r="E32" s="389"/>
      <c r="F32" s="389"/>
      <c r="G32" s="389"/>
      <c r="H32" s="390"/>
      <c r="I32" s="43"/>
      <c r="J32" s="44"/>
    </row>
    <row r="33" spans="2:13" ht="13.5" thickBot="1" x14ac:dyDescent="0.25">
      <c r="B33" s="220"/>
      <c r="C33" s="221"/>
      <c r="D33" s="427"/>
      <c r="E33" s="428"/>
      <c r="F33" s="428"/>
      <c r="G33" s="428"/>
      <c r="H33" s="429"/>
      <c r="I33" s="43"/>
      <c r="J33" s="44"/>
    </row>
    <row r="34" spans="2:13" x14ac:dyDescent="0.2">
      <c r="B34" s="40" t="s">
        <v>166</v>
      </c>
      <c r="C34" s="40"/>
      <c r="D34" s="40"/>
      <c r="E34" s="71"/>
      <c r="F34" s="71"/>
      <c r="G34" s="41"/>
      <c r="H34" s="42"/>
      <c r="I34" s="43"/>
      <c r="J34" s="44"/>
    </row>
    <row r="35" spans="2:13" x14ac:dyDescent="0.2">
      <c r="B35" s="212" t="s">
        <v>108</v>
      </c>
      <c r="C35" t="s">
        <v>219</v>
      </c>
      <c r="E35" s="71"/>
      <c r="F35" s="71"/>
      <c r="G35" s="41"/>
      <c r="H35" s="42"/>
      <c r="I35" s="43"/>
      <c r="J35" s="44"/>
    </row>
    <row r="36" spans="2:13" x14ac:dyDescent="0.2">
      <c r="B36" s="212" t="s">
        <v>108</v>
      </c>
      <c r="C36" s="40" t="s">
        <v>217</v>
      </c>
      <c r="E36" s="71"/>
      <c r="F36" s="71"/>
      <c r="G36" s="41"/>
      <c r="H36" s="42"/>
      <c r="I36" s="43"/>
      <c r="J36" s="44"/>
    </row>
    <row r="37" spans="2:13" x14ac:dyDescent="0.2">
      <c r="B37" s="213" t="s">
        <v>109</v>
      </c>
      <c r="C37" s="40" t="s">
        <v>107</v>
      </c>
      <c r="E37" s="71"/>
      <c r="F37" s="71"/>
      <c r="G37" s="41"/>
      <c r="H37" s="42"/>
      <c r="I37" s="43"/>
      <c r="J37" s="44"/>
    </row>
    <row r="38" spans="2:13" x14ac:dyDescent="0.2">
      <c r="B38" s="212" t="s">
        <v>109</v>
      </c>
      <c r="C38" s="40" t="s">
        <v>110</v>
      </c>
      <c r="E38" s="71"/>
      <c r="F38" s="71"/>
      <c r="G38" s="41"/>
      <c r="H38" s="42"/>
      <c r="I38" s="43"/>
      <c r="J38" s="44"/>
    </row>
    <row r="39" spans="2:13" x14ac:dyDescent="0.2">
      <c r="B39" s="214" t="s">
        <v>111</v>
      </c>
      <c r="C39" s="43"/>
      <c r="D39" s="44"/>
      <c r="E39" s="71"/>
      <c r="F39" s="71"/>
      <c r="G39" s="41"/>
      <c r="H39" s="42"/>
      <c r="I39" s="43"/>
      <c r="J39" s="44"/>
    </row>
    <row r="40" spans="2:13" x14ac:dyDescent="0.2">
      <c r="B40" s="42"/>
      <c r="C40" s="82" t="s">
        <v>106</v>
      </c>
      <c r="D40" s="44"/>
      <c r="E40" s="71"/>
      <c r="F40" s="71"/>
      <c r="G40" s="41"/>
      <c r="H40" s="42"/>
      <c r="I40" s="43"/>
      <c r="J40" s="44"/>
    </row>
    <row r="41" spans="2:13" x14ac:dyDescent="0.2">
      <c r="B41" s="399" t="s">
        <v>168</v>
      </c>
      <c r="C41" s="399"/>
      <c r="D41" s="399"/>
      <c r="E41" s="71"/>
      <c r="F41" s="71"/>
      <c r="G41" s="41"/>
      <c r="H41" s="42"/>
      <c r="I41" s="43"/>
      <c r="J41" s="44"/>
    </row>
    <row r="42" spans="2:13" x14ac:dyDescent="0.2">
      <c r="B42" s="215" t="s">
        <v>172</v>
      </c>
      <c r="C42" s="131"/>
      <c r="D42" s="71"/>
      <c r="E42" s="71"/>
      <c r="F42" s="71"/>
      <c r="G42" s="41"/>
      <c r="H42" s="42"/>
      <c r="I42" s="43"/>
      <c r="J42" s="44"/>
    </row>
    <row r="43" spans="2:13" x14ac:dyDescent="0.2">
      <c r="B43" s="215" t="s">
        <v>173</v>
      </c>
      <c r="C43" s="131"/>
      <c r="D43" s="71"/>
      <c r="E43" s="71"/>
      <c r="F43" s="71"/>
      <c r="G43" s="41"/>
      <c r="H43" s="42"/>
      <c r="I43" s="43"/>
      <c r="J43" s="44"/>
    </row>
    <row r="44" spans="2:13" x14ac:dyDescent="0.2">
      <c r="B44" s="215" t="s">
        <v>174</v>
      </c>
      <c r="C44" s="131"/>
      <c r="D44" s="71"/>
      <c r="E44" s="71"/>
      <c r="F44" s="71"/>
      <c r="G44" s="41"/>
      <c r="H44" s="42"/>
      <c r="I44" s="43"/>
      <c r="J44" s="44"/>
    </row>
    <row r="45" spans="2:13" x14ac:dyDescent="0.2">
      <c r="B45" s="70"/>
      <c r="C45" s="131"/>
      <c r="D45" s="71"/>
      <c r="E45" s="71"/>
      <c r="F45" s="71"/>
      <c r="G45" s="41"/>
      <c r="H45" s="42"/>
      <c r="I45" s="43"/>
      <c r="J45" s="44"/>
    </row>
    <row r="46" spans="2:13" ht="13.5" thickBot="1" x14ac:dyDescent="0.25">
      <c r="B46" s="70"/>
      <c r="C46" s="131"/>
      <c r="D46" s="71"/>
      <c r="E46" s="71"/>
      <c r="F46" s="71"/>
      <c r="G46" s="41"/>
      <c r="H46" s="42"/>
      <c r="I46" s="43"/>
      <c r="J46" s="44"/>
    </row>
    <row r="47" spans="2:13" ht="13.5" thickBot="1" x14ac:dyDescent="0.25">
      <c r="B47" s="355" t="s">
        <v>131</v>
      </c>
      <c r="C47" s="356"/>
      <c r="D47" s="356"/>
      <c r="E47" s="356"/>
      <c r="F47" s="356"/>
      <c r="G47" s="356"/>
      <c r="H47" s="356"/>
      <c r="I47" s="356"/>
      <c r="J47" s="356"/>
      <c r="K47" s="356"/>
      <c r="L47" s="356"/>
      <c r="M47" s="357"/>
    </row>
    <row r="48" spans="2:13" ht="55.5" customHeight="1" thickBot="1" x14ac:dyDescent="0.25">
      <c r="B48" s="46" t="s">
        <v>119</v>
      </c>
      <c r="C48" s="293" t="s">
        <v>22</v>
      </c>
      <c r="D48" s="293" t="s">
        <v>185</v>
      </c>
      <c r="E48" s="292" t="s">
        <v>39</v>
      </c>
      <c r="F48" s="292" t="s">
        <v>240</v>
      </c>
      <c r="G48" s="292" t="s">
        <v>39</v>
      </c>
      <c r="H48" s="292" t="s">
        <v>241</v>
      </c>
      <c r="I48" s="294" t="s">
        <v>232</v>
      </c>
      <c r="J48" s="412" t="s">
        <v>242</v>
      </c>
      <c r="K48" s="386"/>
      <c r="L48" s="386"/>
      <c r="M48" s="387"/>
    </row>
    <row r="49" spans="2:14" ht="13.5" thickTop="1" x14ac:dyDescent="0.2">
      <c r="B49" s="4"/>
      <c r="C49" s="5"/>
      <c r="D49" s="5"/>
      <c r="E49" s="21"/>
      <c r="F49" s="21"/>
      <c r="G49" s="1"/>
      <c r="H49" s="1"/>
      <c r="I49" s="78"/>
      <c r="J49" s="436"/>
      <c r="K49" s="437"/>
      <c r="L49" s="437"/>
      <c r="M49" s="438"/>
    </row>
    <row r="50" spans="2:14" ht="12.75" customHeight="1" x14ac:dyDescent="0.2">
      <c r="B50" s="153" t="s">
        <v>113</v>
      </c>
      <c r="C50" s="352">
        <f>C17</f>
        <v>5</v>
      </c>
      <c r="D50" s="167">
        <v>48.92</v>
      </c>
      <c r="E50" s="133">
        <f t="shared" ref="E50:E55" si="0">C50*D50</f>
        <v>244.60000000000002</v>
      </c>
      <c r="F50" s="192">
        <v>0.1</v>
      </c>
      <c r="G50" s="140">
        <f>E50*(1+F50)</f>
        <v>269.06000000000006</v>
      </c>
      <c r="H50" s="192">
        <v>0.1</v>
      </c>
      <c r="I50" s="140">
        <f>G50*(1+H50)</f>
        <v>295.96600000000007</v>
      </c>
      <c r="J50" s="369" t="s">
        <v>46</v>
      </c>
      <c r="K50" s="370"/>
      <c r="L50" s="370"/>
      <c r="M50" s="371"/>
    </row>
    <row r="51" spans="2:14" ht="12.75" customHeight="1" x14ac:dyDescent="0.2">
      <c r="B51" s="153" t="s">
        <v>60</v>
      </c>
      <c r="C51" s="174">
        <v>1</v>
      </c>
      <c r="D51" s="167">
        <v>58.3</v>
      </c>
      <c r="E51" s="104">
        <f>C51*D51</f>
        <v>58.3</v>
      </c>
      <c r="F51" s="192">
        <v>0.1</v>
      </c>
      <c r="G51" s="140">
        <f t="shared" ref="G51:G54" si="1">E51*(1+F51)</f>
        <v>64.13</v>
      </c>
      <c r="H51" s="192">
        <v>0.1</v>
      </c>
      <c r="I51" s="140">
        <f t="shared" ref="I51:I54" si="2">G51*(1+H51)</f>
        <v>70.543000000000006</v>
      </c>
      <c r="J51" s="369" t="s">
        <v>46</v>
      </c>
      <c r="K51" s="370"/>
      <c r="L51" s="370"/>
      <c r="M51" s="371"/>
    </row>
    <row r="52" spans="2:14" ht="12.75" customHeight="1" x14ac:dyDescent="0.2">
      <c r="B52" s="153" t="s">
        <v>220</v>
      </c>
      <c r="C52" s="174">
        <v>1</v>
      </c>
      <c r="D52" s="167">
        <v>56.87</v>
      </c>
      <c r="E52" s="104">
        <f t="shared" si="0"/>
        <v>56.87</v>
      </c>
      <c r="F52" s="192">
        <v>0.1</v>
      </c>
      <c r="G52" s="140">
        <f t="shared" si="1"/>
        <v>62.557000000000002</v>
      </c>
      <c r="H52" s="192">
        <v>0.1</v>
      </c>
      <c r="I52" s="140">
        <f t="shared" si="2"/>
        <v>68.812700000000007</v>
      </c>
      <c r="J52" s="369" t="s">
        <v>46</v>
      </c>
      <c r="K52" s="370"/>
      <c r="L52" s="370"/>
      <c r="M52" s="371"/>
    </row>
    <row r="53" spans="2:14" ht="12.75" customHeight="1" x14ac:dyDescent="0.2">
      <c r="B53" s="153" t="s">
        <v>221</v>
      </c>
      <c r="C53" s="174">
        <v>1</v>
      </c>
      <c r="D53" s="167">
        <v>78.88</v>
      </c>
      <c r="E53" s="104">
        <f t="shared" si="0"/>
        <v>78.88</v>
      </c>
      <c r="F53" s="192">
        <v>0.1</v>
      </c>
      <c r="G53" s="140">
        <f t="shared" si="1"/>
        <v>86.768000000000001</v>
      </c>
      <c r="H53" s="192">
        <v>0.1</v>
      </c>
      <c r="I53" s="140">
        <f t="shared" si="2"/>
        <v>95.444800000000015</v>
      </c>
      <c r="J53" s="369" t="s">
        <v>46</v>
      </c>
      <c r="K53" s="370"/>
      <c r="L53" s="370"/>
      <c r="M53" s="371"/>
    </row>
    <row r="54" spans="2:14" ht="12.75" customHeight="1" x14ac:dyDescent="0.2">
      <c r="B54" s="153" t="s">
        <v>105</v>
      </c>
      <c r="C54" s="174">
        <v>1</v>
      </c>
      <c r="D54" s="167">
        <v>68.180000000000007</v>
      </c>
      <c r="E54" s="104">
        <f t="shared" si="0"/>
        <v>68.180000000000007</v>
      </c>
      <c r="F54" s="192">
        <v>0.1</v>
      </c>
      <c r="G54" s="140">
        <f t="shared" si="1"/>
        <v>74.998000000000019</v>
      </c>
      <c r="H54" s="192">
        <v>0.1</v>
      </c>
      <c r="I54" s="140">
        <f t="shared" si="2"/>
        <v>82.497800000000026</v>
      </c>
      <c r="J54" s="369" t="s">
        <v>46</v>
      </c>
      <c r="K54" s="370"/>
      <c r="L54" s="370"/>
      <c r="M54" s="371"/>
    </row>
    <row r="55" spans="2:14" ht="12.75" customHeight="1" x14ac:dyDescent="0.2">
      <c r="B55" s="178" t="s">
        <v>146</v>
      </c>
      <c r="C55" s="179">
        <v>2</v>
      </c>
      <c r="D55" s="167">
        <v>10.42</v>
      </c>
      <c r="E55" s="104">
        <f t="shared" si="0"/>
        <v>20.84</v>
      </c>
      <c r="F55" s="192">
        <v>0.1</v>
      </c>
      <c r="G55" s="140">
        <f t="shared" ref="G55" si="3">E55*(1+F55)</f>
        <v>22.924000000000003</v>
      </c>
      <c r="H55" s="192">
        <v>0.1</v>
      </c>
      <c r="I55" s="140">
        <f t="shared" ref="I55" si="4">G55*(1+H55)</f>
        <v>25.216400000000004</v>
      </c>
      <c r="J55" s="369" t="s">
        <v>46</v>
      </c>
      <c r="K55" s="370"/>
      <c r="L55" s="370"/>
      <c r="M55" s="371"/>
    </row>
    <row r="56" spans="2:14" ht="12.75" customHeight="1" thickBot="1" x14ac:dyDescent="0.25">
      <c r="B56" s="330"/>
      <c r="C56" s="331"/>
      <c r="D56" s="332"/>
      <c r="E56" s="333"/>
      <c r="F56" s="334"/>
      <c r="G56" s="335"/>
      <c r="H56" s="334"/>
      <c r="I56" s="335"/>
      <c r="J56" s="336"/>
      <c r="K56" s="337"/>
      <c r="L56" s="337"/>
      <c r="M56" s="338"/>
    </row>
    <row r="57" spans="2:14" ht="12.75" customHeight="1" thickBot="1" x14ac:dyDescent="0.25">
      <c r="B57" s="343"/>
      <c r="C57" s="344"/>
      <c r="D57" s="345" t="s">
        <v>39</v>
      </c>
      <c r="E57" s="346">
        <f>SUM(E50:E56)</f>
        <v>527.67000000000007</v>
      </c>
      <c r="F57" s="347"/>
      <c r="G57" s="348"/>
      <c r="H57" s="347"/>
      <c r="I57" s="348"/>
      <c r="J57" s="349"/>
      <c r="K57" s="350"/>
      <c r="L57" s="350"/>
      <c r="M57" s="351"/>
    </row>
    <row r="58" spans="2:14" ht="14.25" thickTop="1" thickBot="1" x14ac:dyDescent="0.25">
      <c r="B58" s="475" t="s">
        <v>193</v>
      </c>
      <c r="C58" s="476"/>
      <c r="D58" s="476"/>
      <c r="E58" s="476"/>
      <c r="F58" s="476"/>
      <c r="G58" s="476"/>
      <c r="H58" s="480"/>
      <c r="I58" s="297">
        <f>SUM(I50:I55)</f>
        <v>638.48070000000007</v>
      </c>
      <c r="J58" s="483"/>
      <c r="K58" s="484"/>
      <c r="L58" s="484"/>
      <c r="M58" s="485"/>
    </row>
    <row r="59" spans="2:14" x14ac:dyDescent="0.2">
      <c r="B59" s="96" t="s">
        <v>180</v>
      </c>
      <c r="C59" s="94"/>
      <c r="D59" s="94"/>
      <c r="E59" s="98"/>
      <c r="F59" s="39"/>
      <c r="G59" s="78"/>
      <c r="H59" s="78"/>
      <c r="I59" s="45"/>
      <c r="J59" s="40"/>
    </row>
    <row r="60" spans="2:14" x14ac:dyDescent="0.2">
      <c r="B60" s="96" t="s">
        <v>178</v>
      </c>
      <c r="C60" s="216"/>
      <c r="D60" s="40"/>
      <c r="E60" s="40"/>
      <c r="F60" s="40"/>
      <c r="G60" s="40"/>
      <c r="H60" s="40"/>
      <c r="I60" s="40"/>
      <c r="J60" s="40"/>
    </row>
    <row r="61" spans="2:14" x14ac:dyDescent="0.2">
      <c r="B61" s="296" t="s">
        <v>238</v>
      </c>
      <c r="C61" s="216"/>
      <c r="D61" s="40"/>
      <c r="E61" s="40"/>
      <c r="F61" s="40"/>
      <c r="G61" s="40"/>
      <c r="H61" s="40"/>
      <c r="I61" s="40"/>
      <c r="J61" s="40"/>
      <c r="N61" t="s">
        <v>211</v>
      </c>
    </row>
    <row r="62" spans="2:14" x14ac:dyDescent="0.2">
      <c r="B62" s="296" t="s">
        <v>239</v>
      </c>
      <c r="C62" s="216"/>
      <c r="D62" s="40"/>
      <c r="E62" s="40"/>
      <c r="F62" s="40"/>
      <c r="G62" s="40"/>
      <c r="H62" s="40"/>
      <c r="I62" s="40"/>
      <c r="J62" s="40"/>
    </row>
    <row r="63" spans="2:14" x14ac:dyDescent="0.2">
      <c r="B63" s="295" t="s">
        <v>237</v>
      </c>
      <c r="C63" s="216"/>
      <c r="D63" s="40"/>
      <c r="E63" s="40"/>
      <c r="F63" s="40"/>
      <c r="G63" s="40"/>
      <c r="H63" s="40"/>
      <c r="I63" s="40"/>
      <c r="J63" s="40"/>
    </row>
    <row r="64" spans="2:14" ht="13.5" thickBot="1" x14ac:dyDescent="0.25">
      <c r="B64" s="2"/>
    </row>
    <row r="65" spans="2:13" ht="13.5" customHeight="1" thickBot="1" x14ac:dyDescent="0.25">
      <c r="B65" s="355" t="s">
        <v>179</v>
      </c>
      <c r="C65" s="356"/>
      <c r="D65" s="356"/>
      <c r="E65" s="356"/>
      <c r="F65" s="356"/>
      <c r="G65" s="356"/>
      <c r="H65" s="356"/>
      <c r="I65" s="356"/>
      <c r="J65" s="356"/>
      <c r="K65" s="356"/>
      <c r="L65" s="356"/>
      <c r="M65" s="357"/>
    </row>
    <row r="66" spans="2:13" ht="26.25" customHeight="1" thickBot="1" x14ac:dyDescent="0.25">
      <c r="B66" s="46" t="s">
        <v>119</v>
      </c>
      <c r="C66" s="10" t="s">
        <v>22</v>
      </c>
      <c r="D66" s="10" t="s">
        <v>120</v>
      </c>
      <c r="E66" s="23" t="s">
        <v>39</v>
      </c>
      <c r="F66" s="23" t="s">
        <v>157</v>
      </c>
      <c r="G66" s="23" t="s">
        <v>39</v>
      </c>
      <c r="H66" s="23" t="s">
        <v>158</v>
      </c>
      <c r="I66" s="23" t="s">
        <v>39</v>
      </c>
      <c r="J66" s="23" t="s">
        <v>159</v>
      </c>
      <c r="K66" s="11" t="s">
        <v>235</v>
      </c>
      <c r="L66" s="465" t="s">
        <v>21</v>
      </c>
      <c r="M66" s="466"/>
    </row>
    <row r="67" spans="2:13" ht="13.5" thickTop="1" x14ac:dyDescent="0.2">
      <c r="B67" s="4"/>
      <c r="C67" s="5"/>
      <c r="D67" s="5"/>
      <c r="E67" s="21"/>
      <c r="F67" s="14"/>
      <c r="G67" s="139"/>
      <c r="H67" s="142"/>
      <c r="I67" s="143"/>
      <c r="J67" s="142"/>
      <c r="K67" s="143"/>
      <c r="L67" s="441"/>
      <c r="M67" s="442"/>
    </row>
    <row r="68" spans="2:13" x14ac:dyDescent="0.2">
      <c r="B68" s="175" t="s">
        <v>99</v>
      </c>
      <c r="C68" s="353">
        <f>C50+1</f>
        <v>6</v>
      </c>
      <c r="D68" s="177">
        <v>55.45</v>
      </c>
      <c r="E68" s="133">
        <f>C68*D68</f>
        <v>332.70000000000005</v>
      </c>
      <c r="F68" s="191">
        <v>0.35</v>
      </c>
      <c r="G68" s="140">
        <f>E68*(1+F68)</f>
        <v>449.1450000000001</v>
      </c>
      <c r="H68" s="192">
        <v>0.1</v>
      </c>
      <c r="I68" s="140">
        <f>G68*(1+H68)</f>
        <v>494.05950000000013</v>
      </c>
      <c r="J68" s="192">
        <v>0.1</v>
      </c>
      <c r="K68" s="140">
        <f>I68*(1+J68)</f>
        <v>543.46545000000015</v>
      </c>
      <c r="L68" s="443"/>
      <c r="M68" s="444"/>
    </row>
    <row r="69" spans="2:13" x14ac:dyDescent="0.2">
      <c r="B69" s="175" t="s">
        <v>102</v>
      </c>
      <c r="C69" s="176">
        <v>3</v>
      </c>
      <c r="D69" s="177">
        <v>63.05</v>
      </c>
      <c r="E69" s="104">
        <f>C69*D69</f>
        <v>189.14999999999998</v>
      </c>
      <c r="F69" s="192">
        <v>0.35</v>
      </c>
      <c r="G69" s="140">
        <f t="shared" ref="G69:K72" si="5">E69*(1+F69)</f>
        <v>255.35249999999999</v>
      </c>
      <c r="H69" s="192">
        <v>0.1</v>
      </c>
      <c r="I69" s="140">
        <f t="shared" si="5"/>
        <v>280.88775000000004</v>
      </c>
      <c r="J69" s="192">
        <v>0.1</v>
      </c>
      <c r="K69" s="140">
        <f t="shared" si="5"/>
        <v>308.97652500000009</v>
      </c>
      <c r="L69" s="443"/>
      <c r="M69" s="444"/>
    </row>
    <row r="70" spans="2:13" x14ac:dyDescent="0.2">
      <c r="B70" s="178" t="s">
        <v>34</v>
      </c>
      <c r="C70" s="179">
        <v>1</v>
      </c>
      <c r="D70" s="177">
        <v>75</v>
      </c>
      <c r="E70" s="104">
        <f>C70*D70</f>
        <v>75</v>
      </c>
      <c r="F70" s="192">
        <v>0.35</v>
      </c>
      <c r="G70" s="140">
        <f t="shared" si="5"/>
        <v>101.25</v>
      </c>
      <c r="H70" s="192">
        <v>0.1</v>
      </c>
      <c r="I70" s="140">
        <f t="shared" si="5"/>
        <v>111.37500000000001</v>
      </c>
      <c r="J70" s="192">
        <v>0.1</v>
      </c>
      <c r="K70" s="140">
        <f t="shared" si="5"/>
        <v>122.51250000000003</v>
      </c>
      <c r="L70" s="443"/>
      <c r="M70" s="444"/>
    </row>
    <row r="71" spans="2:13" x14ac:dyDescent="0.2">
      <c r="B71" s="178" t="s">
        <v>145</v>
      </c>
      <c r="C71" s="179">
        <v>1</v>
      </c>
      <c r="D71" s="177">
        <v>85</v>
      </c>
      <c r="E71" s="104">
        <f>C71*D71</f>
        <v>85</v>
      </c>
      <c r="F71" s="192">
        <v>0.35</v>
      </c>
      <c r="G71" s="140">
        <f t="shared" si="5"/>
        <v>114.75000000000001</v>
      </c>
      <c r="H71" s="192">
        <v>0.1</v>
      </c>
      <c r="I71" s="140">
        <f t="shared" si="5"/>
        <v>126.22500000000002</v>
      </c>
      <c r="J71" s="192">
        <v>0.1</v>
      </c>
      <c r="K71" s="140">
        <f t="shared" si="5"/>
        <v>138.84750000000003</v>
      </c>
      <c r="L71" s="443"/>
      <c r="M71" s="444"/>
    </row>
    <row r="72" spans="2:13" x14ac:dyDescent="0.2">
      <c r="B72" s="178" t="s">
        <v>227</v>
      </c>
      <c r="C72" s="179">
        <v>1</v>
      </c>
      <c r="D72" s="177">
        <v>47.25</v>
      </c>
      <c r="E72" s="104">
        <f>C72*D72</f>
        <v>47.25</v>
      </c>
      <c r="F72" s="192">
        <v>0.35</v>
      </c>
      <c r="G72" s="140">
        <f t="shared" si="5"/>
        <v>63.787500000000001</v>
      </c>
      <c r="H72" s="192">
        <v>0.1</v>
      </c>
      <c r="I72" s="140">
        <f t="shared" si="5"/>
        <v>70.166250000000005</v>
      </c>
      <c r="J72" s="192">
        <v>0.1</v>
      </c>
      <c r="K72" s="140">
        <f t="shared" si="5"/>
        <v>77.18287500000001</v>
      </c>
      <c r="L72" s="443"/>
      <c r="M72" s="444"/>
    </row>
    <row r="73" spans="2:13" ht="13.5" thickBot="1" x14ac:dyDescent="0.25">
      <c r="B73" s="47"/>
      <c r="C73" s="53"/>
      <c r="D73" s="12"/>
      <c r="E73" s="134"/>
      <c r="F73" s="12"/>
      <c r="G73" s="141"/>
      <c r="H73" s="12"/>
      <c r="I73" s="144"/>
      <c r="J73" s="12"/>
      <c r="K73" s="144"/>
      <c r="L73" s="445"/>
      <c r="M73" s="446"/>
    </row>
    <row r="74" spans="2:13" ht="14.25" thickTop="1" thickBot="1" x14ac:dyDescent="0.25">
      <c r="B74" s="365" t="s">
        <v>144</v>
      </c>
      <c r="C74" s="366"/>
      <c r="D74" s="366"/>
      <c r="E74" s="366"/>
      <c r="F74" s="366"/>
      <c r="G74" s="366"/>
      <c r="H74" s="366"/>
      <c r="I74" s="366"/>
      <c r="J74" s="367"/>
      <c r="K74" s="234">
        <f>(SUM(K68:K72))</f>
        <v>1190.9848500000003</v>
      </c>
      <c r="L74" s="439"/>
      <c r="M74" s="440"/>
    </row>
    <row r="75" spans="2:13" x14ac:dyDescent="0.2">
      <c r="B75" s="96" t="s">
        <v>153</v>
      </c>
      <c r="C75" s="15"/>
      <c r="D75" s="15"/>
      <c r="E75" s="15"/>
      <c r="F75" s="15"/>
      <c r="G75" s="16"/>
      <c r="H75" s="1"/>
      <c r="I75" s="1"/>
      <c r="J75" s="1"/>
    </row>
    <row r="76" spans="2:13" x14ac:dyDescent="0.2">
      <c r="B76" s="95" t="s">
        <v>226</v>
      </c>
      <c r="C76" s="15"/>
      <c r="D76" s="15"/>
      <c r="E76" s="15"/>
      <c r="F76" s="15"/>
      <c r="G76" s="16"/>
      <c r="H76" s="1"/>
      <c r="I76" s="1"/>
      <c r="J76" s="1"/>
    </row>
    <row r="77" spans="2:13" x14ac:dyDescent="0.2">
      <c r="B77" s="95" t="s">
        <v>160</v>
      </c>
      <c r="C77" s="15"/>
      <c r="D77" s="15"/>
      <c r="E77" s="15"/>
      <c r="F77" s="15"/>
      <c r="G77" s="16"/>
      <c r="H77" s="1"/>
      <c r="I77" s="1"/>
      <c r="J77" s="1"/>
    </row>
    <row r="78" spans="2:13" x14ac:dyDescent="0.2">
      <c r="B78" s="95" t="s">
        <v>161</v>
      </c>
      <c r="C78" s="15"/>
      <c r="D78" s="15"/>
      <c r="E78" s="15"/>
      <c r="F78" s="15"/>
      <c r="G78" s="16"/>
      <c r="H78" s="1"/>
      <c r="I78" s="1"/>
      <c r="J78" s="1"/>
    </row>
    <row r="79" spans="2:13" x14ac:dyDescent="0.2">
      <c r="B79" s="95" t="s">
        <v>162</v>
      </c>
      <c r="C79" s="15"/>
      <c r="D79" s="15"/>
      <c r="E79" s="15"/>
      <c r="F79" s="15"/>
      <c r="G79" s="16"/>
      <c r="H79" s="1"/>
      <c r="I79" s="1"/>
      <c r="J79" s="1"/>
    </row>
    <row r="80" spans="2:13" x14ac:dyDescent="0.2">
      <c r="B80" s="95" t="s">
        <v>228</v>
      </c>
      <c r="J80" s="1"/>
      <c r="K80" s="1"/>
    </row>
    <row r="81" spans="2:13" ht="13.5" thickBot="1" x14ac:dyDescent="0.25">
      <c r="B81" s="204"/>
      <c r="C81" s="224"/>
      <c r="D81" s="16"/>
      <c r="E81" s="98"/>
      <c r="F81" s="206"/>
    </row>
    <row r="82" spans="2:13" ht="13.5" thickBot="1" x14ac:dyDescent="0.25">
      <c r="B82" s="358" t="s">
        <v>67</v>
      </c>
      <c r="C82" s="359"/>
      <c r="D82" s="359"/>
      <c r="E82" s="359"/>
      <c r="F82" s="360"/>
    </row>
    <row r="83" spans="2:13" ht="13.5" thickBot="1" x14ac:dyDescent="0.25">
      <c r="B83" s="9"/>
      <c r="C83" s="62" t="s">
        <v>0</v>
      </c>
      <c r="D83" s="430" t="s">
        <v>21</v>
      </c>
      <c r="E83" s="431"/>
      <c r="F83" s="432"/>
    </row>
    <row r="84" spans="2:13" ht="13.5" thickTop="1" x14ac:dyDescent="0.2">
      <c r="B84" s="56" t="s">
        <v>70</v>
      </c>
      <c r="C84" s="74">
        <f>ROUND(C18/60,2)</f>
        <v>0.08</v>
      </c>
      <c r="D84" s="436"/>
      <c r="E84" s="437"/>
      <c r="F84" s="438"/>
    </row>
    <row r="85" spans="2:13" x14ac:dyDescent="0.2">
      <c r="B85" s="3" t="s">
        <v>71</v>
      </c>
      <c r="C85" s="75">
        <f>ROUND(C22/C20,2)</f>
        <v>0.08</v>
      </c>
      <c r="D85" s="433"/>
      <c r="E85" s="434"/>
      <c r="F85" s="435"/>
    </row>
    <row r="86" spans="2:13" x14ac:dyDescent="0.2">
      <c r="B86" s="3" t="s">
        <v>72</v>
      </c>
      <c r="C86" s="75">
        <f>ROUND(C19/60,2)</f>
        <v>0.08</v>
      </c>
      <c r="D86" s="433"/>
      <c r="E86" s="434"/>
      <c r="F86" s="435"/>
    </row>
    <row r="87" spans="2:13" x14ac:dyDescent="0.2">
      <c r="B87" s="3" t="s">
        <v>73</v>
      </c>
      <c r="C87" s="75">
        <f>ROUND(C22/C21,2)</f>
        <v>0.04</v>
      </c>
      <c r="D87" s="433"/>
      <c r="E87" s="434"/>
      <c r="F87" s="435"/>
    </row>
    <row r="88" spans="2:13" ht="13.5" thickBot="1" x14ac:dyDescent="0.25">
      <c r="B88" s="47"/>
      <c r="C88" s="76"/>
      <c r="D88" s="375"/>
      <c r="E88" s="376"/>
      <c r="F88" s="377"/>
    </row>
    <row r="89" spans="2:13" ht="14.25" thickTop="1" thickBot="1" x14ac:dyDescent="0.25">
      <c r="B89" s="57" t="s">
        <v>194</v>
      </c>
      <c r="C89" s="77">
        <f>ROUND(SUM(C84:C88)/C24,2)</f>
        <v>0.31</v>
      </c>
      <c r="D89" s="416" t="s">
        <v>79</v>
      </c>
      <c r="E89" s="417"/>
      <c r="F89" s="418"/>
    </row>
    <row r="91" spans="2:13" ht="13.5" thickBot="1" x14ac:dyDescent="0.25"/>
    <row r="92" spans="2:13" ht="12.75" customHeight="1" x14ac:dyDescent="0.2">
      <c r="B92" s="249" t="s">
        <v>74</v>
      </c>
      <c r="C92" s="250">
        <f>ROUNDUP(C8/(C16*C17),0)</f>
        <v>300</v>
      </c>
      <c r="D92" t="s">
        <v>257</v>
      </c>
      <c r="E92" s="424" t="s">
        <v>87</v>
      </c>
      <c r="F92" s="421">
        <f>ROUND(C93/C23,0)</f>
        <v>9</v>
      </c>
    </row>
    <row r="93" spans="2:13" x14ac:dyDescent="0.2">
      <c r="B93" s="251" t="s">
        <v>75</v>
      </c>
      <c r="C93" s="252">
        <f>C92*C89</f>
        <v>93</v>
      </c>
      <c r="E93" s="425"/>
      <c r="F93" s="422"/>
    </row>
    <row r="94" spans="2:13" ht="39" thickBot="1" x14ac:dyDescent="0.25">
      <c r="B94" s="253" t="s">
        <v>114</v>
      </c>
      <c r="C94" s="254">
        <f>C93*(K74+I58)</f>
        <v>170140.29615000004</v>
      </c>
      <c r="E94" s="426"/>
      <c r="F94" s="423"/>
    </row>
    <row r="95" spans="2:13" ht="12.75" customHeight="1" thickBot="1" x14ac:dyDescent="0.25">
      <c r="B95" s="255" t="s">
        <v>197</v>
      </c>
      <c r="C95" s="256">
        <f>C94/C8</f>
        <v>11.342686410000002</v>
      </c>
      <c r="E95" s="415" t="s">
        <v>215</v>
      </c>
      <c r="F95" s="415"/>
      <c r="G95" s="415"/>
      <c r="H95" s="415"/>
      <c r="I95" s="415"/>
      <c r="J95" s="415"/>
      <c r="K95" s="415"/>
      <c r="L95" s="415"/>
      <c r="M95" s="415"/>
    </row>
    <row r="96" spans="2:13" ht="12.75" customHeight="1" x14ac:dyDescent="0.2">
      <c r="B96" s="247"/>
      <c r="C96" s="248"/>
      <c r="E96" s="415"/>
      <c r="F96" s="415"/>
      <c r="G96" s="415"/>
      <c r="H96" s="415"/>
      <c r="I96" s="415"/>
      <c r="J96" s="415"/>
      <c r="K96" s="415"/>
      <c r="L96" s="415"/>
      <c r="M96" s="415"/>
    </row>
    <row r="97" spans="2:13" x14ac:dyDescent="0.2">
      <c r="B97" s="2"/>
    </row>
    <row r="98" spans="2:13" x14ac:dyDescent="0.2">
      <c r="B98" s="25" t="s">
        <v>133</v>
      </c>
      <c r="C98" s="38">
        <f>C95</f>
        <v>11.342686410000002</v>
      </c>
      <c r="D98" s="130" t="s">
        <v>186</v>
      </c>
      <c r="E98" s="257"/>
      <c r="F98" s="257"/>
      <c r="G98" s="257"/>
      <c r="H98" s="257"/>
      <c r="I98" s="136"/>
    </row>
    <row r="99" spans="2:13" ht="13.5" thickBot="1" x14ac:dyDescent="0.25">
      <c r="B99" s="204"/>
      <c r="C99" s="224"/>
      <c r="D99" s="16"/>
      <c r="E99" s="136"/>
      <c r="F99" s="136"/>
      <c r="G99" s="136"/>
    </row>
    <row r="100" spans="2:13" ht="13.5" thickBot="1" x14ac:dyDescent="0.25">
      <c r="B100" s="358" t="s">
        <v>27</v>
      </c>
      <c r="C100" s="359"/>
      <c r="D100" s="359"/>
      <c r="E100" s="359"/>
      <c r="F100" s="360"/>
    </row>
    <row r="101" spans="2:13" ht="15" thickBot="1" x14ac:dyDescent="0.25">
      <c r="B101" s="228" t="s">
        <v>119</v>
      </c>
      <c r="C101" s="10" t="s">
        <v>185</v>
      </c>
      <c r="D101" s="10" t="s">
        <v>8</v>
      </c>
      <c r="E101" s="385" t="s">
        <v>21</v>
      </c>
      <c r="F101" s="387"/>
    </row>
    <row r="102" spans="2:13" ht="13.5" thickTop="1" x14ac:dyDescent="0.2">
      <c r="B102" s="196"/>
      <c r="C102" s="5"/>
      <c r="D102" s="5"/>
      <c r="E102" s="419"/>
      <c r="F102" s="420"/>
    </row>
    <row r="103" spans="2:13" x14ac:dyDescent="0.2">
      <c r="B103" s="153" t="s">
        <v>182</v>
      </c>
      <c r="C103" s="167">
        <v>2</v>
      </c>
      <c r="D103" s="181" t="s">
        <v>184</v>
      </c>
      <c r="E103" s="488"/>
      <c r="F103" s="489"/>
    </row>
    <row r="104" spans="2:13" ht="13.5" thickBot="1" x14ac:dyDescent="0.25">
      <c r="B104" s="197"/>
      <c r="C104" s="226"/>
      <c r="D104" s="225"/>
      <c r="E104" s="486"/>
      <c r="F104" s="487"/>
    </row>
    <row r="105" spans="2:13" ht="14.25" thickTop="1" thickBot="1" x14ac:dyDescent="0.25">
      <c r="B105" s="145" t="s">
        <v>183</v>
      </c>
      <c r="C105" s="233">
        <f>SUM(C103:C104)</f>
        <v>2</v>
      </c>
      <c r="D105" s="227" t="str">
        <f>D103</f>
        <v>CY</v>
      </c>
      <c r="E105" s="122"/>
      <c r="F105" s="121"/>
    </row>
    <row r="106" spans="2:13" x14ac:dyDescent="0.2">
      <c r="B106" s="96" t="s">
        <v>213</v>
      </c>
      <c r="C106" s="94"/>
      <c r="D106" s="94"/>
      <c r="E106" s="98"/>
      <c r="F106" s="206"/>
      <c r="G106" s="136"/>
    </row>
    <row r="107" spans="2:13" x14ac:dyDescent="0.2">
      <c r="B107" s="96" t="s">
        <v>214</v>
      </c>
      <c r="C107" s="94"/>
      <c r="D107" s="94"/>
      <c r="E107" s="98"/>
      <c r="F107" s="206"/>
      <c r="G107" s="136"/>
    </row>
    <row r="108" spans="2:13" x14ac:dyDescent="0.2">
      <c r="B108" s="132"/>
      <c r="C108" s="94"/>
      <c r="D108" s="94"/>
      <c r="E108" s="98"/>
      <c r="F108" s="206"/>
      <c r="G108" s="136"/>
    </row>
    <row r="109" spans="2:13" x14ac:dyDescent="0.2">
      <c r="B109" s="123" t="s">
        <v>203</v>
      </c>
      <c r="C109" s="124">
        <f>C105</f>
        <v>2</v>
      </c>
      <c r="D109" s="130" t="s">
        <v>186</v>
      </c>
      <c r="E109" s="98"/>
      <c r="F109" s="206"/>
      <c r="G109" s="136"/>
    </row>
    <row r="110" spans="2:13" x14ac:dyDescent="0.2">
      <c r="B110" s="15"/>
      <c r="C110" s="229"/>
      <c r="D110" s="16"/>
      <c r="E110" s="40"/>
      <c r="F110" s="40"/>
      <c r="G110" s="136"/>
    </row>
    <row r="111" spans="2:13" ht="13.5" thickBot="1" x14ac:dyDescent="0.25">
      <c r="B111" s="136"/>
      <c r="C111" s="136"/>
      <c r="D111" s="136"/>
      <c r="E111" s="136"/>
      <c r="F111" s="40"/>
      <c r="G111" s="136"/>
    </row>
    <row r="112" spans="2:13" ht="13.5" thickBot="1" x14ac:dyDescent="0.25">
      <c r="B112" s="355" t="s">
        <v>134</v>
      </c>
      <c r="C112" s="356"/>
      <c r="D112" s="356"/>
      <c r="E112" s="356"/>
      <c r="F112" s="356"/>
      <c r="G112" s="356"/>
      <c r="H112" s="356"/>
      <c r="I112" s="356"/>
      <c r="J112" s="356"/>
      <c r="K112" s="356"/>
      <c r="L112" s="356"/>
      <c r="M112" s="357"/>
    </row>
    <row r="113" spans="2:14" ht="26.25" thickBot="1" x14ac:dyDescent="0.25">
      <c r="B113" s="46" t="s">
        <v>119</v>
      </c>
      <c r="C113" s="119" t="s">
        <v>22</v>
      </c>
      <c r="D113" s="289" t="s">
        <v>8</v>
      </c>
      <c r="E113" s="289" t="s">
        <v>185</v>
      </c>
      <c r="F113" s="288" t="s">
        <v>39</v>
      </c>
      <c r="G113" s="288" t="s">
        <v>240</v>
      </c>
      <c r="H113" s="288" t="s">
        <v>39</v>
      </c>
      <c r="I113" s="288" t="s">
        <v>241</v>
      </c>
      <c r="J113" s="290" t="s">
        <v>232</v>
      </c>
      <c r="K113" s="412" t="s">
        <v>242</v>
      </c>
      <c r="L113" s="386"/>
      <c r="M113" s="387"/>
      <c r="N113" s="78"/>
    </row>
    <row r="114" spans="2:14" ht="13.5" thickTop="1" x14ac:dyDescent="0.2">
      <c r="B114" s="4"/>
      <c r="C114" s="8"/>
      <c r="D114" s="5"/>
      <c r="E114" s="5"/>
      <c r="F114" s="5"/>
      <c r="G114" s="285"/>
      <c r="H114" s="309"/>
      <c r="I114" s="8"/>
      <c r="J114" s="310"/>
      <c r="K114" s="311"/>
      <c r="L114" s="8"/>
      <c r="M114" s="265"/>
    </row>
    <row r="115" spans="2:14" ht="12.75" customHeight="1" x14ac:dyDescent="0.2">
      <c r="B115" s="153" t="s">
        <v>148</v>
      </c>
      <c r="C115" s="166">
        <v>150</v>
      </c>
      <c r="D115" s="174" t="s">
        <v>45</v>
      </c>
      <c r="E115" s="167">
        <v>62.02</v>
      </c>
      <c r="F115" s="133">
        <f>E115*C115</f>
        <v>9303</v>
      </c>
      <c r="G115" s="192">
        <v>0.1</v>
      </c>
      <c r="H115" s="307">
        <f>F115*(1+G115)</f>
        <v>10233.300000000001</v>
      </c>
      <c r="I115" s="192">
        <v>0.1</v>
      </c>
      <c r="J115" s="307">
        <f>H115*(1+I115)</f>
        <v>11256.630000000003</v>
      </c>
      <c r="K115" s="478" t="s">
        <v>46</v>
      </c>
      <c r="L115" s="478"/>
      <c r="M115" s="479"/>
      <c r="N115" s="301"/>
    </row>
    <row r="116" spans="2:14" x14ac:dyDescent="0.2">
      <c r="B116" s="34"/>
      <c r="C116" s="308"/>
      <c r="D116" s="50"/>
      <c r="E116" s="31"/>
      <c r="F116" s="133"/>
      <c r="G116" s="303"/>
      <c r="H116" s="304"/>
      <c r="I116" s="302"/>
      <c r="J116" s="305"/>
      <c r="K116" s="306"/>
      <c r="L116" s="302"/>
      <c r="M116" s="317"/>
    </row>
    <row r="117" spans="2:14" ht="13.5" thickBot="1" x14ac:dyDescent="0.25">
      <c r="B117" s="47"/>
      <c r="C117" s="12"/>
      <c r="D117" s="53"/>
      <c r="E117" s="12"/>
      <c r="F117" s="312"/>
      <c r="G117" s="313"/>
      <c r="H117" s="314"/>
      <c r="I117" s="12"/>
      <c r="J117" s="315"/>
      <c r="K117" s="316"/>
      <c r="L117" s="12"/>
      <c r="M117" s="138"/>
    </row>
    <row r="118" spans="2:14" ht="14.25" thickTop="1" thickBot="1" x14ac:dyDescent="0.25">
      <c r="B118" s="475" t="s">
        <v>204</v>
      </c>
      <c r="C118" s="476"/>
      <c r="D118" s="476"/>
      <c r="E118" s="476"/>
      <c r="F118" s="476"/>
      <c r="G118" s="476"/>
      <c r="H118" s="476"/>
      <c r="I118" s="480"/>
      <c r="J118" s="318">
        <f>SUM(J115:J117)</f>
        <v>11256.630000000003</v>
      </c>
      <c r="K118" s="481"/>
      <c r="L118" s="481"/>
      <c r="M118" s="482"/>
    </row>
    <row r="119" spans="2:14" x14ac:dyDescent="0.2">
      <c r="B119" s="96" t="s">
        <v>127</v>
      </c>
      <c r="C119" s="94"/>
      <c r="D119" s="94"/>
      <c r="E119" s="98"/>
      <c r="F119" s="206"/>
      <c r="G119" s="41"/>
      <c r="H119" s="42"/>
      <c r="I119" s="43"/>
      <c r="J119" s="44"/>
    </row>
    <row r="120" spans="2:14" x14ac:dyDescent="0.2">
      <c r="B120" s="96" t="s">
        <v>178</v>
      </c>
      <c r="C120" s="94"/>
      <c r="D120" s="94"/>
      <c r="E120" s="98"/>
      <c r="F120" s="206"/>
      <c r="G120" s="41"/>
      <c r="H120" s="42"/>
      <c r="I120" s="43"/>
      <c r="J120" s="44"/>
    </row>
    <row r="121" spans="2:14" x14ac:dyDescent="0.2">
      <c r="B121" s="296" t="s">
        <v>238</v>
      </c>
      <c r="C121" s="94"/>
      <c r="D121" s="94"/>
      <c r="E121" s="98"/>
      <c r="F121" s="206"/>
      <c r="G121" s="41"/>
      <c r="H121" s="42"/>
      <c r="I121" s="43"/>
      <c r="J121" s="291"/>
    </row>
    <row r="122" spans="2:14" x14ac:dyDescent="0.2">
      <c r="B122" s="296" t="s">
        <v>239</v>
      </c>
      <c r="C122" s="94"/>
      <c r="D122" s="94"/>
      <c r="E122" s="98"/>
      <c r="F122" s="206"/>
      <c r="G122" s="41"/>
      <c r="H122" s="42"/>
      <c r="I122" s="43"/>
      <c r="J122" s="291"/>
    </row>
    <row r="123" spans="2:14" x14ac:dyDescent="0.2">
      <c r="B123" s="295" t="s">
        <v>237</v>
      </c>
      <c r="C123" s="94"/>
      <c r="D123" s="94"/>
      <c r="E123" s="98"/>
      <c r="F123" s="206"/>
      <c r="G123" s="41"/>
      <c r="H123" s="42"/>
      <c r="I123" s="43"/>
      <c r="J123" s="291"/>
    </row>
    <row r="124" spans="2:14" ht="13.5" thickBot="1" x14ac:dyDescent="0.25">
      <c r="B124" s="94"/>
      <c r="C124" s="94"/>
      <c r="D124" s="94"/>
      <c r="E124" s="98"/>
      <c r="F124" s="206"/>
      <c r="G124" s="41"/>
      <c r="H124" s="42"/>
      <c r="I124" s="43"/>
      <c r="J124" s="44"/>
    </row>
    <row r="125" spans="2:14" ht="13.5" thickBot="1" x14ac:dyDescent="0.25">
      <c r="B125" s="355" t="s">
        <v>136</v>
      </c>
      <c r="C125" s="356"/>
      <c r="D125" s="356"/>
      <c r="E125" s="356"/>
      <c r="F125" s="356"/>
      <c r="G125" s="356"/>
      <c r="H125" s="356"/>
      <c r="I125" s="356"/>
      <c r="J125" s="356"/>
      <c r="K125" s="356"/>
      <c r="L125" s="356"/>
      <c r="M125" s="357"/>
    </row>
    <row r="126" spans="2:14" ht="27.75" thickBot="1" x14ac:dyDescent="0.25">
      <c r="B126" s="46" t="s">
        <v>119</v>
      </c>
      <c r="C126" s="10" t="s">
        <v>22</v>
      </c>
      <c r="D126" s="10" t="s">
        <v>8</v>
      </c>
      <c r="E126" s="10" t="s">
        <v>120</v>
      </c>
      <c r="F126" s="23" t="s">
        <v>39</v>
      </c>
      <c r="G126" s="23" t="s">
        <v>157</v>
      </c>
      <c r="H126" s="23" t="s">
        <v>39</v>
      </c>
      <c r="I126" s="23" t="s">
        <v>158</v>
      </c>
      <c r="J126" s="23" t="s">
        <v>39</v>
      </c>
      <c r="K126" s="23" t="s">
        <v>159</v>
      </c>
      <c r="L126" s="23" t="s">
        <v>9</v>
      </c>
      <c r="M126" s="11" t="s">
        <v>21</v>
      </c>
    </row>
    <row r="127" spans="2:14" ht="13.5" thickTop="1" x14ac:dyDescent="0.2">
      <c r="B127" s="222"/>
      <c r="C127" s="5"/>
      <c r="D127" s="5"/>
      <c r="E127" s="5"/>
      <c r="F127" s="5"/>
      <c r="G127" s="5"/>
      <c r="H127" s="5"/>
      <c r="I127" s="5"/>
      <c r="J127" s="5"/>
      <c r="K127" s="5"/>
      <c r="L127" s="5"/>
      <c r="M127" s="86"/>
    </row>
    <row r="128" spans="2:14" x14ac:dyDescent="0.2">
      <c r="B128" s="259" t="s">
        <v>31</v>
      </c>
      <c r="C128" s="162">
        <v>150</v>
      </c>
      <c r="D128" s="162" t="s">
        <v>45</v>
      </c>
      <c r="E128" s="167">
        <v>63.05</v>
      </c>
      <c r="F128" s="31">
        <f>C128*E128</f>
        <v>9457.5</v>
      </c>
      <c r="G128" s="193">
        <v>0.35</v>
      </c>
      <c r="H128" s="31">
        <f>(F128*G128)+F128</f>
        <v>12767.625</v>
      </c>
      <c r="I128" s="193">
        <v>0.1</v>
      </c>
      <c r="J128" s="31">
        <f>(H128*I128)+H128</f>
        <v>14044.387500000001</v>
      </c>
      <c r="K128" s="193">
        <v>0.1</v>
      </c>
      <c r="L128" s="31">
        <f>(J128*K128)+J128</f>
        <v>15448.826250000002</v>
      </c>
      <c r="M128" s="163"/>
    </row>
    <row r="129" spans="2:14" ht="13.5" thickBot="1" x14ac:dyDescent="0.25">
      <c r="B129" s="260"/>
      <c r="C129" s="32"/>
      <c r="D129" s="32"/>
      <c r="E129" s="127"/>
      <c r="F129" s="27"/>
      <c r="G129" s="128"/>
      <c r="H129" s="127"/>
      <c r="I129" s="126"/>
      <c r="J129" s="27"/>
      <c r="K129" s="126"/>
      <c r="L129" s="27"/>
      <c r="M129" s="85"/>
    </row>
    <row r="130" spans="2:14" ht="14.25" thickTop="1" thickBot="1" x14ac:dyDescent="0.25">
      <c r="B130" s="365" t="s">
        <v>140</v>
      </c>
      <c r="C130" s="366"/>
      <c r="D130" s="366"/>
      <c r="E130" s="366"/>
      <c r="F130" s="366"/>
      <c r="G130" s="366"/>
      <c r="H130" s="366"/>
      <c r="I130" s="366"/>
      <c r="J130" s="366"/>
      <c r="K130" s="367"/>
      <c r="L130" s="234">
        <f>L128</f>
        <v>15448.826250000002</v>
      </c>
      <c r="M130" s="129"/>
      <c r="N130" s="13"/>
    </row>
    <row r="131" spans="2:14" x14ac:dyDescent="0.2">
      <c r="B131" s="96" t="s">
        <v>153</v>
      </c>
      <c r="C131" s="235"/>
      <c r="D131" s="235"/>
      <c r="E131" s="235"/>
      <c r="F131" s="235"/>
      <c r="G131" s="235"/>
      <c r="H131" s="235"/>
      <c r="I131" s="235"/>
      <c r="J131" s="235"/>
      <c r="K131" s="235"/>
      <c r="L131" s="235"/>
      <c r="M131" s="235"/>
      <c r="N131" s="39"/>
    </row>
    <row r="132" spans="2:14" x14ac:dyDescent="0.2">
      <c r="B132" s="364" t="s">
        <v>250</v>
      </c>
      <c r="C132" s="364"/>
      <c r="D132" s="364"/>
      <c r="E132" s="364"/>
      <c r="F132" s="364"/>
      <c r="G132" s="364"/>
      <c r="H132" s="364"/>
      <c r="I132" s="364"/>
      <c r="J132" s="364"/>
      <c r="K132" s="364"/>
      <c r="L132" s="364"/>
      <c r="M132" s="364"/>
      <c r="N132" s="39"/>
    </row>
    <row r="133" spans="2:14" x14ac:dyDescent="0.2">
      <c r="B133" s="364"/>
      <c r="C133" s="364"/>
      <c r="D133" s="364"/>
      <c r="E133" s="364"/>
      <c r="F133" s="364"/>
      <c r="G133" s="364"/>
      <c r="H133" s="364"/>
      <c r="I133" s="364"/>
      <c r="J133" s="364"/>
      <c r="K133" s="364"/>
      <c r="L133" s="364"/>
      <c r="M133" s="364"/>
      <c r="N133" s="39"/>
    </row>
    <row r="134" spans="2:14" x14ac:dyDescent="0.2">
      <c r="B134" s="95" t="s">
        <v>160</v>
      </c>
      <c r="C134" s="39"/>
      <c r="D134" s="39"/>
      <c r="E134" s="39"/>
      <c r="F134" s="39"/>
      <c r="G134" s="39"/>
      <c r="H134" s="39"/>
      <c r="I134" s="39"/>
      <c r="J134" s="39"/>
      <c r="K134" s="39"/>
      <c r="L134" s="39"/>
      <c r="M134" s="39"/>
      <c r="N134" s="39"/>
    </row>
    <row r="135" spans="2:14" x14ac:dyDescent="0.2">
      <c r="B135" s="95" t="s">
        <v>161</v>
      </c>
      <c r="C135" s="39"/>
      <c r="D135" s="39"/>
      <c r="E135" s="39"/>
      <c r="F135" s="39"/>
      <c r="G135" s="39"/>
      <c r="H135" s="39"/>
      <c r="I135" s="39"/>
      <c r="J135" s="39"/>
      <c r="K135" s="39"/>
      <c r="L135" s="39"/>
      <c r="M135" s="39"/>
      <c r="N135" s="39"/>
    </row>
    <row r="136" spans="2:14" x14ac:dyDescent="0.2">
      <c r="B136" s="95" t="s">
        <v>162</v>
      </c>
      <c r="C136" s="39"/>
      <c r="D136" s="39"/>
      <c r="E136" s="39"/>
      <c r="F136" s="39"/>
      <c r="G136" s="39"/>
      <c r="H136" s="39"/>
      <c r="I136" s="39"/>
      <c r="J136" s="39"/>
      <c r="K136" s="39"/>
      <c r="L136" s="39"/>
      <c r="M136" s="39"/>
      <c r="N136" s="39"/>
    </row>
    <row r="137" spans="2:14" ht="13.5" thickBot="1" x14ac:dyDescent="0.25">
      <c r="B137" s="95"/>
      <c r="C137" s="39"/>
      <c r="D137" s="39"/>
      <c r="E137" s="39"/>
      <c r="F137" s="39"/>
      <c r="G137" s="39"/>
      <c r="H137" s="39"/>
      <c r="I137" s="39"/>
      <c r="J137" s="39"/>
      <c r="K137" s="39"/>
      <c r="L137" s="39"/>
      <c r="M137" s="39"/>
      <c r="N137" s="39"/>
    </row>
    <row r="138" spans="2:14" ht="12.75" customHeight="1" x14ac:dyDescent="0.2">
      <c r="B138" s="63" t="s">
        <v>195</v>
      </c>
      <c r="C138" s="239">
        <f>J118</f>
        <v>11256.630000000003</v>
      </c>
      <c r="E138" s="237"/>
      <c r="F138" s="238"/>
    </row>
    <row r="139" spans="2:14" x14ac:dyDescent="0.2">
      <c r="B139" s="3" t="s">
        <v>196</v>
      </c>
      <c r="C139" s="218">
        <f>L130</f>
        <v>15448.826250000002</v>
      </c>
      <c r="E139" s="237"/>
      <c r="F139" s="238"/>
    </row>
    <row r="140" spans="2:14" ht="26.25" thickBot="1" x14ac:dyDescent="0.25">
      <c r="B140" s="262" t="s">
        <v>198</v>
      </c>
      <c r="C140" s="263">
        <f>(C138+C139)/C8</f>
        <v>1.7803637500000002</v>
      </c>
      <c r="E140" s="237"/>
      <c r="F140" s="237"/>
    </row>
    <row r="141" spans="2:14" x14ac:dyDescent="0.2">
      <c r="B141" s="94"/>
      <c r="C141" s="94"/>
      <c r="D141" s="94"/>
      <c r="E141" s="98"/>
      <c r="F141" s="206"/>
      <c r="G141" s="41"/>
      <c r="H141" s="42"/>
      <c r="I141" s="43"/>
      <c r="J141" s="44"/>
      <c r="L141" s="1"/>
      <c r="M141" s="1"/>
      <c r="N141" s="1"/>
    </row>
    <row r="142" spans="2:14" x14ac:dyDescent="0.2">
      <c r="B142" s="123" t="s">
        <v>139</v>
      </c>
      <c r="C142" s="124">
        <f>(J118+L130)/C8</f>
        <v>1.7803637500000002</v>
      </c>
      <c r="D142" s="130" t="s">
        <v>186</v>
      </c>
      <c r="E142" s="98"/>
      <c r="F142" s="206"/>
      <c r="G142" s="41"/>
      <c r="H142" s="42"/>
      <c r="I142" s="43"/>
      <c r="J142" s="44"/>
    </row>
    <row r="143" spans="2:14" x14ac:dyDescent="0.2">
      <c r="F143" s="1"/>
    </row>
    <row r="144" spans="2:14" ht="13.5" thickBot="1" x14ac:dyDescent="0.25"/>
    <row r="145" spans="2:13" ht="13.5" thickBot="1" x14ac:dyDescent="0.25">
      <c r="B145" s="355" t="s">
        <v>135</v>
      </c>
      <c r="C145" s="356"/>
      <c r="D145" s="356"/>
      <c r="E145" s="356"/>
      <c r="F145" s="356"/>
      <c r="G145" s="356"/>
      <c r="H145" s="356"/>
      <c r="I145" s="356"/>
      <c r="J145" s="356"/>
      <c r="K145" s="356"/>
      <c r="L145" s="356"/>
      <c r="M145" s="357"/>
    </row>
    <row r="146" spans="2:13" ht="26.25" thickBot="1" x14ac:dyDescent="0.25">
      <c r="B146" s="147" t="s">
        <v>119</v>
      </c>
      <c r="C146" s="283" t="s">
        <v>22</v>
      </c>
      <c r="D146" s="283" t="s">
        <v>8</v>
      </c>
      <c r="E146" s="283" t="s">
        <v>185</v>
      </c>
      <c r="F146" s="286" t="s">
        <v>39</v>
      </c>
      <c r="G146" s="286" t="s">
        <v>240</v>
      </c>
      <c r="H146" s="286" t="s">
        <v>39</v>
      </c>
      <c r="I146" s="286" t="s">
        <v>241</v>
      </c>
      <c r="J146" s="284" t="s">
        <v>232</v>
      </c>
      <c r="K146" s="412" t="s">
        <v>21</v>
      </c>
      <c r="L146" s="386"/>
      <c r="M146" s="387"/>
    </row>
    <row r="147" spans="2:13" ht="13.5" thickTop="1" x14ac:dyDescent="0.2">
      <c r="B147" s="4"/>
      <c r="C147" s="5"/>
      <c r="D147" s="5"/>
      <c r="E147" s="5"/>
      <c r="F147" s="21"/>
      <c r="G147" s="1"/>
      <c r="H147" s="320"/>
      <c r="I147" s="320"/>
      <c r="J147" s="324"/>
      <c r="K147" s="437"/>
      <c r="L147" s="437"/>
      <c r="M147" s="438"/>
    </row>
    <row r="148" spans="2:13" x14ac:dyDescent="0.2">
      <c r="B148" s="153" t="s">
        <v>220</v>
      </c>
      <c r="C148" s="174">
        <v>120</v>
      </c>
      <c r="D148" s="174" t="s">
        <v>45</v>
      </c>
      <c r="E148" s="167">
        <v>56.87</v>
      </c>
      <c r="F148" s="104">
        <f>C148*E148</f>
        <v>6824.4</v>
      </c>
      <c r="G148" s="192">
        <v>0.1</v>
      </c>
      <c r="H148" s="307">
        <f>F148*(1+G148)</f>
        <v>7506.84</v>
      </c>
      <c r="I148" s="323">
        <v>0.1</v>
      </c>
      <c r="J148" s="307">
        <f>H148*(1+I148)</f>
        <v>8257.5240000000013</v>
      </c>
      <c r="K148" s="468" t="s">
        <v>200</v>
      </c>
      <c r="L148" s="468"/>
      <c r="M148" s="469"/>
    </row>
    <row r="149" spans="2:13" x14ac:dyDescent="0.2">
      <c r="B149" s="153" t="s">
        <v>221</v>
      </c>
      <c r="C149" s="174">
        <v>120</v>
      </c>
      <c r="D149" s="174" t="s">
        <v>45</v>
      </c>
      <c r="E149" s="167">
        <v>78.88</v>
      </c>
      <c r="F149" s="104">
        <f>C149*E149</f>
        <v>9465.5999999999985</v>
      </c>
      <c r="G149" s="192">
        <v>0.1</v>
      </c>
      <c r="H149" s="307">
        <f t="shared" ref="H149:H150" si="6">F149*(1+G149)</f>
        <v>10412.16</v>
      </c>
      <c r="I149" s="323">
        <v>0.1</v>
      </c>
      <c r="J149" s="307">
        <f t="shared" ref="J149:J150" si="7">H149*(1+I149)</f>
        <v>11453.376</v>
      </c>
      <c r="K149" s="468"/>
      <c r="L149" s="468"/>
      <c r="M149" s="469"/>
    </row>
    <row r="150" spans="2:13" x14ac:dyDescent="0.2">
      <c r="B150" s="153" t="s">
        <v>132</v>
      </c>
      <c r="C150" s="174">
        <v>120</v>
      </c>
      <c r="D150" s="174" t="s">
        <v>45</v>
      </c>
      <c r="E150" s="167">
        <v>21.25</v>
      </c>
      <c r="F150" s="104">
        <f>C150*E150</f>
        <v>2550</v>
      </c>
      <c r="G150" s="192">
        <v>0.1</v>
      </c>
      <c r="H150" s="307">
        <f t="shared" si="6"/>
        <v>2805</v>
      </c>
      <c r="I150" s="323">
        <v>0.1</v>
      </c>
      <c r="J150" s="307">
        <f t="shared" si="7"/>
        <v>3085.5000000000005</v>
      </c>
      <c r="K150" s="468"/>
      <c r="L150" s="468"/>
      <c r="M150" s="469"/>
    </row>
    <row r="151" spans="2:13" ht="13.5" thickBot="1" x14ac:dyDescent="0.25">
      <c r="B151" s="47"/>
      <c r="C151" s="120"/>
      <c r="D151" s="53"/>
      <c r="E151" s="12"/>
      <c r="F151" s="134"/>
      <c r="G151" s="322"/>
      <c r="H151" s="319"/>
      <c r="I151" s="319"/>
      <c r="J151" s="325"/>
      <c r="K151" s="470"/>
      <c r="L151" s="470"/>
      <c r="M151" s="471"/>
    </row>
    <row r="152" spans="2:13" ht="14.25" thickTop="1" thickBot="1" x14ac:dyDescent="0.25">
      <c r="B152" s="475" t="s">
        <v>143</v>
      </c>
      <c r="C152" s="476"/>
      <c r="D152" s="476"/>
      <c r="E152" s="476"/>
      <c r="F152" s="476"/>
      <c r="G152" s="476"/>
      <c r="H152" s="476"/>
      <c r="I152" s="477"/>
      <c r="J152" s="321">
        <f>SUM(J148:J151)</f>
        <v>22796.400000000001</v>
      </c>
      <c r="K152" s="472"/>
      <c r="L152" s="473"/>
      <c r="M152" s="474"/>
    </row>
    <row r="153" spans="2:13" x14ac:dyDescent="0.2">
      <c r="B153" s="96" t="s">
        <v>127</v>
      </c>
      <c r="C153" s="94"/>
      <c r="D153" s="94"/>
      <c r="E153" s="98"/>
      <c r="F153" s="206"/>
      <c r="G153" s="41"/>
      <c r="H153" s="42"/>
      <c r="I153" s="43"/>
      <c r="J153" s="44"/>
    </row>
    <row r="154" spans="2:13" x14ac:dyDescent="0.2">
      <c r="B154" s="96" t="s">
        <v>178</v>
      </c>
      <c r="C154" s="94"/>
      <c r="D154" s="94"/>
      <c r="E154" s="98"/>
      <c r="F154" s="206"/>
      <c r="G154" s="41"/>
      <c r="H154" s="42"/>
      <c r="I154" s="43"/>
      <c r="J154" s="44"/>
    </row>
    <row r="155" spans="2:13" x14ac:dyDescent="0.2">
      <c r="B155" s="296" t="s">
        <v>238</v>
      </c>
      <c r="C155" s="94"/>
      <c r="D155" s="94"/>
      <c r="E155" s="98"/>
      <c r="F155" s="206"/>
      <c r="G155" s="41"/>
      <c r="H155" s="42"/>
      <c r="I155" s="43"/>
      <c r="J155" s="291"/>
    </row>
    <row r="156" spans="2:13" x14ac:dyDescent="0.2">
      <c r="B156" s="296" t="s">
        <v>239</v>
      </c>
      <c r="C156" s="94"/>
      <c r="D156" s="94"/>
      <c r="E156" s="98"/>
      <c r="F156" s="206"/>
      <c r="G156" s="41"/>
      <c r="H156" s="42"/>
      <c r="I156" s="43"/>
      <c r="J156" s="291"/>
    </row>
    <row r="157" spans="2:13" x14ac:dyDescent="0.2">
      <c r="B157" s="295" t="s">
        <v>237</v>
      </c>
      <c r="C157" s="94"/>
      <c r="D157" s="94"/>
      <c r="E157" s="98"/>
      <c r="F157" s="206"/>
      <c r="H157" s="1"/>
    </row>
    <row r="158" spans="2:13" ht="13.5" thickBot="1" x14ac:dyDescent="0.25">
      <c r="B158" s="136"/>
      <c r="C158" s="136"/>
      <c r="D158" s="136"/>
      <c r="E158" s="136"/>
      <c r="F158" s="136"/>
    </row>
    <row r="159" spans="2:13" ht="13.5" thickBot="1" x14ac:dyDescent="0.25">
      <c r="B159" s="355" t="s">
        <v>138</v>
      </c>
      <c r="C159" s="356"/>
      <c r="D159" s="356"/>
      <c r="E159" s="356"/>
      <c r="F159" s="356"/>
      <c r="G159" s="356"/>
      <c r="H159" s="356"/>
      <c r="I159" s="356"/>
      <c r="J159" s="356"/>
      <c r="K159" s="356"/>
      <c r="L159" s="356"/>
      <c r="M159" s="357"/>
    </row>
    <row r="160" spans="2:13" ht="27.75" thickBot="1" x14ac:dyDescent="0.25">
      <c r="B160" s="46" t="s">
        <v>119</v>
      </c>
      <c r="C160" s="10" t="s">
        <v>22</v>
      </c>
      <c r="D160" s="10" t="s">
        <v>8</v>
      </c>
      <c r="E160" s="10" t="s">
        <v>120</v>
      </c>
      <c r="F160" s="23" t="s">
        <v>39</v>
      </c>
      <c r="G160" s="23" t="s">
        <v>157</v>
      </c>
      <c r="H160" s="23" t="s">
        <v>39</v>
      </c>
      <c r="I160" s="23" t="s">
        <v>158</v>
      </c>
      <c r="J160" s="23" t="s">
        <v>39</v>
      </c>
      <c r="K160" s="23" t="s">
        <v>159</v>
      </c>
      <c r="L160" s="11" t="s">
        <v>236</v>
      </c>
      <c r="M160" s="11" t="s">
        <v>21</v>
      </c>
    </row>
    <row r="161" spans="2:14" ht="13.5" thickTop="1" x14ac:dyDescent="0.2">
      <c r="B161" s="222"/>
      <c r="C161" s="5"/>
      <c r="D161" s="5"/>
      <c r="E161" s="5"/>
      <c r="F161" s="5"/>
      <c r="G161" s="5"/>
      <c r="H161" s="5"/>
      <c r="I161" s="5"/>
      <c r="J161" s="5"/>
      <c r="K161" s="5"/>
      <c r="L161" s="5"/>
      <c r="M161" s="86"/>
    </row>
    <row r="162" spans="2:14" x14ac:dyDescent="0.2">
      <c r="B162" s="271" t="s">
        <v>31</v>
      </c>
      <c r="C162" s="162">
        <v>240</v>
      </c>
      <c r="D162" s="162" t="s">
        <v>45</v>
      </c>
      <c r="E162" s="202">
        <v>63.05</v>
      </c>
      <c r="F162" s="203">
        <f>C162*E162</f>
        <v>15132</v>
      </c>
      <c r="G162" s="193">
        <v>0.35</v>
      </c>
      <c r="H162" s="203">
        <f>(F162*G162)+F162</f>
        <v>20428.2</v>
      </c>
      <c r="I162" s="193">
        <v>0.1</v>
      </c>
      <c r="J162" s="203">
        <f>(H162*I162)+H162</f>
        <v>22471.02</v>
      </c>
      <c r="K162" s="193">
        <v>0.1</v>
      </c>
      <c r="L162" s="203">
        <f>(J162*K162)+J162</f>
        <v>24718.121999999999</v>
      </c>
      <c r="M162" s="163"/>
    </row>
    <row r="163" spans="2:14" x14ac:dyDescent="0.2">
      <c r="B163" s="271" t="s">
        <v>137</v>
      </c>
      <c r="C163" s="162">
        <v>120</v>
      </c>
      <c r="D163" s="162" t="s">
        <v>45</v>
      </c>
      <c r="E163" s="202">
        <v>47.25</v>
      </c>
      <c r="F163" s="203">
        <f>C163*E163</f>
        <v>5670</v>
      </c>
      <c r="G163" s="193">
        <v>0.35</v>
      </c>
      <c r="H163" s="203">
        <f>(F163*G163)+F163</f>
        <v>7654.5</v>
      </c>
      <c r="I163" s="193">
        <v>0.1</v>
      </c>
      <c r="J163" s="203">
        <f t="shared" ref="J163:L165" si="8">(H163*I163)+H163</f>
        <v>8419.9500000000007</v>
      </c>
      <c r="K163" s="193">
        <v>0.1</v>
      </c>
      <c r="L163" s="203">
        <f t="shared" si="8"/>
        <v>9261.9450000000015</v>
      </c>
      <c r="M163" s="163"/>
    </row>
    <row r="164" spans="2:14" x14ac:dyDescent="0.2">
      <c r="B164" s="271" t="s">
        <v>33</v>
      </c>
      <c r="C164" s="162">
        <v>120</v>
      </c>
      <c r="D164" s="162" t="s">
        <v>45</v>
      </c>
      <c r="E164" s="202">
        <v>55.45</v>
      </c>
      <c r="F164" s="203">
        <f>C164*E164</f>
        <v>6654</v>
      </c>
      <c r="G164" s="193">
        <v>0.35</v>
      </c>
      <c r="H164" s="203">
        <f>(F164*G164)+F164</f>
        <v>8982.9</v>
      </c>
      <c r="I164" s="193">
        <v>0.1</v>
      </c>
      <c r="J164" s="203">
        <f t="shared" si="8"/>
        <v>9881.1899999999987</v>
      </c>
      <c r="K164" s="193">
        <v>0.1</v>
      </c>
      <c r="L164" s="203">
        <f t="shared" si="8"/>
        <v>10869.308999999999</v>
      </c>
      <c r="M164" s="163"/>
    </row>
    <row r="165" spans="2:14" ht="13.5" thickBot="1" x14ac:dyDescent="0.25">
      <c r="B165" s="272" t="s">
        <v>34</v>
      </c>
      <c r="C165" s="194">
        <v>120</v>
      </c>
      <c r="D165" s="168" t="s">
        <v>45</v>
      </c>
      <c r="E165" s="242">
        <v>75</v>
      </c>
      <c r="F165" s="243">
        <f>C165*E165</f>
        <v>9000</v>
      </c>
      <c r="G165" s="244">
        <v>0.35</v>
      </c>
      <c r="H165" s="243">
        <f>(F165*G165)+F165</f>
        <v>12150</v>
      </c>
      <c r="I165" s="244">
        <v>0.1</v>
      </c>
      <c r="J165" s="245">
        <f t="shared" si="8"/>
        <v>13365</v>
      </c>
      <c r="K165" s="244">
        <v>0.1</v>
      </c>
      <c r="L165" s="243">
        <f t="shared" si="8"/>
        <v>14701.5</v>
      </c>
      <c r="M165" s="195"/>
    </row>
    <row r="166" spans="2:14" ht="14.25" thickTop="1" thickBot="1" x14ac:dyDescent="0.25">
      <c r="B166" s="365" t="s">
        <v>141</v>
      </c>
      <c r="C166" s="366"/>
      <c r="D166" s="366"/>
      <c r="E166" s="366"/>
      <c r="F166" s="366"/>
      <c r="G166" s="366"/>
      <c r="H166" s="366"/>
      <c r="I166" s="366"/>
      <c r="J166" s="366"/>
      <c r="K166" s="367"/>
      <c r="L166" s="236">
        <f>SUM(L162:L165)</f>
        <v>59550.876000000004</v>
      </c>
      <c r="M166" s="261"/>
      <c r="N166" s="13"/>
    </row>
    <row r="167" spans="2:14" x14ac:dyDescent="0.2">
      <c r="B167" s="96" t="s">
        <v>153</v>
      </c>
      <c r="C167" s="235"/>
      <c r="D167" s="235"/>
      <c r="E167" s="235"/>
      <c r="F167" s="235"/>
      <c r="G167" s="235"/>
      <c r="H167" s="235"/>
      <c r="I167" s="235"/>
      <c r="J167" s="235"/>
      <c r="K167" s="235"/>
      <c r="L167" s="235"/>
      <c r="M167" s="235"/>
      <c r="N167" s="39"/>
    </row>
    <row r="168" spans="2:14" x14ac:dyDescent="0.2">
      <c r="B168" s="95" t="s">
        <v>226</v>
      </c>
      <c r="C168" s="39"/>
      <c r="D168" s="39"/>
      <c r="E168" s="39"/>
      <c r="F168" s="39"/>
      <c r="G168" s="39"/>
      <c r="H168" s="39"/>
      <c r="I168" s="39"/>
      <c r="J168" s="39"/>
      <c r="K168" s="39"/>
      <c r="L168" s="39"/>
      <c r="M168" s="39"/>
      <c r="N168" s="39"/>
    </row>
    <row r="169" spans="2:14" x14ac:dyDescent="0.2">
      <c r="B169" s="95" t="s">
        <v>160</v>
      </c>
      <c r="C169" s="39"/>
      <c r="D169" s="39"/>
      <c r="E169" s="39"/>
      <c r="F169" s="39"/>
      <c r="G169" s="39"/>
      <c r="H169" s="39"/>
      <c r="I169" s="39"/>
      <c r="J169" s="39"/>
      <c r="K169" s="39"/>
      <c r="L169" s="39"/>
      <c r="M169" s="39"/>
      <c r="N169" s="39"/>
    </row>
    <row r="170" spans="2:14" x14ac:dyDescent="0.2">
      <c r="B170" s="95" t="s">
        <v>161</v>
      </c>
      <c r="C170" s="39"/>
      <c r="D170" s="39"/>
      <c r="E170" s="39"/>
      <c r="F170" s="39"/>
      <c r="G170" s="39"/>
      <c r="H170" s="39"/>
      <c r="I170" s="39"/>
      <c r="J170" s="39"/>
      <c r="K170" s="39"/>
      <c r="L170" s="39"/>
      <c r="M170" s="39"/>
      <c r="N170" s="39"/>
    </row>
    <row r="171" spans="2:14" x14ac:dyDescent="0.2">
      <c r="B171" s="95" t="s">
        <v>162</v>
      </c>
      <c r="C171" s="39"/>
      <c r="D171" s="39"/>
      <c r="E171" s="39"/>
      <c r="F171" s="39"/>
      <c r="G171" s="39"/>
      <c r="H171" s="39"/>
      <c r="I171" s="39"/>
      <c r="J171" s="39"/>
      <c r="K171" s="39"/>
      <c r="L171" s="39"/>
      <c r="M171" s="39"/>
      <c r="N171" s="39"/>
    </row>
    <row r="172" spans="2:14" ht="13.5" thickBot="1" x14ac:dyDescent="0.25">
      <c r="B172" s="95"/>
      <c r="C172" s="39"/>
      <c r="D172" s="39"/>
      <c r="E172" s="39"/>
      <c r="F172" s="39"/>
      <c r="G172" s="39"/>
      <c r="H172" s="39"/>
      <c r="I172" s="39"/>
      <c r="J172" s="39"/>
      <c r="K172" s="39"/>
      <c r="L172" s="39"/>
      <c r="M172" s="39"/>
      <c r="N172" s="39"/>
    </row>
    <row r="173" spans="2:14" ht="12.75" customHeight="1" x14ac:dyDescent="0.2">
      <c r="B173" s="63" t="s">
        <v>201</v>
      </c>
      <c r="C173" s="239">
        <f>J152</f>
        <v>22796.400000000001</v>
      </c>
      <c r="E173" s="237"/>
      <c r="F173" s="238"/>
    </row>
    <row r="174" spans="2:14" x14ac:dyDescent="0.2">
      <c r="B174" s="3" t="s">
        <v>202</v>
      </c>
      <c r="C174" s="218">
        <f>L166</f>
        <v>59550.876000000004</v>
      </c>
      <c r="E174" s="237"/>
      <c r="F174" s="238"/>
    </row>
    <row r="175" spans="2:14" ht="26.25" thickBot="1" x14ac:dyDescent="0.25">
      <c r="B175" s="262" t="s">
        <v>205</v>
      </c>
      <c r="C175" s="263">
        <f>(C173+C174)/C8</f>
        <v>5.4898184000000008</v>
      </c>
      <c r="E175" s="237"/>
      <c r="F175" s="237"/>
    </row>
    <row r="177" spans="2:7" x14ac:dyDescent="0.2">
      <c r="B177" s="123" t="s">
        <v>142</v>
      </c>
      <c r="C177" s="124">
        <f>(L166+J152)/C8</f>
        <v>5.4898184000000008</v>
      </c>
      <c r="D177" s="130" t="s">
        <v>186</v>
      </c>
    </row>
    <row r="178" spans="2:7" x14ac:dyDescent="0.2">
      <c r="B178" s="94"/>
      <c r="C178" s="210"/>
      <c r="D178" s="16"/>
    </row>
    <row r="180" spans="2:7" x14ac:dyDescent="0.2">
      <c r="B180" s="467" t="s">
        <v>207</v>
      </c>
      <c r="C180" s="467"/>
      <c r="D180" s="467"/>
      <c r="E180" s="266"/>
      <c r="F180" s="266"/>
    </row>
    <row r="181" spans="2:7" ht="15.75" x14ac:dyDescent="0.25">
      <c r="B181" s="467"/>
      <c r="C181" s="467"/>
      <c r="D181" s="467"/>
      <c r="E181" s="246">
        <f>C98+C142+C177+C109</f>
        <v>20.612868560000003</v>
      </c>
      <c r="F181" s="130" t="s">
        <v>186</v>
      </c>
      <c r="G181" s="205"/>
    </row>
    <row r="182" spans="2:7" ht="13.5" thickBot="1" x14ac:dyDescent="0.25"/>
    <row r="183" spans="2:7" ht="13.5" thickBot="1" x14ac:dyDescent="0.25">
      <c r="B183" s="208" t="s">
        <v>24</v>
      </c>
      <c r="C183" s="209">
        <v>20</v>
      </c>
      <c r="D183" s="90" t="s">
        <v>229</v>
      </c>
    </row>
  </sheetData>
  <mergeCells count="85">
    <mergeCell ref="K113:M113"/>
    <mergeCell ref="K115:M115"/>
    <mergeCell ref="B118:I118"/>
    <mergeCell ref="K118:M118"/>
    <mergeCell ref="J53:M53"/>
    <mergeCell ref="J54:M54"/>
    <mergeCell ref="J55:M55"/>
    <mergeCell ref="J58:M58"/>
    <mergeCell ref="B112:M112"/>
    <mergeCell ref="L71:M71"/>
    <mergeCell ref="L66:M66"/>
    <mergeCell ref="D86:F86"/>
    <mergeCell ref="B82:F82"/>
    <mergeCell ref="B58:H58"/>
    <mergeCell ref="E104:F104"/>
    <mergeCell ref="E103:F103"/>
    <mergeCell ref="J48:M48"/>
    <mergeCell ref="J49:M49"/>
    <mergeCell ref="J50:M50"/>
    <mergeCell ref="J51:M51"/>
    <mergeCell ref="J52:M52"/>
    <mergeCell ref="B180:D181"/>
    <mergeCell ref="B125:M125"/>
    <mergeCell ref="B130:K130"/>
    <mergeCell ref="B159:M159"/>
    <mergeCell ref="B166:K166"/>
    <mergeCell ref="B132:M133"/>
    <mergeCell ref="K150:M150"/>
    <mergeCell ref="K151:M151"/>
    <mergeCell ref="K152:M152"/>
    <mergeCell ref="B152:I152"/>
    <mergeCell ref="K146:M146"/>
    <mergeCell ref="K147:M147"/>
    <mergeCell ref="K148:M148"/>
    <mergeCell ref="K149:M149"/>
    <mergeCell ref="B145:M145"/>
    <mergeCell ref="D32:H32"/>
    <mergeCell ref="B41:D41"/>
    <mergeCell ref="B2:M2"/>
    <mergeCell ref="D14:H14"/>
    <mergeCell ref="C4:H4"/>
    <mergeCell ref="D21:H21"/>
    <mergeCell ref="B11:H11"/>
    <mergeCell ref="D15:H15"/>
    <mergeCell ref="D16:H16"/>
    <mergeCell ref="D17:H17"/>
    <mergeCell ref="D13:H13"/>
    <mergeCell ref="C7:G7"/>
    <mergeCell ref="D20:H20"/>
    <mergeCell ref="D12:H12"/>
    <mergeCell ref="D25:H25"/>
    <mergeCell ref="D31:H31"/>
    <mergeCell ref="D26:H26"/>
    <mergeCell ref="D27:H27"/>
    <mergeCell ref="D30:H30"/>
    <mergeCell ref="D29:H29"/>
    <mergeCell ref="D28:H28"/>
    <mergeCell ref="D33:H33"/>
    <mergeCell ref="B47:M47"/>
    <mergeCell ref="B74:J74"/>
    <mergeCell ref="D83:F83"/>
    <mergeCell ref="D88:F88"/>
    <mergeCell ref="D87:F87"/>
    <mergeCell ref="D84:F84"/>
    <mergeCell ref="D85:F85"/>
    <mergeCell ref="L74:M74"/>
    <mergeCell ref="L67:M67"/>
    <mergeCell ref="B65:M65"/>
    <mergeCell ref="L72:M72"/>
    <mergeCell ref="L73:M73"/>
    <mergeCell ref="L68:M68"/>
    <mergeCell ref="L69:M69"/>
    <mergeCell ref="L70:M70"/>
    <mergeCell ref="E95:M96"/>
    <mergeCell ref="D89:F89"/>
    <mergeCell ref="E102:F102"/>
    <mergeCell ref="F92:F94"/>
    <mergeCell ref="E92:E94"/>
    <mergeCell ref="E101:F101"/>
    <mergeCell ref="B100:F100"/>
    <mergeCell ref="D18:H18"/>
    <mergeCell ref="D19:H19"/>
    <mergeCell ref="D22:H22"/>
    <mergeCell ref="D23:H23"/>
    <mergeCell ref="D24:H24"/>
  </mergeCells>
  <phoneticPr fontId="3" type="noConversion"/>
  <hyperlinks>
    <hyperlink ref="C40" r:id="rId1" xr:uid="{00000000-0004-0000-0100-000000000000}"/>
    <hyperlink ref="B132" r:id="rId2" display="https://beta.sam.gov/search?index=wd&amp;date_filter_index=0&amp;date_rad_selection=date&amp;wdType=dbra&amp;page=1" xr:uid="{00000000-0004-0000-0100-000001000000}"/>
    <hyperlink ref="B132:M133" r:id="rId3" display="(2)  Davis-Bacon link.  Use Davis-Bacon labor rates.  Include fringes. Not all labor classifications have rates in Davis-Bacon, use judgment where rates aren't available." xr:uid="{DD2AF2CD-B630-4C89-8184-E640D966D3A8}"/>
  </hyperlinks>
  <pageMargins left="0.75" right="0.75" top="1" bottom="1" header="0.5" footer="0.5"/>
  <pageSetup scale="64" fitToHeight="5" orientation="landscape" horizontalDpi="300" verticalDpi="300" r:id="rId4"/>
  <headerFooter alignWithMargins="0"/>
  <rowBreaks count="3" manualBreakCount="3">
    <brk id="44" min="1" max="12" man="1"/>
    <brk id="98" min="1" max="12" man="1"/>
    <brk id="143" min="1" max="12"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P133"/>
  <sheetViews>
    <sheetView topLeftCell="A21" zoomScaleNormal="100" workbookViewId="0">
      <selection activeCell="I42" sqref="I42"/>
    </sheetView>
  </sheetViews>
  <sheetFormatPr defaultRowHeight="12.75" x14ac:dyDescent="0.2"/>
  <cols>
    <col min="2" max="2" width="29" customWidth="1"/>
    <col min="3" max="3" width="13.42578125" customWidth="1"/>
    <col min="4" max="4" width="13" customWidth="1"/>
    <col min="5" max="5" width="12.42578125" customWidth="1"/>
    <col min="6" max="6" width="12.7109375" customWidth="1"/>
    <col min="7" max="7" width="11.28515625" customWidth="1"/>
    <col min="8" max="8" width="11.42578125" customWidth="1"/>
    <col min="9" max="9" width="11" customWidth="1"/>
    <col min="10" max="10" width="12" bestFit="1" customWidth="1"/>
    <col min="11" max="11" width="12.140625" customWidth="1"/>
    <col min="12" max="13" width="11.28515625" customWidth="1"/>
  </cols>
  <sheetData>
    <row r="2" spans="2:11" ht="33" customHeight="1" thickBot="1" x14ac:dyDescent="0.3">
      <c r="B2" s="456" t="s">
        <v>47</v>
      </c>
      <c r="C2" s="456"/>
      <c r="D2" s="456"/>
      <c r="E2" s="456"/>
      <c r="F2" s="456"/>
      <c r="G2" s="456"/>
      <c r="H2" s="456"/>
      <c r="I2" s="456"/>
      <c r="J2" s="456"/>
      <c r="K2" s="456"/>
    </row>
    <row r="4" spans="2:11" x14ac:dyDescent="0.2">
      <c r="B4" s="90" t="s">
        <v>20</v>
      </c>
      <c r="C4" s="394" t="s">
        <v>29</v>
      </c>
      <c r="D4" s="394"/>
      <c r="E4" s="394"/>
      <c r="F4" s="394"/>
    </row>
    <row r="6" spans="2:11" x14ac:dyDescent="0.2">
      <c r="B6" s="26" t="s">
        <v>2</v>
      </c>
      <c r="C6" s="148" t="s">
        <v>48</v>
      </c>
      <c r="D6" s="19"/>
      <c r="E6" s="19"/>
      <c r="F6" s="19"/>
      <c r="G6" s="19"/>
    </row>
    <row r="7" spans="2:11" x14ac:dyDescent="0.2">
      <c r="B7" s="26" t="s">
        <v>3</v>
      </c>
      <c r="C7" s="464" t="str">
        <f>IF(ISBLANK(C6)," ",LOOKUP(C6,'[1]FP14 Pay Items'!$A$2:$A$8005,'[1]FP14 Pay Items'!$D$2:$D$8005))</f>
        <v>AGGREGATE BASE</v>
      </c>
      <c r="D7" s="464"/>
      <c r="E7" s="464"/>
      <c r="F7" s="464"/>
      <c r="G7" s="24"/>
      <c r="H7" s="24"/>
      <c r="I7" s="24"/>
      <c r="J7" s="24"/>
    </row>
    <row r="8" spans="2:11" x14ac:dyDescent="0.2">
      <c r="B8" s="26" t="s">
        <v>4</v>
      </c>
      <c r="C8" s="149">
        <v>25000</v>
      </c>
      <c r="D8" s="19"/>
      <c r="E8" s="19"/>
      <c r="F8" s="19"/>
      <c r="G8" s="19"/>
    </row>
    <row r="9" spans="2:11" x14ac:dyDescent="0.2">
      <c r="B9" s="26" t="s">
        <v>5</v>
      </c>
      <c r="C9" s="18" t="str">
        <f>IF(ISBLANK(C6)," ",LOOKUP(C6,'[1]FP14 Pay Items'!$A$2:$A$8005,'[1]FP14 Pay Items'!$E$2:$E$8005))</f>
        <v>TON</v>
      </c>
      <c r="D9" s="19"/>
      <c r="E9" s="19"/>
      <c r="F9" s="19"/>
      <c r="G9" s="19"/>
    </row>
    <row r="10" spans="2:11" x14ac:dyDescent="0.2">
      <c r="B10" s="26"/>
      <c r="C10" s="18"/>
      <c r="D10" s="19"/>
      <c r="E10" s="19"/>
      <c r="F10" s="19"/>
      <c r="G10" s="19"/>
    </row>
    <row r="11" spans="2:11" ht="13.5" thickBot="1" x14ac:dyDescent="0.25">
      <c r="B11" s="2"/>
    </row>
    <row r="12" spans="2:11" ht="13.5" thickBot="1" x14ac:dyDescent="0.25">
      <c r="B12" s="355" t="s">
        <v>49</v>
      </c>
      <c r="C12" s="356"/>
      <c r="D12" s="356"/>
      <c r="E12" s="356"/>
      <c r="F12" s="357"/>
      <c r="G12" s="39"/>
      <c r="H12" s="39"/>
      <c r="I12" s="39"/>
      <c r="J12" s="39"/>
    </row>
    <row r="13" spans="2:11" ht="26.25" thickBot="1" x14ac:dyDescent="0.25">
      <c r="B13" s="60" t="s">
        <v>7</v>
      </c>
      <c r="C13" s="61" t="s">
        <v>76</v>
      </c>
      <c r="D13" s="465" t="s">
        <v>21</v>
      </c>
      <c r="E13" s="465"/>
      <c r="F13" s="466"/>
      <c r="G13" s="20"/>
      <c r="H13" s="40"/>
      <c r="I13" s="40"/>
      <c r="J13" s="40"/>
    </row>
    <row r="14" spans="2:11" ht="13.5" thickTop="1" x14ac:dyDescent="0.2">
      <c r="B14" s="7"/>
      <c r="C14" s="28"/>
      <c r="D14" s="490"/>
      <c r="E14" s="491"/>
      <c r="F14" s="492"/>
      <c r="G14" s="20"/>
      <c r="H14" s="40"/>
      <c r="I14" s="40"/>
      <c r="J14" s="40"/>
    </row>
    <row r="15" spans="2:11" ht="13.5" thickBot="1" x14ac:dyDescent="0.25">
      <c r="B15" s="150" t="s">
        <v>150</v>
      </c>
      <c r="C15" s="151"/>
      <c r="D15" s="493"/>
      <c r="E15" s="493"/>
      <c r="F15" s="494"/>
      <c r="G15" s="20"/>
      <c r="H15" s="40"/>
      <c r="I15" s="40"/>
      <c r="J15" s="40"/>
    </row>
    <row r="16" spans="2:11" x14ac:dyDescent="0.2">
      <c r="B16" s="171" t="s">
        <v>59</v>
      </c>
      <c r="C16" s="172" t="s">
        <v>57</v>
      </c>
      <c r="D16" s="460"/>
      <c r="E16" s="460"/>
      <c r="F16" s="461"/>
      <c r="G16" s="41"/>
      <c r="H16" s="42"/>
      <c r="I16" s="43"/>
      <c r="J16" s="44"/>
    </row>
    <row r="17" spans="2:13" x14ac:dyDescent="0.2">
      <c r="B17" s="153" t="s">
        <v>92</v>
      </c>
      <c r="C17" s="155">
        <v>22</v>
      </c>
      <c r="D17" s="413" t="s">
        <v>80</v>
      </c>
      <c r="E17" s="413"/>
      <c r="F17" s="414"/>
      <c r="G17" s="41"/>
      <c r="H17" s="42"/>
      <c r="I17" s="43"/>
      <c r="J17" s="44"/>
    </row>
    <row r="18" spans="2:13" x14ac:dyDescent="0.2">
      <c r="B18" s="153" t="s">
        <v>58</v>
      </c>
      <c r="C18" s="156">
        <v>10</v>
      </c>
      <c r="D18" s="413"/>
      <c r="E18" s="413"/>
      <c r="F18" s="414"/>
      <c r="G18" s="40"/>
      <c r="H18" s="40"/>
      <c r="I18" s="40"/>
      <c r="J18" s="40"/>
    </row>
    <row r="19" spans="2:13" x14ac:dyDescent="0.2">
      <c r="B19" s="153" t="s">
        <v>50</v>
      </c>
      <c r="C19" s="162">
        <v>5</v>
      </c>
      <c r="D19" s="413" t="s">
        <v>83</v>
      </c>
      <c r="E19" s="413"/>
      <c r="F19" s="414"/>
      <c r="G19" s="41"/>
      <c r="H19" s="42"/>
      <c r="I19" s="43"/>
      <c r="J19" s="44"/>
    </row>
    <row r="20" spans="2:13" x14ac:dyDescent="0.2">
      <c r="B20" s="153" t="s">
        <v>55</v>
      </c>
      <c r="C20" s="162">
        <v>10</v>
      </c>
      <c r="D20" s="413" t="s">
        <v>85</v>
      </c>
      <c r="E20" s="413"/>
      <c r="F20" s="414"/>
      <c r="G20" s="41"/>
      <c r="H20" s="42"/>
      <c r="I20" s="43"/>
      <c r="J20" s="44"/>
    </row>
    <row r="21" spans="2:13" x14ac:dyDescent="0.2">
      <c r="B21" s="153" t="s">
        <v>53</v>
      </c>
      <c r="C21" s="162">
        <v>45</v>
      </c>
      <c r="D21" s="413" t="s">
        <v>84</v>
      </c>
      <c r="E21" s="413"/>
      <c r="F21" s="414"/>
      <c r="G21" s="41"/>
      <c r="H21" s="42"/>
      <c r="I21" s="43"/>
      <c r="J21" s="44"/>
    </row>
    <row r="22" spans="2:13" x14ac:dyDescent="0.2">
      <c r="B22" s="153" t="s">
        <v>52</v>
      </c>
      <c r="C22" s="162">
        <v>55</v>
      </c>
      <c r="D22" s="413" t="s">
        <v>81</v>
      </c>
      <c r="E22" s="413"/>
      <c r="F22" s="414"/>
      <c r="G22" s="41"/>
      <c r="H22" s="42"/>
      <c r="I22" s="43"/>
      <c r="J22" s="44"/>
    </row>
    <row r="23" spans="2:13" x14ac:dyDescent="0.2">
      <c r="B23" s="153" t="s">
        <v>51</v>
      </c>
      <c r="C23" s="162">
        <v>26</v>
      </c>
      <c r="D23" s="413" t="s">
        <v>82</v>
      </c>
      <c r="E23" s="413"/>
      <c r="F23" s="414"/>
      <c r="G23" s="41"/>
      <c r="H23" s="42"/>
      <c r="I23" s="43"/>
      <c r="J23" s="44"/>
    </row>
    <row r="24" spans="2:13" x14ac:dyDescent="0.2">
      <c r="B24" s="153" t="s">
        <v>56</v>
      </c>
      <c r="C24" s="162">
        <v>10</v>
      </c>
      <c r="D24" s="413"/>
      <c r="E24" s="413"/>
      <c r="F24" s="414"/>
      <c r="G24" s="41"/>
      <c r="H24" s="42"/>
      <c r="I24" s="43"/>
      <c r="J24" s="44"/>
    </row>
    <row r="25" spans="2:13" ht="25.5" customHeight="1" x14ac:dyDescent="0.2">
      <c r="B25" s="153" t="s">
        <v>54</v>
      </c>
      <c r="C25" s="154">
        <v>0.9</v>
      </c>
      <c r="D25" s="413" t="s">
        <v>93</v>
      </c>
      <c r="E25" s="413"/>
      <c r="F25" s="414"/>
      <c r="G25" s="41"/>
      <c r="H25" s="42"/>
      <c r="I25" s="43"/>
      <c r="J25" s="44"/>
    </row>
    <row r="26" spans="2:13" x14ac:dyDescent="0.2">
      <c r="B26" s="125"/>
      <c r="C26" s="146"/>
      <c r="D26" s="453"/>
      <c r="E26" s="454"/>
      <c r="F26" s="455"/>
      <c r="G26" s="41"/>
      <c r="H26" s="42"/>
      <c r="I26" s="43"/>
      <c r="J26" s="44"/>
    </row>
    <row r="27" spans="2:13" ht="13.5" thickBot="1" x14ac:dyDescent="0.25">
      <c r="B27" s="150" t="s">
        <v>151</v>
      </c>
      <c r="C27" s="151"/>
      <c r="D27" s="493"/>
      <c r="E27" s="493"/>
      <c r="F27" s="494"/>
      <c r="G27" s="41"/>
      <c r="H27" s="42"/>
      <c r="I27" s="43"/>
      <c r="J27" s="44"/>
    </row>
    <row r="28" spans="2:13" ht="12.75" customHeight="1" x14ac:dyDescent="0.2">
      <c r="B28" s="173" t="s">
        <v>152</v>
      </c>
      <c r="C28" s="172" t="s">
        <v>199</v>
      </c>
      <c r="D28" s="495" t="s">
        <v>46</v>
      </c>
      <c r="E28" s="496"/>
      <c r="F28" s="497"/>
      <c r="G28" s="258"/>
      <c r="H28" s="258"/>
      <c r="I28" s="43"/>
      <c r="J28" s="44"/>
    </row>
    <row r="29" spans="2:13" ht="13.5" thickBot="1" x14ac:dyDescent="0.25">
      <c r="B29" s="58"/>
      <c r="C29" s="59"/>
      <c r="D29" s="506"/>
      <c r="E29" s="506"/>
      <c r="F29" s="507"/>
      <c r="G29" s="41"/>
      <c r="H29" s="42"/>
      <c r="I29" s="43"/>
      <c r="J29" s="44"/>
    </row>
    <row r="30" spans="2:13" x14ac:dyDescent="0.2">
      <c r="B30" s="70"/>
      <c r="C30" s="131"/>
      <c r="D30" s="71"/>
      <c r="E30" s="71"/>
      <c r="F30" s="71"/>
      <c r="G30" s="41"/>
      <c r="H30" s="42"/>
      <c r="I30" s="43"/>
      <c r="J30" s="44"/>
    </row>
    <row r="31" spans="2:13" ht="13.5" thickBot="1" x14ac:dyDescent="0.25">
      <c r="B31" s="70"/>
      <c r="C31" s="131"/>
      <c r="D31" s="71"/>
      <c r="E31" s="71"/>
      <c r="F31" s="71"/>
      <c r="G31" s="41"/>
      <c r="H31" s="42"/>
      <c r="I31" s="43"/>
      <c r="J31" s="44"/>
    </row>
    <row r="32" spans="2:13" ht="15" thickBot="1" x14ac:dyDescent="0.25">
      <c r="B32" s="355" t="s">
        <v>243</v>
      </c>
      <c r="C32" s="356"/>
      <c r="D32" s="356"/>
      <c r="E32" s="356"/>
      <c r="F32" s="356"/>
      <c r="G32" s="356"/>
      <c r="H32" s="356"/>
      <c r="I32" s="356"/>
      <c r="J32" s="356"/>
      <c r="K32" s="356"/>
      <c r="L32" s="356"/>
      <c r="M32" s="357"/>
    </row>
    <row r="33" spans="2:13" ht="26.25" customHeight="1" thickBot="1" x14ac:dyDescent="0.25">
      <c r="B33" s="46" t="s">
        <v>7</v>
      </c>
      <c r="C33" s="289" t="s">
        <v>22</v>
      </c>
      <c r="D33" s="289" t="s">
        <v>129</v>
      </c>
      <c r="E33" s="288" t="s">
        <v>39</v>
      </c>
      <c r="F33" s="288" t="s">
        <v>240</v>
      </c>
      <c r="G33" s="288" t="s">
        <v>39</v>
      </c>
      <c r="H33" s="288" t="s">
        <v>241</v>
      </c>
      <c r="I33" s="290" t="s">
        <v>232</v>
      </c>
      <c r="J33" s="412" t="s">
        <v>242</v>
      </c>
      <c r="K33" s="386"/>
      <c r="L33" s="386"/>
      <c r="M33" s="387"/>
    </row>
    <row r="34" spans="2:13" ht="13.5" thickTop="1" x14ac:dyDescent="0.2">
      <c r="B34" s="4"/>
      <c r="C34" s="5"/>
      <c r="D34" s="5"/>
      <c r="E34" s="21"/>
      <c r="F34" s="21"/>
      <c r="G34" s="1"/>
      <c r="H34" s="1"/>
      <c r="I34" s="78"/>
      <c r="J34" s="436"/>
      <c r="K34" s="437"/>
      <c r="L34" s="437"/>
      <c r="M34" s="438"/>
    </row>
    <row r="35" spans="2:13" x14ac:dyDescent="0.2">
      <c r="B35" s="326" t="s">
        <v>244</v>
      </c>
      <c r="C35" s="352">
        <f>C18</f>
        <v>10</v>
      </c>
      <c r="D35" s="167">
        <v>48.92</v>
      </c>
      <c r="E35" s="133">
        <f>C35*D35</f>
        <v>489.20000000000005</v>
      </c>
      <c r="F35" s="192">
        <v>0.1</v>
      </c>
      <c r="G35" s="140">
        <f>E35*(1+F35)</f>
        <v>538.12000000000012</v>
      </c>
      <c r="H35" s="192">
        <v>0.1</v>
      </c>
      <c r="I35" s="140">
        <f>G35*(1+H35)</f>
        <v>591.93200000000013</v>
      </c>
      <c r="J35" s="369" t="s">
        <v>46</v>
      </c>
      <c r="K35" s="370"/>
      <c r="L35" s="370"/>
      <c r="M35" s="371"/>
    </row>
    <row r="36" spans="2:13" x14ac:dyDescent="0.2">
      <c r="B36" s="153" t="s">
        <v>60</v>
      </c>
      <c r="C36" s="174">
        <v>1</v>
      </c>
      <c r="D36" s="167">
        <v>58.3</v>
      </c>
      <c r="E36" s="104">
        <f>C36*D36</f>
        <v>58.3</v>
      </c>
      <c r="F36" s="192">
        <v>0.1</v>
      </c>
      <c r="G36" s="140">
        <f t="shared" ref="G36:G39" si="0">E36*(1+F36)</f>
        <v>64.13</v>
      </c>
      <c r="H36" s="192">
        <v>0.1</v>
      </c>
      <c r="I36" s="140">
        <f t="shared" ref="I36:I39" si="1">G36*(1+H36)</f>
        <v>70.543000000000006</v>
      </c>
      <c r="J36" s="369" t="s">
        <v>46</v>
      </c>
      <c r="K36" s="370"/>
      <c r="L36" s="370"/>
      <c r="M36" s="371"/>
    </row>
    <row r="37" spans="2:13" x14ac:dyDescent="0.2">
      <c r="B37" s="153" t="s">
        <v>220</v>
      </c>
      <c r="C37" s="174">
        <v>1</v>
      </c>
      <c r="D37" s="167">
        <v>56.87</v>
      </c>
      <c r="E37" s="104">
        <f>C37*D37</f>
        <v>56.87</v>
      </c>
      <c r="F37" s="192">
        <v>0.1</v>
      </c>
      <c r="G37" s="140">
        <f t="shared" si="0"/>
        <v>62.557000000000002</v>
      </c>
      <c r="H37" s="192">
        <v>0.1</v>
      </c>
      <c r="I37" s="140">
        <f t="shared" si="1"/>
        <v>68.812700000000007</v>
      </c>
      <c r="J37" s="369" t="s">
        <v>46</v>
      </c>
      <c r="K37" s="370"/>
      <c r="L37" s="370"/>
      <c r="M37" s="371"/>
    </row>
    <row r="38" spans="2:13" x14ac:dyDescent="0.2">
      <c r="B38" s="153" t="s">
        <v>221</v>
      </c>
      <c r="C38" s="174">
        <v>1</v>
      </c>
      <c r="D38" s="167">
        <v>78.88</v>
      </c>
      <c r="E38" s="104">
        <f>C38*D38</f>
        <v>78.88</v>
      </c>
      <c r="F38" s="192">
        <v>0.1</v>
      </c>
      <c r="G38" s="140">
        <f t="shared" si="0"/>
        <v>86.768000000000001</v>
      </c>
      <c r="H38" s="192">
        <v>0.1</v>
      </c>
      <c r="I38" s="140">
        <f t="shared" si="1"/>
        <v>95.444800000000015</v>
      </c>
      <c r="J38" s="369" t="s">
        <v>46</v>
      </c>
      <c r="K38" s="370"/>
      <c r="L38" s="370"/>
      <c r="M38" s="371"/>
    </row>
    <row r="39" spans="2:13" x14ac:dyDescent="0.2">
      <c r="B39" s="153" t="s">
        <v>88</v>
      </c>
      <c r="C39" s="174">
        <v>1</v>
      </c>
      <c r="D39" s="167">
        <v>21.25</v>
      </c>
      <c r="E39" s="104">
        <f>C39*D39</f>
        <v>21.25</v>
      </c>
      <c r="F39" s="192">
        <v>0.1</v>
      </c>
      <c r="G39" s="140">
        <f t="shared" si="0"/>
        <v>23.375000000000004</v>
      </c>
      <c r="H39" s="192">
        <v>0.1</v>
      </c>
      <c r="I39" s="140">
        <f t="shared" si="1"/>
        <v>25.712500000000006</v>
      </c>
      <c r="J39" s="369" t="s">
        <v>46</v>
      </c>
      <c r="K39" s="370"/>
      <c r="L39" s="370"/>
      <c r="M39" s="371"/>
    </row>
    <row r="40" spans="2:13" x14ac:dyDescent="0.2">
      <c r="B40" s="178"/>
      <c r="C40" s="179"/>
      <c r="D40" s="167"/>
      <c r="E40" s="104"/>
      <c r="F40" s="192"/>
      <c r="G40" s="140"/>
      <c r="H40" s="192"/>
      <c r="I40" s="140"/>
      <c r="J40" s="369"/>
      <c r="K40" s="370"/>
      <c r="L40" s="370"/>
      <c r="M40" s="371"/>
    </row>
    <row r="41" spans="2:13" ht="13.5" thickBot="1" x14ac:dyDescent="0.25">
      <c r="B41" s="217"/>
      <c r="C41" s="298"/>
      <c r="D41" s="226"/>
      <c r="E41" s="12"/>
      <c r="F41" s="299"/>
      <c r="G41" s="12"/>
      <c r="H41" s="12"/>
      <c r="I41" s="300"/>
      <c r="J41" s="400"/>
      <c r="K41" s="401"/>
      <c r="L41" s="401"/>
      <c r="M41" s="402"/>
    </row>
    <row r="42" spans="2:13" ht="14.25" thickTop="1" thickBot="1" x14ac:dyDescent="0.25">
      <c r="B42" s="475" t="s">
        <v>193</v>
      </c>
      <c r="C42" s="476"/>
      <c r="D42" s="476"/>
      <c r="E42" s="476"/>
      <c r="F42" s="476"/>
      <c r="G42" s="476"/>
      <c r="H42" s="480"/>
      <c r="I42" s="297">
        <f>SUM(I35:I40)</f>
        <v>852.44500000000005</v>
      </c>
      <c r="J42" s="513"/>
      <c r="K42" s="514"/>
      <c r="L42" s="514"/>
      <c r="M42" s="515"/>
    </row>
    <row r="43" spans="2:13" x14ac:dyDescent="0.2">
      <c r="B43" s="96" t="s">
        <v>180</v>
      </c>
      <c r="C43" s="94"/>
      <c r="D43" s="94"/>
      <c r="E43" s="98"/>
      <c r="F43" s="39"/>
      <c r="G43" s="78"/>
      <c r="H43" s="78"/>
      <c r="I43" s="45"/>
      <c r="J43" s="40"/>
    </row>
    <row r="44" spans="2:13" x14ac:dyDescent="0.2">
      <c r="B44" s="96" t="s">
        <v>178</v>
      </c>
      <c r="C44" s="216"/>
      <c r="D44" s="40"/>
      <c r="E44" s="40"/>
      <c r="F44" s="40"/>
      <c r="G44" s="40"/>
      <c r="H44" s="40"/>
      <c r="I44" s="40"/>
      <c r="J44" s="40"/>
    </row>
    <row r="45" spans="2:13" x14ac:dyDescent="0.2">
      <c r="B45" s="296" t="s">
        <v>238</v>
      </c>
      <c r="C45" s="216"/>
      <c r="D45" s="40"/>
      <c r="E45" s="40"/>
      <c r="F45" s="40"/>
      <c r="G45" s="40"/>
      <c r="H45" s="40"/>
      <c r="I45" s="40"/>
      <c r="J45" s="40"/>
    </row>
    <row r="46" spans="2:13" x14ac:dyDescent="0.2">
      <c r="B46" s="296" t="s">
        <v>239</v>
      </c>
      <c r="C46" s="216"/>
      <c r="D46" s="40"/>
      <c r="E46" s="40"/>
      <c r="F46" s="40"/>
      <c r="G46" s="40"/>
      <c r="H46" s="40"/>
      <c r="I46" s="40"/>
      <c r="J46" s="40"/>
    </row>
    <row r="47" spans="2:13" x14ac:dyDescent="0.2">
      <c r="B47" s="295" t="s">
        <v>237</v>
      </c>
      <c r="C47" s="216"/>
      <c r="D47" s="40"/>
      <c r="E47" s="40"/>
      <c r="F47" s="40"/>
      <c r="G47" s="40"/>
      <c r="H47" s="40"/>
      <c r="I47" s="40"/>
      <c r="J47" s="40"/>
    </row>
    <row r="48" spans="2:13" x14ac:dyDescent="0.2">
      <c r="B48" s="96"/>
      <c r="C48" s="70"/>
      <c r="D48" s="1"/>
      <c r="E48" s="40"/>
      <c r="F48" s="40"/>
      <c r="G48" s="40"/>
      <c r="H48" s="40"/>
      <c r="I48" s="40"/>
      <c r="J48" s="40"/>
    </row>
    <row r="49" spans="2:16" ht="13.5" thickBot="1" x14ac:dyDescent="0.25">
      <c r="B49" s="2"/>
    </row>
    <row r="50" spans="2:16" ht="15" thickBot="1" x14ac:dyDescent="0.25">
      <c r="B50" s="355" t="s">
        <v>149</v>
      </c>
      <c r="C50" s="356"/>
      <c r="D50" s="356"/>
      <c r="E50" s="356"/>
      <c r="F50" s="356"/>
      <c r="G50" s="356"/>
      <c r="H50" s="356"/>
      <c r="I50" s="356"/>
      <c r="J50" s="356"/>
      <c r="K50" s="357"/>
    </row>
    <row r="51" spans="2:16" ht="26.25" thickBot="1" x14ac:dyDescent="0.25">
      <c r="B51" s="46" t="s">
        <v>7</v>
      </c>
      <c r="C51" s="10" t="s">
        <v>22</v>
      </c>
      <c r="D51" s="10" t="s">
        <v>129</v>
      </c>
      <c r="E51" s="23" t="s">
        <v>39</v>
      </c>
      <c r="F51" s="23" t="s">
        <v>89</v>
      </c>
      <c r="G51" s="23" t="s">
        <v>39</v>
      </c>
      <c r="H51" s="23" t="s">
        <v>117</v>
      </c>
      <c r="I51" s="23" t="s">
        <v>39</v>
      </c>
      <c r="J51" s="23" t="s">
        <v>118</v>
      </c>
      <c r="K51" s="11" t="s">
        <v>232</v>
      </c>
      <c r="L51" s="20"/>
      <c r="M51" s="78"/>
      <c r="N51" s="78"/>
      <c r="O51" s="78"/>
      <c r="P51" s="78"/>
    </row>
    <row r="52" spans="2:16" ht="13.5" thickTop="1" x14ac:dyDescent="0.2">
      <c r="B52" s="4"/>
      <c r="C52" s="5"/>
      <c r="D52" s="5"/>
      <c r="E52" s="21"/>
      <c r="F52" s="21"/>
      <c r="G52" s="21"/>
      <c r="H52" s="21"/>
      <c r="I52" s="21"/>
      <c r="J52" s="21"/>
      <c r="K52" s="6"/>
      <c r="L52" s="20"/>
      <c r="M52" s="20"/>
      <c r="N52" s="1"/>
      <c r="O52" s="1"/>
      <c r="P52" s="1"/>
    </row>
    <row r="53" spans="2:16" x14ac:dyDescent="0.2">
      <c r="B53" s="327" t="s">
        <v>33</v>
      </c>
      <c r="C53" s="353">
        <f>C35+1</f>
        <v>11</v>
      </c>
      <c r="D53" s="177">
        <v>55.45</v>
      </c>
      <c r="E53" s="99">
        <f t="shared" ref="E53:E58" si="2">C53*D53</f>
        <v>609.95000000000005</v>
      </c>
      <c r="F53" s="180">
        <v>0.35</v>
      </c>
      <c r="G53" s="100">
        <f>(E53*F53)+E53</f>
        <v>823.43250000000012</v>
      </c>
      <c r="H53" s="180">
        <v>0.1</v>
      </c>
      <c r="I53" s="100">
        <f>(G53*H53)+G53</f>
        <v>905.77575000000013</v>
      </c>
      <c r="J53" s="180">
        <v>0.1</v>
      </c>
      <c r="K53" s="101">
        <f>(I53*J53)+I53</f>
        <v>996.35332500000015</v>
      </c>
      <c r="L53" s="20"/>
      <c r="M53" s="20"/>
      <c r="N53" s="1"/>
      <c r="O53" s="1"/>
      <c r="P53" s="1"/>
    </row>
    <row r="54" spans="2:16" x14ac:dyDescent="0.2">
      <c r="B54" s="175" t="s">
        <v>102</v>
      </c>
      <c r="C54" s="176">
        <v>4</v>
      </c>
      <c r="D54" s="177">
        <v>63.05</v>
      </c>
      <c r="E54" s="99">
        <f t="shared" si="2"/>
        <v>252.2</v>
      </c>
      <c r="F54" s="180">
        <v>0.35</v>
      </c>
      <c r="G54" s="100">
        <f>(E54*F54)+E54</f>
        <v>340.46999999999997</v>
      </c>
      <c r="H54" s="180">
        <v>0.1</v>
      </c>
      <c r="I54" s="100">
        <f>(G54*H54)+G54</f>
        <v>374.51699999999994</v>
      </c>
      <c r="J54" s="180">
        <v>0.1</v>
      </c>
      <c r="K54" s="101">
        <f>(I54*J54)+I54</f>
        <v>411.96869999999996</v>
      </c>
      <c r="L54" s="20"/>
      <c r="M54" s="20"/>
      <c r="N54" s="1"/>
      <c r="O54" s="1"/>
      <c r="P54" s="1"/>
    </row>
    <row r="55" spans="2:16" x14ac:dyDescent="0.2">
      <c r="B55" s="178" t="s">
        <v>62</v>
      </c>
      <c r="C55" s="179">
        <v>1</v>
      </c>
      <c r="D55" s="277">
        <f>75+10.42</f>
        <v>85.42</v>
      </c>
      <c r="E55" s="99">
        <f t="shared" si="2"/>
        <v>85.42</v>
      </c>
      <c r="F55" s="180">
        <v>0.35</v>
      </c>
      <c r="G55" s="100">
        <f t="shared" ref="G55:K58" si="3">(E55*F55)+E55</f>
        <v>115.31700000000001</v>
      </c>
      <c r="H55" s="180">
        <v>0.1</v>
      </c>
      <c r="I55" s="100">
        <f t="shared" si="3"/>
        <v>126.84870000000001</v>
      </c>
      <c r="J55" s="180">
        <v>0.1</v>
      </c>
      <c r="K55" s="101">
        <f t="shared" si="3"/>
        <v>139.53357</v>
      </c>
      <c r="L55" s="1"/>
      <c r="M55" s="1"/>
      <c r="N55" s="1"/>
      <c r="O55" s="1"/>
      <c r="P55" s="1"/>
    </row>
    <row r="56" spans="2:16" x14ac:dyDescent="0.2">
      <c r="B56" s="178" t="s">
        <v>63</v>
      </c>
      <c r="C56" s="179">
        <v>1</v>
      </c>
      <c r="D56" s="277">
        <f>85+10.42</f>
        <v>95.42</v>
      </c>
      <c r="E56" s="99">
        <f t="shared" si="2"/>
        <v>95.42</v>
      </c>
      <c r="F56" s="180">
        <v>0.35</v>
      </c>
      <c r="G56" s="100">
        <f t="shared" si="3"/>
        <v>128.81700000000001</v>
      </c>
      <c r="H56" s="180">
        <v>0.1</v>
      </c>
      <c r="I56" s="100">
        <f t="shared" si="3"/>
        <v>141.6987</v>
      </c>
      <c r="J56" s="180">
        <v>0.1</v>
      </c>
      <c r="K56" s="101">
        <f t="shared" si="3"/>
        <v>155.86857000000001</v>
      </c>
      <c r="L56" s="1"/>
      <c r="M56" s="1"/>
      <c r="N56" s="1"/>
      <c r="O56" s="1"/>
      <c r="P56" s="1"/>
    </row>
    <row r="57" spans="2:16" x14ac:dyDescent="0.2">
      <c r="B57" s="178" t="s">
        <v>64</v>
      </c>
      <c r="C57" s="179">
        <v>1</v>
      </c>
      <c r="D57" s="177">
        <v>47.25</v>
      </c>
      <c r="E57" s="99">
        <f t="shared" si="2"/>
        <v>47.25</v>
      </c>
      <c r="F57" s="180">
        <v>0.35</v>
      </c>
      <c r="G57" s="100">
        <f t="shared" si="3"/>
        <v>63.787499999999994</v>
      </c>
      <c r="H57" s="180">
        <v>0.1</v>
      </c>
      <c r="I57" s="100">
        <f t="shared" si="3"/>
        <v>70.166249999999991</v>
      </c>
      <c r="J57" s="180">
        <v>0.1</v>
      </c>
      <c r="K57" s="101">
        <f t="shared" si="3"/>
        <v>77.182874999999996</v>
      </c>
      <c r="L57" s="1"/>
      <c r="M57" s="1"/>
      <c r="N57" s="1"/>
      <c r="O57" s="1"/>
      <c r="P57" s="1"/>
    </row>
    <row r="58" spans="2:16" x14ac:dyDescent="0.2">
      <c r="B58" s="178" t="s">
        <v>65</v>
      </c>
      <c r="C58" s="179">
        <v>1</v>
      </c>
      <c r="D58" s="177">
        <v>47.25</v>
      </c>
      <c r="E58" s="99">
        <f t="shared" si="2"/>
        <v>47.25</v>
      </c>
      <c r="F58" s="180">
        <v>0.35</v>
      </c>
      <c r="G58" s="100">
        <f t="shared" si="3"/>
        <v>63.787499999999994</v>
      </c>
      <c r="H58" s="180">
        <v>0.1</v>
      </c>
      <c r="I58" s="100">
        <f t="shared" si="3"/>
        <v>70.166249999999991</v>
      </c>
      <c r="J58" s="180">
        <v>0.1</v>
      </c>
      <c r="K58" s="101">
        <f t="shared" si="3"/>
        <v>77.182874999999996</v>
      </c>
      <c r="L58" s="1"/>
      <c r="M58" s="1"/>
      <c r="N58" s="1"/>
      <c r="O58" s="1"/>
      <c r="P58" s="1"/>
    </row>
    <row r="59" spans="2:16" ht="13.5" thickBot="1" x14ac:dyDescent="0.25">
      <c r="B59" s="47"/>
      <c r="C59" s="53"/>
      <c r="D59" s="12"/>
      <c r="E59" s="22"/>
      <c r="F59" s="22"/>
      <c r="G59" s="22"/>
      <c r="H59" s="22"/>
      <c r="I59" s="22"/>
      <c r="J59" s="22"/>
      <c r="K59" s="48"/>
      <c r="L59" s="1"/>
      <c r="M59" s="1"/>
      <c r="N59" s="1"/>
      <c r="O59" s="1"/>
      <c r="P59" s="1"/>
    </row>
    <row r="60" spans="2:16" ht="14.25" thickTop="1" thickBot="1" x14ac:dyDescent="0.25">
      <c r="B60" s="508" t="s">
        <v>28</v>
      </c>
      <c r="C60" s="509"/>
      <c r="D60" s="510"/>
      <c r="E60" s="88"/>
      <c r="F60" s="88"/>
      <c r="G60" s="88"/>
      <c r="H60" s="88"/>
      <c r="I60" s="88"/>
      <c r="J60" s="88"/>
      <c r="K60" s="49">
        <f>SUM(K53:K59)</f>
        <v>1858.0899150000002</v>
      </c>
      <c r="L60" s="39"/>
      <c r="M60" s="39"/>
      <c r="N60" s="39"/>
      <c r="O60" s="45"/>
      <c r="P60" s="40"/>
    </row>
    <row r="61" spans="2:16" x14ac:dyDescent="0.2">
      <c r="B61" s="96" t="s">
        <v>128</v>
      </c>
      <c r="C61" s="94"/>
      <c r="D61" s="94"/>
      <c r="E61" s="98"/>
      <c r="F61" s="39"/>
      <c r="G61" s="39"/>
      <c r="H61" s="39"/>
      <c r="I61" s="45"/>
      <c r="J61" s="40"/>
    </row>
    <row r="62" spans="2:16" ht="12.75" customHeight="1" x14ac:dyDescent="0.2">
      <c r="B62" s="364" t="s">
        <v>250</v>
      </c>
      <c r="C62" s="364"/>
      <c r="D62" s="364"/>
      <c r="E62" s="364"/>
      <c r="F62" s="364"/>
      <c r="G62" s="364"/>
      <c r="H62" s="364"/>
      <c r="I62" s="364"/>
      <c r="J62" s="364"/>
      <c r="K62" s="364"/>
      <c r="L62" s="364"/>
      <c r="M62" s="364"/>
    </row>
    <row r="63" spans="2:16" x14ac:dyDescent="0.2">
      <c r="B63" s="364"/>
      <c r="C63" s="364"/>
      <c r="D63" s="364"/>
      <c r="E63" s="364"/>
      <c r="F63" s="364"/>
      <c r="G63" s="364"/>
      <c r="H63" s="364"/>
      <c r="I63" s="364"/>
      <c r="J63" s="364"/>
      <c r="K63" s="364"/>
      <c r="L63" s="364"/>
      <c r="M63" s="364"/>
    </row>
    <row r="64" spans="2:16" ht="12.2" customHeight="1" thickBot="1" x14ac:dyDescent="0.25"/>
    <row r="65" spans="2:7" ht="13.5" customHeight="1" thickBot="1" x14ac:dyDescent="0.25">
      <c r="B65" s="358" t="s">
        <v>67</v>
      </c>
      <c r="C65" s="359"/>
      <c r="D65" s="359"/>
      <c r="E65" s="359"/>
      <c r="F65" s="360"/>
    </row>
    <row r="66" spans="2:7" ht="13.5" thickBot="1" x14ac:dyDescent="0.25">
      <c r="B66" s="9"/>
      <c r="C66" s="62" t="s">
        <v>0</v>
      </c>
      <c r="D66" s="498" t="s">
        <v>21</v>
      </c>
      <c r="E66" s="498"/>
      <c r="F66" s="499"/>
    </row>
    <row r="67" spans="2:7" ht="13.5" thickTop="1" x14ac:dyDescent="0.2">
      <c r="B67" s="56" t="s">
        <v>70</v>
      </c>
      <c r="C67" s="74">
        <f>ROUND(C19/60,2)</f>
        <v>0.08</v>
      </c>
      <c r="D67" s="436"/>
      <c r="E67" s="437"/>
      <c r="F67" s="438"/>
    </row>
    <row r="68" spans="2:7" x14ac:dyDescent="0.2">
      <c r="B68" s="3" t="s">
        <v>71</v>
      </c>
      <c r="C68" s="75">
        <f>ROUND(C23/C21,2)</f>
        <v>0.57999999999999996</v>
      </c>
      <c r="D68" s="433"/>
      <c r="E68" s="434"/>
      <c r="F68" s="435"/>
    </row>
    <row r="69" spans="2:7" x14ac:dyDescent="0.2">
      <c r="B69" s="3" t="s">
        <v>72</v>
      </c>
      <c r="C69" s="75">
        <f>ROUND(C20/60,2)</f>
        <v>0.17</v>
      </c>
      <c r="D69" s="433"/>
      <c r="E69" s="434"/>
      <c r="F69" s="435"/>
    </row>
    <row r="70" spans="2:7" x14ac:dyDescent="0.2">
      <c r="B70" s="3" t="s">
        <v>73</v>
      </c>
      <c r="C70" s="75">
        <f>ROUND(C23/C22,2)</f>
        <v>0.47</v>
      </c>
      <c r="D70" s="433"/>
      <c r="E70" s="434"/>
      <c r="F70" s="435"/>
    </row>
    <row r="71" spans="2:7" ht="13.5" thickBot="1" x14ac:dyDescent="0.25">
      <c r="B71" s="47"/>
      <c r="C71" s="76"/>
      <c r="D71" s="375"/>
      <c r="E71" s="376"/>
      <c r="F71" s="377"/>
    </row>
    <row r="72" spans="2:7" ht="14.25" thickTop="1" thickBot="1" x14ac:dyDescent="0.25">
      <c r="B72" s="57" t="s">
        <v>68</v>
      </c>
      <c r="C72" s="77">
        <f>ROUND(SUM(C67:C71)/C25,2)</f>
        <v>1.44</v>
      </c>
      <c r="D72" s="416" t="s">
        <v>79</v>
      </c>
      <c r="E72" s="417"/>
      <c r="F72" s="418"/>
    </row>
    <row r="74" spans="2:7" ht="13.5" thickBot="1" x14ac:dyDescent="0.25"/>
    <row r="75" spans="2:7" ht="12.75" customHeight="1" x14ac:dyDescent="0.2">
      <c r="B75" s="63" t="s">
        <v>74</v>
      </c>
      <c r="C75" s="64">
        <f>ROUNDUP(C8/(C17*C18),0)</f>
        <v>114</v>
      </c>
      <c r="D75" t="s">
        <v>258</v>
      </c>
      <c r="F75" s="424" t="s">
        <v>87</v>
      </c>
      <c r="G75" s="421">
        <f>ROUND(C76/C24,0)</f>
        <v>16</v>
      </c>
    </row>
    <row r="76" spans="2:7" x14ac:dyDescent="0.2">
      <c r="B76" s="3" t="s">
        <v>75</v>
      </c>
      <c r="C76" s="65">
        <f>C75*C72</f>
        <v>164.16</v>
      </c>
      <c r="F76" s="425"/>
      <c r="G76" s="422"/>
    </row>
    <row r="77" spans="2:7" ht="25.5" customHeight="1" x14ac:dyDescent="0.2">
      <c r="B77" s="66" t="s">
        <v>77</v>
      </c>
      <c r="C77" s="67">
        <f>C76*(K60+I42)</f>
        <v>444961.4116464</v>
      </c>
      <c r="F77" s="511"/>
      <c r="G77" s="512"/>
    </row>
    <row r="78" spans="2:7" ht="13.5" customHeight="1" thickBot="1" x14ac:dyDescent="0.25">
      <c r="B78" s="255" t="s">
        <v>78</v>
      </c>
      <c r="C78" s="269">
        <f>C77/C8</f>
        <v>17.798456465855999</v>
      </c>
      <c r="F78" s="500" t="s">
        <v>86</v>
      </c>
      <c r="G78" s="501"/>
    </row>
    <row r="79" spans="2:7" x14ac:dyDescent="0.2">
      <c r="B79" s="211"/>
      <c r="C79" s="267"/>
      <c r="F79" s="502"/>
      <c r="G79" s="503"/>
    </row>
    <row r="80" spans="2:7" ht="13.5" thickBot="1" x14ac:dyDescent="0.25">
      <c r="B80" s="25" t="s">
        <v>133</v>
      </c>
      <c r="C80" s="38">
        <f>C78</f>
        <v>17.798456465855999</v>
      </c>
      <c r="D80" s="268" t="s">
        <v>209</v>
      </c>
      <c r="F80" s="504"/>
      <c r="G80" s="505"/>
    </row>
    <row r="81" spans="1:13" x14ac:dyDescent="0.2">
      <c r="B81" s="2"/>
    </row>
    <row r="82" spans="1:13" x14ac:dyDescent="0.2">
      <c r="A82" t="s">
        <v>69</v>
      </c>
      <c r="B82" s="204"/>
      <c r="C82" s="224"/>
      <c r="D82" s="136"/>
    </row>
    <row r="83" spans="1:13" ht="13.5" thickBot="1" x14ac:dyDescent="0.25"/>
    <row r="84" spans="1:13" ht="13.5" thickBot="1" x14ac:dyDescent="0.25">
      <c r="B84" s="358" t="s">
        <v>27</v>
      </c>
      <c r="C84" s="359"/>
      <c r="D84" s="359"/>
      <c r="E84" s="359"/>
      <c r="F84" s="359"/>
      <c r="G84" s="359"/>
      <c r="H84" s="360"/>
      <c r="I84" s="51"/>
      <c r="J84" s="51"/>
    </row>
    <row r="85" spans="1:13" ht="26.25" thickBot="1" x14ac:dyDescent="0.25">
      <c r="B85" s="46" t="s">
        <v>7</v>
      </c>
      <c r="C85" s="10" t="s">
        <v>23</v>
      </c>
      <c r="D85" s="10" t="s">
        <v>8</v>
      </c>
      <c r="E85" s="23" t="s">
        <v>130</v>
      </c>
      <c r="F85" s="23" t="s">
        <v>233</v>
      </c>
      <c r="G85" s="385" t="s">
        <v>21</v>
      </c>
      <c r="H85" s="387"/>
      <c r="I85" s="20"/>
      <c r="J85" s="20"/>
      <c r="K85" s="40"/>
      <c r="L85" s="40"/>
    </row>
    <row r="86" spans="1:13" ht="13.5" thickTop="1" x14ac:dyDescent="0.2">
      <c r="B86" s="4"/>
      <c r="C86" s="5"/>
      <c r="D86" s="5"/>
      <c r="E86" s="84"/>
      <c r="F86" s="84"/>
      <c r="G86" s="522"/>
      <c r="H86" s="523"/>
      <c r="I86" s="40"/>
      <c r="J86" s="40"/>
      <c r="K86" s="40"/>
      <c r="L86" s="40"/>
    </row>
    <row r="87" spans="1:13" ht="25.5" customHeight="1" x14ac:dyDescent="0.2">
      <c r="B87" s="153" t="s">
        <v>66</v>
      </c>
      <c r="C87" s="167">
        <v>13</v>
      </c>
      <c r="D87" s="181" t="s">
        <v>38</v>
      </c>
      <c r="E87" s="182">
        <v>0.1</v>
      </c>
      <c r="F87" s="102">
        <f>C87+C87*E87</f>
        <v>14.3</v>
      </c>
      <c r="G87" s="488" t="s">
        <v>94</v>
      </c>
      <c r="H87" s="489"/>
      <c r="I87" s="43"/>
      <c r="J87" s="44"/>
      <c r="K87" s="40"/>
      <c r="L87" s="40"/>
    </row>
    <row r="88" spans="1:13" ht="13.5" thickBot="1" x14ac:dyDescent="0.25">
      <c r="B88" s="54"/>
      <c r="C88" s="55"/>
      <c r="D88" s="55"/>
      <c r="E88" s="103"/>
      <c r="F88" s="103"/>
      <c r="G88" s="520"/>
      <c r="H88" s="521"/>
      <c r="I88" s="40"/>
      <c r="J88" s="40"/>
      <c r="K88" s="40"/>
      <c r="L88" s="40"/>
    </row>
    <row r="89" spans="1:13" x14ac:dyDescent="0.2">
      <c r="B89" s="1"/>
      <c r="C89" s="1"/>
      <c r="D89" s="1"/>
      <c r="E89" s="1"/>
      <c r="F89" s="1"/>
      <c r="G89" s="219"/>
      <c r="H89" s="219"/>
      <c r="I89" s="40"/>
      <c r="J89" s="40"/>
      <c r="K89" s="40"/>
      <c r="L89" s="40"/>
    </row>
    <row r="90" spans="1:13" x14ac:dyDescent="0.2">
      <c r="B90" s="123" t="s">
        <v>203</v>
      </c>
      <c r="C90" s="124">
        <f>F87</f>
        <v>14.3</v>
      </c>
      <c r="D90" s="130" t="s">
        <v>208</v>
      </c>
      <c r="E90" s="1"/>
      <c r="F90" s="1"/>
      <c r="G90" s="219"/>
      <c r="H90" s="219"/>
      <c r="I90" s="40"/>
      <c r="J90" s="40"/>
      <c r="K90" s="40"/>
      <c r="L90" s="40"/>
    </row>
    <row r="91" spans="1:13" ht="13.5" thickBot="1" x14ac:dyDescent="0.25"/>
    <row r="92" spans="1:13" ht="13.5" thickBot="1" x14ac:dyDescent="0.25">
      <c r="B92" s="355" t="s">
        <v>135</v>
      </c>
      <c r="C92" s="356"/>
      <c r="D92" s="356"/>
      <c r="E92" s="356"/>
      <c r="F92" s="356"/>
      <c r="G92" s="356"/>
      <c r="H92" s="356"/>
      <c r="I92" s="356"/>
      <c r="J92" s="356"/>
      <c r="K92" s="356"/>
      <c r="L92" s="356"/>
      <c r="M92" s="357"/>
    </row>
    <row r="93" spans="1:13" ht="27.75" thickBot="1" x14ac:dyDescent="0.25">
      <c r="B93" s="147" t="s">
        <v>119</v>
      </c>
      <c r="C93" s="283" t="s">
        <v>22</v>
      </c>
      <c r="D93" s="283" t="s">
        <v>8</v>
      </c>
      <c r="E93" s="283" t="s">
        <v>185</v>
      </c>
      <c r="F93" s="286" t="s">
        <v>39</v>
      </c>
      <c r="G93" s="286" t="s">
        <v>240</v>
      </c>
      <c r="H93" s="286" t="s">
        <v>39</v>
      </c>
      <c r="I93" s="286" t="s">
        <v>241</v>
      </c>
      <c r="J93" s="284" t="s">
        <v>232</v>
      </c>
      <c r="K93" s="412" t="s">
        <v>21</v>
      </c>
      <c r="L93" s="386"/>
      <c r="M93" s="387"/>
    </row>
    <row r="94" spans="1:13" ht="13.5" thickTop="1" x14ac:dyDescent="0.2">
      <c r="B94" s="4"/>
      <c r="C94" s="5"/>
      <c r="D94" s="5"/>
      <c r="E94" s="5"/>
      <c r="F94" s="21"/>
      <c r="G94" s="1"/>
      <c r="H94" s="320"/>
      <c r="I94" s="320"/>
      <c r="J94" s="324"/>
      <c r="K94" s="437"/>
      <c r="L94" s="437"/>
      <c r="M94" s="438"/>
    </row>
    <row r="95" spans="1:13" x14ac:dyDescent="0.2">
      <c r="B95" s="153" t="s">
        <v>220</v>
      </c>
      <c r="C95" s="174">
        <v>120</v>
      </c>
      <c r="D95" s="174" t="s">
        <v>45</v>
      </c>
      <c r="E95" s="167">
        <v>56.87</v>
      </c>
      <c r="F95" s="104">
        <f>C95*E95</f>
        <v>6824.4</v>
      </c>
      <c r="G95" s="192">
        <v>0.1</v>
      </c>
      <c r="H95" s="307">
        <f>F95*(1+G95)</f>
        <v>7506.84</v>
      </c>
      <c r="I95" s="323">
        <v>0.1</v>
      </c>
      <c r="J95" s="307">
        <f>H95*(1+I95)</f>
        <v>8257.5240000000013</v>
      </c>
      <c r="K95" s="468" t="s">
        <v>200</v>
      </c>
      <c r="L95" s="468"/>
      <c r="M95" s="469"/>
    </row>
    <row r="96" spans="1:13" x14ac:dyDescent="0.2">
      <c r="B96" s="153" t="s">
        <v>221</v>
      </c>
      <c r="C96" s="174">
        <v>120</v>
      </c>
      <c r="D96" s="174" t="s">
        <v>45</v>
      </c>
      <c r="E96" s="167">
        <v>78.88</v>
      </c>
      <c r="F96" s="104">
        <f>C96*E96</f>
        <v>9465.5999999999985</v>
      </c>
      <c r="G96" s="192">
        <v>0.1</v>
      </c>
      <c r="H96" s="307">
        <f t="shared" ref="H96:H97" si="4">F96*(1+G96)</f>
        <v>10412.16</v>
      </c>
      <c r="I96" s="323">
        <v>0.1</v>
      </c>
      <c r="J96" s="307">
        <f t="shared" ref="J96:J97" si="5">H96*(1+I96)</f>
        <v>11453.376</v>
      </c>
      <c r="K96" s="468"/>
      <c r="L96" s="468"/>
      <c r="M96" s="469"/>
    </row>
    <row r="97" spans="2:13" x14ac:dyDescent="0.2">
      <c r="B97" s="153" t="s">
        <v>132</v>
      </c>
      <c r="C97" s="174">
        <v>120</v>
      </c>
      <c r="D97" s="174" t="s">
        <v>45</v>
      </c>
      <c r="E97" s="167">
        <v>21.25</v>
      </c>
      <c r="F97" s="104">
        <f>C97*E97</f>
        <v>2550</v>
      </c>
      <c r="G97" s="192">
        <v>0.1</v>
      </c>
      <c r="H97" s="307">
        <f t="shared" si="4"/>
        <v>2805</v>
      </c>
      <c r="I97" s="323">
        <v>0.1</v>
      </c>
      <c r="J97" s="307">
        <f t="shared" si="5"/>
        <v>3085.5000000000005</v>
      </c>
      <c r="K97" s="468"/>
      <c r="L97" s="468"/>
      <c r="M97" s="469"/>
    </row>
    <row r="98" spans="2:13" ht="13.5" thickBot="1" x14ac:dyDescent="0.25">
      <c r="B98" s="47"/>
      <c r="C98" s="120"/>
      <c r="D98" s="53"/>
      <c r="E98" s="12"/>
      <c r="F98" s="134"/>
      <c r="G98" s="322"/>
      <c r="H98" s="319"/>
      <c r="I98" s="319"/>
      <c r="J98" s="325"/>
      <c r="K98" s="470"/>
      <c r="L98" s="470"/>
      <c r="M98" s="471"/>
    </row>
    <row r="99" spans="2:13" ht="14.25" thickTop="1" thickBot="1" x14ac:dyDescent="0.25">
      <c r="B99" s="475" t="s">
        <v>143</v>
      </c>
      <c r="C99" s="476"/>
      <c r="D99" s="476"/>
      <c r="E99" s="476"/>
      <c r="F99" s="476"/>
      <c r="G99" s="476"/>
      <c r="H99" s="476"/>
      <c r="I99" s="477"/>
      <c r="J99" s="321">
        <f>SUM(J95:J98)</f>
        <v>22796.400000000001</v>
      </c>
      <c r="K99" s="472"/>
      <c r="L99" s="473"/>
      <c r="M99" s="474"/>
    </row>
    <row r="100" spans="2:13" x14ac:dyDescent="0.2">
      <c r="B100" s="96" t="s">
        <v>127</v>
      </c>
      <c r="C100" s="94"/>
      <c r="D100" s="94"/>
      <c r="E100" s="98"/>
      <c r="F100" s="206"/>
      <c r="G100" s="41"/>
      <c r="H100" s="42"/>
      <c r="I100" s="43"/>
      <c r="J100" s="291"/>
    </row>
    <row r="101" spans="2:13" x14ac:dyDescent="0.2">
      <c r="B101" s="96" t="s">
        <v>178</v>
      </c>
      <c r="C101" s="94"/>
      <c r="D101" s="94"/>
      <c r="E101" s="98"/>
      <c r="F101" s="206"/>
      <c r="G101" s="41"/>
      <c r="H101" s="42"/>
      <c r="I101" s="43"/>
      <c r="J101" s="291"/>
    </row>
    <row r="102" spans="2:13" x14ac:dyDescent="0.2">
      <c r="B102" s="296" t="s">
        <v>238</v>
      </c>
      <c r="C102" s="94"/>
      <c r="D102" s="94"/>
      <c r="E102" s="98"/>
      <c r="F102" s="206"/>
      <c r="G102" s="41"/>
      <c r="H102" s="42"/>
      <c r="I102" s="43"/>
      <c r="J102" s="291"/>
    </row>
    <row r="103" spans="2:13" x14ac:dyDescent="0.2">
      <c r="B103" s="296" t="s">
        <v>239</v>
      </c>
      <c r="C103" s="94"/>
      <c r="D103" s="94"/>
      <c r="E103" s="98"/>
      <c r="F103" s="206"/>
      <c r="G103" s="41"/>
      <c r="H103" s="42"/>
      <c r="I103" s="43"/>
      <c r="J103" s="291"/>
    </row>
    <row r="104" spans="2:13" x14ac:dyDescent="0.2">
      <c r="B104" s="295" t="s">
        <v>237</v>
      </c>
      <c r="C104" s="94"/>
      <c r="D104" s="94"/>
      <c r="E104" s="98"/>
      <c r="F104" s="206"/>
      <c r="H104" s="1"/>
    </row>
    <row r="105" spans="2:13" ht="13.5" thickBot="1" x14ac:dyDescent="0.25">
      <c r="B105" s="295"/>
      <c r="C105" s="94"/>
      <c r="D105" s="94"/>
      <c r="E105" s="98"/>
      <c r="F105" s="206"/>
      <c r="H105" s="1"/>
    </row>
    <row r="106" spans="2:13" ht="13.5" thickBot="1" x14ac:dyDescent="0.25">
      <c r="B106" s="355" t="s">
        <v>138</v>
      </c>
      <c r="C106" s="356"/>
      <c r="D106" s="356"/>
      <c r="E106" s="356"/>
      <c r="F106" s="356"/>
      <c r="G106" s="356"/>
      <c r="H106" s="356"/>
      <c r="I106" s="356"/>
      <c r="J106" s="356"/>
      <c r="K106" s="356"/>
      <c r="L106" s="356"/>
      <c r="M106" s="357"/>
    </row>
    <row r="107" spans="2:13" ht="27.75" thickBot="1" x14ac:dyDescent="0.25">
      <c r="B107" s="147" t="s">
        <v>119</v>
      </c>
      <c r="C107" s="72" t="s">
        <v>22</v>
      </c>
      <c r="D107" s="73" t="s">
        <v>8</v>
      </c>
      <c r="E107" s="119" t="s">
        <v>120</v>
      </c>
      <c r="F107" s="23" t="s">
        <v>39</v>
      </c>
      <c r="G107" s="23" t="s">
        <v>157</v>
      </c>
      <c r="H107" s="23" t="s">
        <v>39</v>
      </c>
      <c r="I107" s="23" t="s">
        <v>158</v>
      </c>
      <c r="J107" s="23" t="s">
        <v>39</v>
      </c>
      <c r="K107" s="23" t="s">
        <v>159</v>
      </c>
      <c r="L107" s="11" t="s">
        <v>9</v>
      </c>
      <c r="M107" s="11" t="s">
        <v>21</v>
      </c>
    </row>
    <row r="108" spans="2:13" ht="13.5" thickTop="1" x14ac:dyDescent="0.2">
      <c r="B108" s="4"/>
      <c r="C108" s="21"/>
      <c r="D108" s="5"/>
      <c r="E108" s="276"/>
      <c r="F108" s="21"/>
      <c r="G108" s="21"/>
      <c r="H108" s="21"/>
      <c r="I108" s="21"/>
      <c r="J108" s="21"/>
      <c r="K108" s="21"/>
      <c r="L108" s="21"/>
      <c r="M108" s="265"/>
    </row>
    <row r="109" spans="2:13" x14ac:dyDescent="0.2">
      <c r="B109" s="175" t="s">
        <v>102</v>
      </c>
      <c r="C109" s="273">
        <f>2*120</f>
        <v>240</v>
      </c>
      <c r="D109" s="174" t="s">
        <v>0</v>
      </c>
      <c r="E109" s="277">
        <v>63.05</v>
      </c>
      <c r="F109" s="99">
        <f>C109*E109</f>
        <v>15132</v>
      </c>
      <c r="G109" s="180">
        <v>0.35</v>
      </c>
      <c r="H109" s="100">
        <f>(F109*G109)+F109</f>
        <v>20428.2</v>
      </c>
      <c r="I109" s="180">
        <v>0.1</v>
      </c>
      <c r="J109" s="100">
        <f>(H109*I109)+H109</f>
        <v>22471.02</v>
      </c>
      <c r="K109" s="180">
        <v>0.1</v>
      </c>
      <c r="L109" s="100">
        <f>(J109*K109)+J109</f>
        <v>24718.121999999999</v>
      </c>
      <c r="M109" s="241"/>
    </row>
    <row r="110" spans="2:13" x14ac:dyDescent="0.2">
      <c r="B110" s="279" t="s">
        <v>223</v>
      </c>
      <c r="C110" s="273">
        <v>120</v>
      </c>
      <c r="D110" s="280" t="s">
        <v>0</v>
      </c>
      <c r="E110" s="202">
        <v>55.45</v>
      </c>
      <c r="F110" s="203">
        <f>C110*E110</f>
        <v>6654</v>
      </c>
      <c r="G110" s="193">
        <v>0.35</v>
      </c>
      <c r="H110" s="203">
        <f>(F110*G110)+F110</f>
        <v>8982.9</v>
      </c>
      <c r="I110" s="193">
        <v>0.1</v>
      </c>
      <c r="J110" s="203">
        <f>(H110*I110)+H110</f>
        <v>9881.1899999999987</v>
      </c>
      <c r="K110" s="193">
        <v>0.1</v>
      </c>
      <c r="L110" s="203">
        <f>(J110*K110)+J110</f>
        <v>10869.308999999999</v>
      </c>
      <c r="M110" s="241"/>
    </row>
    <row r="111" spans="2:13" x14ac:dyDescent="0.2">
      <c r="B111" s="178" t="s">
        <v>62</v>
      </c>
      <c r="C111" s="274">
        <v>120</v>
      </c>
      <c r="D111" s="174" t="s">
        <v>0</v>
      </c>
      <c r="E111" s="277">
        <f>75+10.42</f>
        <v>85.42</v>
      </c>
      <c r="F111" s="99">
        <f>C111*E111</f>
        <v>10250.4</v>
      </c>
      <c r="G111" s="180">
        <v>0.35</v>
      </c>
      <c r="H111" s="100">
        <f>(F111*G111)+F111</f>
        <v>13838.039999999999</v>
      </c>
      <c r="I111" s="180">
        <v>0.1</v>
      </c>
      <c r="J111" s="100">
        <f>(H111*I111)+H111</f>
        <v>15221.843999999999</v>
      </c>
      <c r="K111" s="180">
        <v>0.1</v>
      </c>
      <c r="L111" s="100">
        <f>(J111*K111)+J111</f>
        <v>16744.028399999999</v>
      </c>
      <c r="M111" s="241"/>
    </row>
    <row r="112" spans="2:13" x14ac:dyDescent="0.2">
      <c r="B112" s="178" t="s">
        <v>63</v>
      </c>
      <c r="C112" s="274">
        <v>120</v>
      </c>
      <c r="D112" s="174" t="s">
        <v>0</v>
      </c>
      <c r="E112" s="277">
        <f>85+10.42</f>
        <v>95.42</v>
      </c>
      <c r="F112" s="99">
        <f>C112*E112</f>
        <v>11450.4</v>
      </c>
      <c r="G112" s="180">
        <v>0.35</v>
      </c>
      <c r="H112" s="100">
        <f>(F112*G112)+F112</f>
        <v>15458.039999999999</v>
      </c>
      <c r="I112" s="180">
        <v>0.1</v>
      </c>
      <c r="J112" s="100">
        <f>(H112*I112)+H112</f>
        <v>17003.843999999997</v>
      </c>
      <c r="K112" s="180">
        <v>0.1</v>
      </c>
      <c r="L112" s="100">
        <f>(J112*K112)+J112</f>
        <v>18704.228399999996</v>
      </c>
      <c r="M112" s="241"/>
    </row>
    <row r="113" spans="2:13" x14ac:dyDescent="0.2">
      <c r="B113" s="178" t="s">
        <v>224</v>
      </c>
      <c r="C113" s="274">
        <v>120</v>
      </c>
      <c r="D113" s="174" t="s">
        <v>0</v>
      </c>
      <c r="E113" s="277">
        <v>47.25</v>
      </c>
      <c r="F113" s="99">
        <f>C113*E113</f>
        <v>5670</v>
      </c>
      <c r="G113" s="180">
        <v>0.35</v>
      </c>
      <c r="H113" s="100">
        <f>(F113*G113)+F113</f>
        <v>7654.5</v>
      </c>
      <c r="I113" s="180">
        <v>0.1</v>
      </c>
      <c r="J113" s="100">
        <f>(H113*I113)+H113</f>
        <v>8419.9500000000007</v>
      </c>
      <c r="K113" s="180">
        <v>0.1</v>
      </c>
      <c r="L113" s="100">
        <f>(J113*K113)+J113</f>
        <v>9261.9450000000015</v>
      </c>
      <c r="M113" s="241"/>
    </row>
    <row r="114" spans="2:13" ht="13.5" thickBot="1" x14ac:dyDescent="0.25">
      <c r="B114" s="47"/>
      <c r="C114" s="275"/>
      <c r="D114" s="278"/>
      <c r="E114" s="120"/>
      <c r="F114" s="22"/>
      <c r="G114" s="22"/>
      <c r="H114" s="22"/>
      <c r="I114" s="22"/>
      <c r="J114" s="22"/>
      <c r="K114" s="22"/>
      <c r="L114" s="134"/>
      <c r="M114" s="138"/>
    </row>
    <row r="115" spans="2:13" ht="14.25" thickTop="1" thickBot="1" x14ac:dyDescent="0.25">
      <c r="B115" s="516" t="s">
        <v>28</v>
      </c>
      <c r="C115" s="517"/>
      <c r="D115" s="517"/>
      <c r="E115" s="517"/>
      <c r="F115" s="517"/>
      <c r="G115" s="517"/>
      <c r="H115" s="517"/>
      <c r="I115" s="517"/>
      <c r="J115" s="517"/>
      <c r="K115" s="518"/>
      <c r="L115" s="223">
        <f>SUM(L109:L114)</f>
        <v>80297.632799999992</v>
      </c>
      <c r="M115" s="240"/>
    </row>
    <row r="116" spans="2:13" x14ac:dyDescent="0.2">
      <c r="B116" s="96" t="s">
        <v>128</v>
      </c>
      <c r="C116" s="94"/>
      <c r="D116" s="94"/>
      <c r="E116" s="98"/>
      <c r="F116" s="39"/>
      <c r="G116" s="39"/>
      <c r="H116" s="39"/>
      <c r="I116" s="45"/>
      <c r="J116" s="40"/>
    </row>
    <row r="117" spans="2:13" x14ac:dyDescent="0.2">
      <c r="B117" s="519" t="s">
        <v>218</v>
      </c>
      <c r="C117" s="519"/>
      <c r="D117" s="519"/>
      <c r="E117" s="519"/>
      <c r="F117" s="519"/>
      <c r="G117" s="519"/>
      <c r="H117" s="519"/>
      <c r="I117" s="519"/>
      <c r="J117" s="519"/>
      <c r="K117" s="519"/>
      <c r="L117" s="519"/>
    </row>
    <row r="118" spans="2:13" x14ac:dyDescent="0.2">
      <c r="B118" s="519"/>
      <c r="C118" s="519"/>
      <c r="D118" s="519"/>
      <c r="E118" s="519"/>
      <c r="F118" s="519"/>
      <c r="G118" s="519"/>
      <c r="H118" s="519"/>
      <c r="I118" s="519"/>
      <c r="J118" s="519"/>
      <c r="K118" s="519"/>
      <c r="L118" s="519"/>
    </row>
    <row r="119" spans="2:13" x14ac:dyDescent="0.2">
      <c r="B119" s="95" t="s">
        <v>160</v>
      </c>
      <c r="C119" s="15"/>
      <c r="D119" s="15"/>
      <c r="E119" s="15"/>
      <c r="F119" s="15"/>
      <c r="G119" s="16"/>
    </row>
    <row r="120" spans="2:13" x14ac:dyDescent="0.2">
      <c r="B120" s="95" t="s">
        <v>161</v>
      </c>
      <c r="C120" s="15"/>
      <c r="D120" s="15"/>
      <c r="E120" s="15"/>
      <c r="F120" s="15"/>
      <c r="G120" s="16"/>
    </row>
    <row r="121" spans="2:13" x14ac:dyDescent="0.2">
      <c r="B121" s="95" t="s">
        <v>162</v>
      </c>
      <c r="C121" s="15"/>
      <c r="D121" s="15"/>
      <c r="E121" s="15"/>
      <c r="F121" s="15"/>
      <c r="G121" s="16"/>
    </row>
    <row r="122" spans="2:13" x14ac:dyDescent="0.2">
      <c r="B122" s="95"/>
      <c r="C122" s="15"/>
      <c r="D122" s="15"/>
      <c r="E122" s="15"/>
      <c r="F122" s="15"/>
      <c r="G122" s="16"/>
    </row>
    <row r="123" spans="2:13" ht="13.5" thickBot="1" x14ac:dyDescent="0.25"/>
    <row r="124" spans="2:13" x14ac:dyDescent="0.2">
      <c r="B124" s="63" t="s">
        <v>201</v>
      </c>
      <c r="C124" s="328">
        <f>J99</f>
        <v>22796.400000000001</v>
      </c>
    </row>
    <row r="125" spans="2:13" x14ac:dyDescent="0.2">
      <c r="B125" s="3" t="s">
        <v>202</v>
      </c>
      <c r="C125" s="218">
        <f>L115</f>
        <v>80297.632799999992</v>
      </c>
    </row>
    <row r="126" spans="2:13" ht="26.25" thickBot="1" x14ac:dyDescent="0.25">
      <c r="B126" s="262" t="s">
        <v>205</v>
      </c>
      <c r="C126" s="263">
        <f>(C124+C125)/C8</f>
        <v>4.1237613119999992</v>
      </c>
    </row>
    <row r="128" spans="2:13" x14ac:dyDescent="0.2">
      <c r="B128" s="123" t="s">
        <v>142</v>
      </c>
      <c r="C128" s="124">
        <f>C126</f>
        <v>4.1237613119999992</v>
      </c>
      <c r="D128" s="16"/>
    </row>
    <row r="130" spans="2:6" x14ac:dyDescent="0.2">
      <c r="B130" s="467" t="s">
        <v>206</v>
      </c>
      <c r="C130" s="467"/>
      <c r="D130" s="467"/>
      <c r="E130" s="266"/>
      <c r="F130" s="266"/>
    </row>
    <row r="131" spans="2:6" x14ac:dyDescent="0.2">
      <c r="B131" s="467"/>
      <c r="C131" s="467"/>
      <c r="D131" s="467"/>
      <c r="E131" s="246">
        <f>C128+C90+C80</f>
        <v>36.222217777856002</v>
      </c>
      <c r="F131" s="130" t="s">
        <v>209</v>
      </c>
    </row>
    <row r="132" spans="2:6" ht="13.5" thickBot="1" x14ac:dyDescent="0.25"/>
    <row r="133" spans="2:6" ht="13.5" thickBot="1" x14ac:dyDescent="0.25">
      <c r="B133" s="208" t="s">
        <v>24</v>
      </c>
      <c r="C133" s="209">
        <v>40</v>
      </c>
      <c r="D133" s="90" t="s">
        <v>209</v>
      </c>
    </row>
  </sheetData>
  <mergeCells count="65">
    <mergeCell ref="G86:H86"/>
    <mergeCell ref="B84:H84"/>
    <mergeCell ref="G85:H85"/>
    <mergeCell ref="B130:D131"/>
    <mergeCell ref="B115:K115"/>
    <mergeCell ref="B106:M106"/>
    <mergeCell ref="B117:L118"/>
    <mergeCell ref="K98:M98"/>
    <mergeCell ref="B99:I99"/>
    <mergeCell ref="K99:M99"/>
    <mergeCell ref="K96:M96"/>
    <mergeCell ref="K97:M97"/>
    <mergeCell ref="K93:M93"/>
    <mergeCell ref="K94:M94"/>
    <mergeCell ref="K95:M95"/>
    <mergeCell ref="B92:M92"/>
    <mergeCell ref="G87:H87"/>
    <mergeCell ref="G88:H88"/>
    <mergeCell ref="F78:G80"/>
    <mergeCell ref="D72:F72"/>
    <mergeCell ref="D26:F26"/>
    <mergeCell ref="D29:F29"/>
    <mergeCell ref="B60:D60"/>
    <mergeCell ref="D27:F27"/>
    <mergeCell ref="D71:F71"/>
    <mergeCell ref="F75:F77"/>
    <mergeCell ref="G75:G77"/>
    <mergeCell ref="B42:H42"/>
    <mergeCell ref="B32:M32"/>
    <mergeCell ref="J33:M33"/>
    <mergeCell ref="J34:M34"/>
    <mergeCell ref="J35:M35"/>
    <mergeCell ref="J36:M36"/>
    <mergeCell ref="D68:F68"/>
    <mergeCell ref="D70:F70"/>
    <mergeCell ref="B50:K50"/>
    <mergeCell ref="D22:F22"/>
    <mergeCell ref="D23:F23"/>
    <mergeCell ref="D24:F24"/>
    <mergeCell ref="D67:F67"/>
    <mergeCell ref="D28:F28"/>
    <mergeCell ref="D25:F25"/>
    <mergeCell ref="D69:F69"/>
    <mergeCell ref="D66:F66"/>
    <mergeCell ref="B65:F65"/>
    <mergeCell ref="J42:M42"/>
    <mergeCell ref="J37:M37"/>
    <mergeCell ref="J38:M38"/>
    <mergeCell ref="J39:M39"/>
    <mergeCell ref="J40:M40"/>
    <mergeCell ref="B62:M63"/>
    <mergeCell ref="B2:K2"/>
    <mergeCell ref="B12:F12"/>
    <mergeCell ref="D14:F14"/>
    <mergeCell ref="D15:F15"/>
    <mergeCell ref="C4:F4"/>
    <mergeCell ref="C7:F7"/>
    <mergeCell ref="D13:F13"/>
    <mergeCell ref="D16:F16"/>
    <mergeCell ref="D17:F17"/>
    <mergeCell ref="D18:F18"/>
    <mergeCell ref="D19:F19"/>
    <mergeCell ref="D20:F20"/>
    <mergeCell ref="D21:F21"/>
    <mergeCell ref="J41:M41"/>
  </mergeCells>
  <phoneticPr fontId="3" type="noConversion"/>
  <hyperlinks>
    <hyperlink ref="B62" r:id="rId1" display="https://beta.sam.gov/search?index=wd&amp;date_filter_index=0&amp;date_rad_selection=date&amp;wdType=dbra&amp;page=1" xr:uid="{00130884-2517-4C2D-9CFC-103FD8DF0BB5}"/>
    <hyperlink ref="B62:M63" r:id="rId2" display="(2)  Davis-Bacon link.  Use Davis-Bacon labor rates.  Include fringes. Not all labor classifications have rates in Davis-Bacon, use judgment where rates aren't available." xr:uid="{97067948-6802-484D-92D4-B592BFD970A8}"/>
  </hyperlinks>
  <printOptions horizontalCentered="1"/>
  <pageMargins left="0.5" right="0.5" top="0.5" bottom="0.5" header="0.5" footer="0.5"/>
  <pageSetup scale="80" fitToHeight="2" orientation="landscape" r:id="rId3"/>
  <headerFooter alignWithMargins="0"/>
  <rowBreaks count="2" manualBreakCount="2">
    <brk id="48" min="1" max="12" man="1"/>
    <brk id="90" min="1" max="12"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M91"/>
  <sheetViews>
    <sheetView zoomScaleNormal="100" workbookViewId="0">
      <selection activeCell="C8" sqref="C8"/>
    </sheetView>
  </sheetViews>
  <sheetFormatPr defaultRowHeight="12.75" x14ac:dyDescent="0.2"/>
  <cols>
    <col min="2" max="2" width="31.140625" customWidth="1"/>
    <col min="3" max="3" width="13.42578125" customWidth="1"/>
    <col min="4" max="4" width="12.85546875" customWidth="1"/>
    <col min="5" max="5" width="12.42578125" customWidth="1"/>
    <col min="6" max="6" width="10.42578125" customWidth="1"/>
    <col min="7" max="7" width="11.28515625" customWidth="1"/>
    <col min="8" max="8" width="12.5703125" customWidth="1"/>
    <col min="9" max="9" width="11.42578125" bestFit="1" customWidth="1"/>
    <col min="10" max="10" width="12.5703125" customWidth="1"/>
    <col min="11" max="11" width="12.42578125" customWidth="1"/>
  </cols>
  <sheetData>
    <row r="2" spans="2:11" ht="33" customHeight="1" thickBot="1" x14ac:dyDescent="0.3">
      <c r="B2" s="456" t="s">
        <v>95</v>
      </c>
      <c r="C2" s="456"/>
      <c r="D2" s="456"/>
      <c r="E2" s="456"/>
      <c r="F2" s="456"/>
      <c r="G2" s="456"/>
      <c r="H2" s="456"/>
      <c r="I2" s="456"/>
      <c r="J2" s="456"/>
      <c r="K2" s="456"/>
    </row>
    <row r="3" spans="2:11" ht="12.75" customHeight="1" thickBot="1" x14ac:dyDescent="0.25"/>
    <row r="4" spans="2:11" ht="12.75" customHeight="1" x14ac:dyDescent="0.2">
      <c r="B4" s="90" t="s">
        <v>20</v>
      </c>
      <c r="C4" s="394" t="s">
        <v>29</v>
      </c>
      <c r="D4" s="394"/>
      <c r="E4" s="394"/>
      <c r="F4" s="394"/>
      <c r="G4" s="394"/>
      <c r="H4" s="525" t="s">
        <v>100</v>
      </c>
      <c r="I4" s="526"/>
      <c r="J4" s="527"/>
    </row>
    <row r="5" spans="2:11" ht="13.5" customHeight="1" thickBot="1" x14ac:dyDescent="0.25">
      <c r="H5" s="528"/>
      <c r="I5" s="529"/>
      <c r="J5" s="530"/>
    </row>
    <row r="6" spans="2:11" ht="12.75" customHeight="1" x14ac:dyDescent="0.2">
      <c r="B6" s="26" t="s">
        <v>2</v>
      </c>
      <c r="C6" s="148" t="s">
        <v>96</v>
      </c>
      <c r="D6" s="19"/>
      <c r="E6" s="19"/>
      <c r="F6" s="19"/>
      <c r="G6" s="19"/>
      <c r="H6" s="531" t="s">
        <v>231</v>
      </c>
      <c r="I6" s="532"/>
      <c r="J6" s="533"/>
    </row>
    <row r="7" spans="2:11" ht="25.5" customHeight="1" x14ac:dyDescent="0.2">
      <c r="B7" s="91" t="s">
        <v>3</v>
      </c>
      <c r="C7" s="524" t="str">
        <f>IF(ISBLANK(C6)," ",LOOKUP(C6,'[1]FP14 Pay Items'!$A$2:$A$8005,'[1]FP14 Pay Items'!$D$2:$D$8005))</f>
        <v>ASPHALT CONCRETE PAVEMENT, GYRATORY MIX, 1/2-INCH NOMINAL MAXIMUM SIZE AGGREGATE, 0.3 TO &lt;3 MILLION ESAL</v>
      </c>
      <c r="D7" s="524"/>
      <c r="E7" s="524"/>
      <c r="F7" s="524"/>
      <c r="G7" s="524"/>
      <c r="H7" s="534"/>
      <c r="I7" s="535"/>
      <c r="J7" s="536"/>
    </row>
    <row r="8" spans="2:11" x14ac:dyDescent="0.2">
      <c r="B8" s="26" t="s">
        <v>4</v>
      </c>
      <c r="C8" s="149">
        <v>24000</v>
      </c>
      <c r="D8" s="19"/>
      <c r="E8" s="19"/>
      <c r="F8" s="19"/>
      <c r="G8" s="19"/>
      <c r="H8" s="534"/>
      <c r="I8" s="535"/>
      <c r="J8" s="536"/>
    </row>
    <row r="9" spans="2:11" x14ac:dyDescent="0.2">
      <c r="B9" s="26" t="s">
        <v>5</v>
      </c>
      <c r="C9" s="18" t="str">
        <f>IF(ISBLANK(C6)," ",LOOKUP(C6,'[1]FP14 Pay Items'!$A$2:$A$8005,'[1]FP14 Pay Items'!$E$2:$E$8005))</f>
        <v>TON</v>
      </c>
      <c r="D9" s="19"/>
      <c r="E9" s="19"/>
      <c r="F9" s="19"/>
      <c r="G9" s="19"/>
      <c r="H9" s="534"/>
      <c r="I9" s="535"/>
      <c r="J9" s="536"/>
    </row>
    <row r="10" spans="2:11" x14ac:dyDescent="0.2">
      <c r="B10" s="26"/>
      <c r="C10" s="18"/>
      <c r="D10" s="19"/>
      <c r="E10" s="19"/>
      <c r="F10" s="19"/>
      <c r="G10" s="19"/>
      <c r="H10" s="534"/>
      <c r="I10" s="535"/>
      <c r="J10" s="536"/>
    </row>
    <row r="11" spans="2:11" ht="13.5" thickBot="1" x14ac:dyDescent="0.25">
      <c r="B11" s="2"/>
      <c r="H11" s="534"/>
      <c r="I11" s="535"/>
      <c r="J11" s="536"/>
    </row>
    <row r="12" spans="2:11" ht="13.5" thickBot="1" x14ac:dyDescent="0.25">
      <c r="B12" s="355" t="s">
        <v>49</v>
      </c>
      <c r="C12" s="356"/>
      <c r="D12" s="356"/>
      <c r="E12" s="356"/>
      <c r="F12" s="357"/>
      <c r="G12" s="39"/>
      <c r="H12" s="534"/>
      <c r="I12" s="535"/>
      <c r="J12" s="536"/>
    </row>
    <row r="13" spans="2:11" ht="26.25" thickBot="1" x14ac:dyDescent="0.25">
      <c r="B13" s="60" t="s">
        <v>7</v>
      </c>
      <c r="C13" s="61" t="s">
        <v>76</v>
      </c>
      <c r="D13" s="465" t="s">
        <v>21</v>
      </c>
      <c r="E13" s="465"/>
      <c r="F13" s="466"/>
      <c r="G13" s="20"/>
      <c r="H13" s="534"/>
      <c r="I13" s="535"/>
      <c r="J13" s="536"/>
    </row>
    <row r="14" spans="2:11" ht="13.5" thickTop="1" x14ac:dyDescent="0.2">
      <c r="B14" s="7"/>
      <c r="C14" s="28"/>
      <c r="D14" s="490"/>
      <c r="E14" s="491"/>
      <c r="F14" s="492"/>
      <c r="G14" s="20"/>
      <c r="H14" s="534"/>
      <c r="I14" s="535"/>
      <c r="J14" s="536"/>
    </row>
    <row r="15" spans="2:11" x14ac:dyDescent="0.2">
      <c r="B15" s="153" t="s">
        <v>59</v>
      </c>
      <c r="C15" s="183" t="s">
        <v>57</v>
      </c>
      <c r="D15" s="413"/>
      <c r="E15" s="413"/>
      <c r="F15" s="414"/>
      <c r="G15" s="41"/>
      <c r="H15" s="534"/>
      <c r="I15" s="535"/>
      <c r="J15" s="536"/>
    </row>
    <row r="16" spans="2:11" x14ac:dyDescent="0.2">
      <c r="B16" s="153" t="s">
        <v>92</v>
      </c>
      <c r="C16" s="184">
        <v>22</v>
      </c>
      <c r="D16" s="413" t="s">
        <v>80</v>
      </c>
      <c r="E16" s="413"/>
      <c r="F16" s="414"/>
      <c r="G16" s="41"/>
      <c r="H16" s="534"/>
      <c r="I16" s="535"/>
      <c r="J16" s="536"/>
    </row>
    <row r="17" spans="2:13" x14ac:dyDescent="0.2">
      <c r="B17" s="153" t="s">
        <v>58</v>
      </c>
      <c r="C17" s="156">
        <v>15</v>
      </c>
      <c r="D17" s="413"/>
      <c r="E17" s="413"/>
      <c r="F17" s="414"/>
      <c r="G17" s="40"/>
      <c r="H17" s="534"/>
      <c r="I17" s="535"/>
      <c r="J17" s="536"/>
    </row>
    <row r="18" spans="2:13" x14ac:dyDescent="0.2">
      <c r="B18" s="153" t="s">
        <v>50</v>
      </c>
      <c r="C18" s="162">
        <v>5</v>
      </c>
      <c r="D18" s="413" t="s">
        <v>83</v>
      </c>
      <c r="E18" s="413"/>
      <c r="F18" s="414"/>
      <c r="G18" s="41"/>
      <c r="H18" s="534"/>
      <c r="I18" s="535"/>
      <c r="J18" s="536"/>
    </row>
    <row r="19" spans="2:13" x14ac:dyDescent="0.2">
      <c r="B19" s="153" t="s">
        <v>55</v>
      </c>
      <c r="C19" s="162">
        <v>10</v>
      </c>
      <c r="D19" s="413" t="s">
        <v>85</v>
      </c>
      <c r="E19" s="413"/>
      <c r="F19" s="414"/>
      <c r="G19" s="41"/>
      <c r="H19" s="534"/>
      <c r="I19" s="535"/>
      <c r="J19" s="536"/>
    </row>
    <row r="20" spans="2:13" x14ac:dyDescent="0.2">
      <c r="B20" s="153" t="s">
        <v>53</v>
      </c>
      <c r="C20" s="162">
        <v>25</v>
      </c>
      <c r="D20" s="413" t="s">
        <v>84</v>
      </c>
      <c r="E20" s="413"/>
      <c r="F20" s="414"/>
      <c r="G20" s="41"/>
      <c r="H20" s="534"/>
      <c r="I20" s="535"/>
      <c r="J20" s="536"/>
    </row>
    <row r="21" spans="2:13" ht="13.5" thickBot="1" x14ac:dyDescent="0.25">
      <c r="B21" s="153" t="s">
        <v>52</v>
      </c>
      <c r="C21" s="162">
        <v>35</v>
      </c>
      <c r="D21" s="413" t="s">
        <v>81</v>
      </c>
      <c r="E21" s="413"/>
      <c r="F21" s="414"/>
      <c r="G21" s="41"/>
      <c r="H21" s="537"/>
      <c r="I21" s="538"/>
      <c r="J21" s="539"/>
    </row>
    <row r="22" spans="2:13" x14ac:dyDescent="0.2">
      <c r="B22" s="153" t="s">
        <v>51</v>
      </c>
      <c r="C22" s="162">
        <v>40</v>
      </c>
      <c r="D22" s="413" t="s">
        <v>82</v>
      </c>
      <c r="E22" s="413"/>
      <c r="F22" s="414"/>
      <c r="G22" s="41"/>
      <c r="H22" s="42"/>
      <c r="I22" s="43"/>
      <c r="J22" s="44"/>
    </row>
    <row r="23" spans="2:13" x14ac:dyDescent="0.2">
      <c r="B23" s="153" t="s">
        <v>56</v>
      </c>
      <c r="C23" s="162">
        <v>10</v>
      </c>
      <c r="D23" s="413"/>
      <c r="E23" s="413"/>
      <c r="F23" s="414"/>
      <c r="G23" s="41"/>
      <c r="H23" s="42"/>
      <c r="I23" s="43"/>
      <c r="J23" s="44"/>
    </row>
    <row r="24" spans="2:13" ht="25.5" customHeight="1" x14ac:dyDescent="0.2">
      <c r="B24" s="153" t="s">
        <v>54</v>
      </c>
      <c r="C24" s="185">
        <v>0.9</v>
      </c>
      <c r="D24" s="413" t="s">
        <v>93</v>
      </c>
      <c r="E24" s="413"/>
      <c r="F24" s="414"/>
      <c r="G24" s="41"/>
      <c r="H24" s="42"/>
      <c r="I24" s="43"/>
      <c r="J24" s="44"/>
    </row>
    <row r="25" spans="2:13" ht="13.5" thickBot="1" x14ac:dyDescent="0.25">
      <c r="B25" s="58"/>
      <c r="C25" s="79"/>
      <c r="D25" s="506"/>
      <c r="E25" s="506"/>
      <c r="F25" s="507"/>
      <c r="G25" s="41"/>
      <c r="H25" s="42"/>
      <c r="I25" s="43"/>
      <c r="J25" s="44"/>
    </row>
    <row r="26" spans="2:13" x14ac:dyDescent="0.2">
      <c r="B26" s="70"/>
      <c r="C26" s="117"/>
      <c r="D26" s="71"/>
      <c r="E26" s="71"/>
      <c r="F26" s="71"/>
      <c r="G26" s="41"/>
      <c r="H26" s="42"/>
      <c r="I26" s="43"/>
      <c r="J26" s="44"/>
    </row>
    <row r="27" spans="2:13" ht="13.5" thickBot="1" x14ac:dyDescent="0.25">
      <c r="B27" s="70"/>
      <c r="C27" s="118"/>
      <c r="D27" s="71"/>
      <c r="E27" s="71"/>
      <c r="F27" s="71"/>
      <c r="G27" s="41"/>
      <c r="H27" s="42"/>
      <c r="I27" s="43"/>
      <c r="J27" s="44"/>
    </row>
    <row r="28" spans="2:13" ht="15" thickBot="1" x14ac:dyDescent="0.25">
      <c r="B28" s="355" t="s">
        <v>245</v>
      </c>
      <c r="C28" s="356"/>
      <c r="D28" s="356"/>
      <c r="E28" s="356"/>
      <c r="F28" s="356"/>
      <c r="G28" s="356"/>
      <c r="H28" s="356"/>
      <c r="I28" s="356"/>
      <c r="J28" s="356"/>
      <c r="K28" s="356"/>
      <c r="L28" s="356"/>
      <c r="M28" s="357"/>
    </row>
    <row r="29" spans="2:13" ht="26.25" customHeight="1" thickBot="1" x14ac:dyDescent="0.25">
      <c r="B29" s="46" t="s">
        <v>7</v>
      </c>
      <c r="C29" s="289" t="s">
        <v>22</v>
      </c>
      <c r="D29" s="289" t="s">
        <v>129</v>
      </c>
      <c r="E29" s="288" t="s">
        <v>39</v>
      </c>
      <c r="F29" s="288" t="s">
        <v>240</v>
      </c>
      <c r="G29" s="288" t="s">
        <v>39</v>
      </c>
      <c r="H29" s="288" t="s">
        <v>241</v>
      </c>
      <c r="I29" s="290" t="s">
        <v>232</v>
      </c>
      <c r="J29" s="412" t="s">
        <v>242</v>
      </c>
      <c r="K29" s="386"/>
      <c r="L29" s="386"/>
      <c r="M29" s="387"/>
    </row>
    <row r="30" spans="2:13" ht="13.5" thickTop="1" x14ac:dyDescent="0.2">
      <c r="B30" s="4"/>
      <c r="C30" s="5"/>
      <c r="D30" s="5"/>
      <c r="E30" s="21"/>
      <c r="F30" s="21"/>
      <c r="G30" s="1"/>
      <c r="H30" s="1"/>
      <c r="I30" s="78"/>
      <c r="J30" s="436"/>
      <c r="K30" s="437"/>
      <c r="L30" s="437"/>
      <c r="M30" s="438"/>
    </row>
    <row r="31" spans="2:13" x14ac:dyDescent="0.2">
      <c r="B31" s="326" t="s">
        <v>244</v>
      </c>
      <c r="C31" s="352">
        <f>C17</f>
        <v>15</v>
      </c>
      <c r="D31" s="167">
        <v>48.92</v>
      </c>
      <c r="E31" s="133">
        <f>C31*D31</f>
        <v>733.80000000000007</v>
      </c>
      <c r="F31" s="192">
        <v>0.1</v>
      </c>
      <c r="G31" s="140">
        <f>E31*(1+F31)</f>
        <v>807.18000000000018</v>
      </c>
      <c r="H31" s="192">
        <v>0.1</v>
      </c>
      <c r="I31" s="140">
        <f>G31*(1+H31)</f>
        <v>887.89800000000025</v>
      </c>
      <c r="J31" s="369" t="s">
        <v>46</v>
      </c>
      <c r="K31" s="370"/>
      <c r="L31" s="370"/>
      <c r="M31" s="371"/>
    </row>
    <row r="32" spans="2:13" x14ac:dyDescent="0.2">
      <c r="B32" s="153" t="s">
        <v>61</v>
      </c>
      <c r="C32" s="186">
        <v>2</v>
      </c>
      <c r="D32" s="187">
        <v>11.11</v>
      </c>
      <c r="E32" s="104">
        <f>C32*D32</f>
        <v>22.22</v>
      </c>
      <c r="F32" s="192">
        <v>0.1</v>
      </c>
      <c r="G32" s="140">
        <f t="shared" ref="G32:G35" si="0">E32*(1+F32)</f>
        <v>24.442</v>
      </c>
      <c r="H32" s="192">
        <v>0.1</v>
      </c>
      <c r="I32" s="140">
        <f>G32*(1+H32)</f>
        <v>26.886200000000002</v>
      </c>
      <c r="J32" s="369" t="s">
        <v>46</v>
      </c>
      <c r="K32" s="370"/>
      <c r="L32" s="370"/>
      <c r="M32" s="371"/>
    </row>
    <row r="33" spans="2:13" x14ac:dyDescent="0.2">
      <c r="B33" s="153" t="s">
        <v>88</v>
      </c>
      <c r="C33" s="186">
        <v>1</v>
      </c>
      <c r="D33" s="187">
        <v>21.25</v>
      </c>
      <c r="E33" s="104">
        <f>C33*D33</f>
        <v>21.25</v>
      </c>
      <c r="F33" s="192">
        <v>0.1</v>
      </c>
      <c r="G33" s="140">
        <f t="shared" si="0"/>
        <v>23.375000000000004</v>
      </c>
      <c r="H33" s="192">
        <v>0.1</v>
      </c>
      <c r="I33" s="140">
        <f t="shared" ref="I33:I35" si="1">G33*(1+H33)</f>
        <v>25.712500000000006</v>
      </c>
      <c r="J33" s="369" t="s">
        <v>46</v>
      </c>
      <c r="K33" s="370"/>
      <c r="L33" s="370"/>
      <c r="M33" s="371"/>
    </row>
    <row r="34" spans="2:13" x14ac:dyDescent="0.2">
      <c r="B34" s="153" t="s">
        <v>97</v>
      </c>
      <c r="C34" s="186">
        <v>1</v>
      </c>
      <c r="D34" s="187">
        <v>114.29</v>
      </c>
      <c r="E34" s="104">
        <f>C34*D34</f>
        <v>114.29</v>
      </c>
      <c r="F34" s="192">
        <v>0.1</v>
      </c>
      <c r="G34" s="140">
        <f t="shared" si="0"/>
        <v>125.71900000000002</v>
      </c>
      <c r="H34" s="192">
        <v>0.1</v>
      </c>
      <c r="I34" s="140">
        <f t="shared" si="1"/>
        <v>138.29090000000002</v>
      </c>
      <c r="J34" s="369" t="s">
        <v>46</v>
      </c>
      <c r="K34" s="370"/>
      <c r="L34" s="370"/>
      <c r="M34" s="371"/>
    </row>
    <row r="35" spans="2:13" x14ac:dyDescent="0.2">
      <c r="B35" s="173" t="s">
        <v>225</v>
      </c>
      <c r="C35" s="281">
        <v>1</v>
      </c>
      <c r="D35" s="282">
        <v>20.21</v>
      </c>
      <c r="E35" s="104">
        <f>C35*D35</f>
        <v>20.21</v>
      </c>
      <c r="F35" s="192">
        <v>0.1</v>
      </c>
      <c r="G35" s="140">
        <f t="shared" si="0"/>
        <v>22.231000000000002</v>
      </c>
      <c r="H35" s="192">
        <v>0.1</v>
      </c>
      <c r="I35" s="140">
        <f t="shared" si="1"/>
        <v>24.454100000000004</v>
      </c>
      <c r="J35" s="369" t="s">
        <v>46</v>
      </c>
      <c r="K35" s="370"/>
      <c r="L35" s="370"/>
      <c r="M35" s="371"/>
    </row>
    <row r="36" spans="2:13" x14ac:dyDescent="0.2">
      <c r="B36" s="178"/>
      <c r="C36" s="179"/>
      <c r="D36" s="167"/>
      <c r="E36" s="104"/>
      <c r="F36" s="192"/>
      <c r="G36" s="140"/>
      <c r="H36" s="192"/>
      <c r="I36" s="140"/>
      <c r="J36" s="369"/>
      <c r="K36" s="370"/>
      <c r="L36" s="370"/>
      <c r="M36" s="371"/>
    </row>
    <row r="37" spans="2:13" ht="13.5" thickBot="1" x14ac:dyDescent="0.25">
      <c r="B37" s="217"/>
      <c r="C37" s="298"/>
      <c r="D37" s="226"/>
      <c r="E37" s="12"/>
      <c r="F37" s="299"/>
      <c r="G37" s="12"/>
      <c r="H37" s="12"/>
      <c r="I37" s="300"/>
      <c r="J37" s="400"/>
      <c r="K37" s="401"/>
      <c r="L37" s="401"/>
      <c r="M37" s="402"/>
    </row>
    <row r="38" spans="2:13" ht="14.25" thickTop="1" thickBot="1" x14ac:dyDescent="0.25">
      <c r="B38" s="475" t="s">
        <v>193</v>
      </c>
      <c r="C38" s="476"/>
      <c r="D38" s="476"/>
      <c r="E38" s="476"/>
      <c r="F38" s="476"/>
      <c r="G38" s="476"/>
      <c r="H38" s="480"/>
      <c r="I38" s="297">
        <f>SUM(I31:I36)</f>
        <v>1103.2417000000003</v>
      </c>
      <c r="J38" s="513"/>
      <c r="K38" s="514"/>
      <c r="L38" s="514"/>
      <c r="M38" s="515"/>
    </row>
    <row r="39" spans="2:13" x14ac:dyDescent="0.2">
      <c r="B39" s="96" t="s">
        <v>180</v>
      </c>
      <c r="C39" s="94"/>
      <c r="D39" s="94"/>
      <c r="E39" s="98"/>
      <c r="F39" s="39"/>
      <c r="G39" s="78"/>
      <c r="H39" s="78"/>
      <c r="I39" s="45"/>
      <c r="J39" s="40"/>
    </row>
    <row r="40" spans="2:13" x14ac:dyDescent="0.2">
      <c r="B40" s="96" t="s">
        <v>178</v>
      </c>
      <c r="C40" s="216"/>
      <c r="D40" s="40"/>
      <c r="E40" s="40"/>
      <c r="F40" s="40"/>
      <c r="G40" s="40"/>
      <c r="H40" s="40"/>
      <c r="I40" s="40"/>
      <c r="J40" s="40"/>
    </row>
    <row r="41" spans="2:13" x14ac:dyDescent="0.2">
      <c r="B41" s="296" t="s">
        <v>238</v>
      </c>
      <c r="C41" s="216"/>
      <c r="D41" s="40"/>
      <c r="E41" s="40"/>
      <c r="F41" s="40"/>
      <c r="G41" s="40"/>
      <c r="H41" s="40"/>
      <c r="I41" s="40"/>
      <c r="J41" s="40"/>
    </row>
    <row r="42" spans="2:13" x14ac:dyDescent="0.2">
      <c r="B42" s="296" t="s">
        <v>239</v>
      </c>
      <c r="C42" s="216"/>
      <c r="D42" s="40"/>
      <c r="E42" s="40"/>
      <c r="F42" s="40"/>
      <c r="G42" s="40"/>
      <c r="H42" s="40"/>
      <c r="I42" s="40"/>
      <c r="J42" s="40"/>
    </row>
    <row r="43" spans="2:13" x14ac:dyDescent="0.2">
      <c r="B43" s="295" t="s">
        <v>237</v>
      </c>
      <c r="C43" s="216"/>
      <c r="D43" s="40"/>
      <c r="E43" s="40"/>
      <c r="F43" s="40"/>
      <c r="G43" s="40"/>
      <c r="H43" s="40"/>
      <c r="I43" s="40"/>
      <c r="J43" s="40"/>
    </row>
    <row r="44" spans="2:13" ht="13.5" thickBot="1" x14ac:dyDescent="0.25">
      <c r="B44" s="2"/>
    </row>
    <row r="45" spans="2:13" ht="13.5" thickBot="1" x14ac:dyDescent="0.25">
      <c r="B45" s="355" t="s">
        <v>210</v>
      </c>
      <c r="C45" s="356"/>
      <c r="D45" s="356"/>
      <c r="E45" s="356"/>
      <c r="F45" s="356"/>
      <c r="G45" s="356"/>
      <c r="H45" s="356"/>
      <c r="I45" s="356"/>
      <c r="J45" s="356"/>
      <c r="K45" s="357"/>
    </row>
    <row r="46" spans="2:13" ht="27.75" thickBot="1" x14ac:dyDescent="0.25">
      <c r="B46" s="147" t="s">
        <v>119</v>
      </c>
      <c r="C46" s="10" t="s">
        <v>22</v>
      </c>
      <c r="D46" s="10" t="s">
        <v>120</v>
      </c>
      <c r="E46" s="23" t="s">
        <v>39</v>
      </c>
      <c r="F46" s="23" t="s">
        <v>157</v>
      </c>
      <c r="G46" s="23" t="s">
        <v>39</v>
      </c>
      <c r="H46" s="23" t="s">
        <v>158</v>
      </c>
      <c r="I46" s="23" t="s">
        <v>39</v>
      </c>
      <c r="J46" s="23" t="s">
        <v>159</v>
      </c>
      <c r="K46" s="11" t="s">
        <v>235</v>
      </c>
    </row>
    <row r="47" spans="2:13" ht="13.5" thickTop="1" x14ac:dyDescent="0.2">
      <c r="B47" s="4"/>
      <c r="C47" s="5"/>
      <c r="D47" s="5"/>
      <c r="E47" s="21"/>
      <c r="F47" s="87"/>
      <c r="G47" s="89"/>
      <c r="H47" s="106"/>
      <c r="I47" s="1"/>
      <c r="J47" s="107"/>
      <c r="K47" s="108"/>
    </row>
    <row r="48" spans="2:13" x14ac:dyDescent="0.2">
      <c r="B48" s="329" t="s">
        <v>33</v>
      </c>
      <c r="C48" s="354">
        <f>C31</f>
        <v>15</v>
      </c>
      <c r="D48" s="189">
        <v>55.45</v>
      </c>
      <c r="E48" s="104">
        <f>C48*D48</f>
        <v>831.75</v>
      </c>
      <c r="F48" s="180">
        <v>0.35</v>
      </c>
      <c r="G48" s="100">
        <f>(E48*F48)+E48</f>
        <v>1122.8625</v>
      </c>
      <c r="H48" s="180">
        <v>0.1</v>
      </c>
      <c r="I48" s="100">
        <f>(G48*H48)+G48</f>
        <v>1235.1487499999998</v>
      </c>
      <c r="J48" s="180">
        <v>0.1</v>
      </c>
      <c r="K48" s="101">
        <f>(I48*J48)+I48</f>
        <v>1358.6636249999999</v>
      </c>
    </row>
    <row r="49" spans="2:13" x14ac:dyDescent="0.2">
      <c r="B49" s="178" t="s">
        <v>62</v>
      </c>
      <c r="C49" s="188">
        <v>1</v>
      </c>
      <c r="D49" s="277">
        <f>75+10.42</f>
        <v>85.42</v>
      </c>
      <c r="E49" s="104">
        <f>C49*D49</f>
        <v>85.42</v>
      </c>
      <c r="F49" s="180">
        <v>0.35</v>
      </c>
      <c r="G49" s="100">
        <f>(E49*F49)+E49</f>
        <v>115.31700000000001</v>
      </c>
      <c r="H49" s="180">
        <v>0.1</v>
      </c>
      <c r="I49" s="100">
        <f>(G49*H49)+G49</f>
        <v>126.84870000000001</v>
      </c>
      <c r="J49" s="180">
        <v>0.1</v>
      </c>
      <c r="K49" s="101">
        <f>(I49*J49)+I49</f>
        <v>139.53357</v>
      </c>
    </row>
    <row r="50" spans="2:13" x14ac:dyDescent="0.2">
      <c r="B50" s="178" t="s">
        <v>32</v>
      </c>
      <c r="C50" s="188">
        <v>5</v>
      </c>
      <c r="D50" s="277">
        <f>85+10.42</f>
        <v>95.42</v>
      </c>
      <c r="E50" s="104">
        <f>C50*D50</f>
        <v>477.1</v>
      </c>
      <c r="F50" s="180">
        <v>0.35</v>
      </c>
      <c r="G50" s="100">
        <f>(E50*F50)+E50</f>
        <v>644.08500000000004</v>
      </c>
      <c r="H50" s="180">
        <v>0.1</v>
      </c>
      <c r="I50" s="100">
        <f>(G50*H50)+G50</f>
        <v>708.49350000000004</v>
      </c>
      <c r="J50" s="180">
        <v>0.1</v>
      </c>
      <c r="K50" s="101">
        <f>(I50*J50)+I50</f>
        <v>779.34285</v>
      </c>
    </row>
    <row r="51" spans="2:13" x14ac:dyDescent="0.2">
      <c r="B51" s="178" t="s">
        <v>98</v>
      </c>
      <c r="C51" s="188">
        <v>5</v>
      </c>
      <c r="D51" s="189">
        <v>63.05</v>
      </c>
      <c r="E51" s="104">
        <f>C51*D51</f>
        <v>315.25</v>
      </c>
      <c r="F51" s="180">
        <v>0.35</v>
      </c>
      <c r="G51" s="100">
        <f>(E51*F51)+E51</f>
        <v>425.58749999999998</v>
      </c>
      <c r="H51" s="180">
        <v>0.1</v>
      </c>
      <c r="I51" s="100">
        <f>(G51*H51)+G51</f>
        <v>468.14625000000001</v>
      </c>
      <c r="J51" s="180">
        <v>0.1</v>
      </c>
      <c r="K51" s="101">
        <f>(I51*J51)+I51</f>
        <v>514.96087499999999</v>
      </c>
    </row>
    <row r="52" spans="2:13" ht="13.5" thickBot="1" x14ac:dyDescent="0.25">
      <c r="B52" s="47"/>
      <c r="C52" s="80"/>
      <c r="D52" s="12"/>
      <c r="E52" s="105"/>
      <c r="F52" s="109"/>
      <c r="G52" s="110"/>
      <c r="H52" s="109"/>
      <c r="I52" s="110"/>
      <c r="J52" s="109"/>
      <c r="K52" s="111">
        <f>(I52*J52)+I52</f>
        <v>0</v>
      </c>
    </row>
    <row r="53" spans="2:13" ht="14.25" thickTop="1" thickBot="1" x14ac:dyDescent="0.25">
      <c r="B53" s="508" t="s">
        <v>28</v>
      </c>
      <c r="C53" s="509"/>
      <c r="D53" s="509"/>
      <c r="E53" s="509"/>
      <c r="F53" s="509"/>
      <c r="G53" s="509"/>
      <c r="H53" s="509"/>
      <c r="I53" s="509"/>
      <c r="J53" s="510"/>
      <c r="K53" s="112">
        <f>SUM(K48:K52)</f>
        <v>2792.5009199999995</v>
      </c>
    </row>
    <row r="54" spans="2:13" x14ac:dyDescent="0.2">
      <c r="B54" s="96" t="s">
        <v>128</v>
      </c>
      <c r="C54" s="15"/>
      <c r="D54" s="15"/>
      <c r="E54" s="15"/>
      <c r="F54" s="15"/>
      <c r="G54" s="16"/>
    </row>
    <row r="55" spans="2:13" ht="12.75" customHeight="1" x14ac:dyDescent="0.2">
      <c r="B55" s="364" t="s">
        <v>250</v>
      </c>
      <c r="C55" s="364"/>
      <c r="D55" s="364"/>
      <c r="E55" s="364"/>
      <c r="F55" s="364"/>
      <c r="G55" s="364"/>
      <c r="H55" s="364"/>
      <c r="I55" s="364"/>
      <c r="J55" s="364"/>
      <c r="K55" s="364"/>
      <c r="L55" s="364"/>
      <c r="M55" s="364"/>
    </row>
    <row r="56" spans="2:13" x14ac:dyDescent="0.2">
      <c r="B56" s="364"/>
      <c r="C56" s="364"/>
      <c r="D56" s="364"/>
      <c r="E56" s="364"/>
      <c r="F56" s="364"/>
      <c r="G56" s="364"/>
      <c r="H56" s="364"/>
      <c r="I56" s="364"/>
      <c r="J56" s="364"/>
      <c r="K56" s="364"/>
      <c r="L56" s="364"/>
      <c r="M56" s="364"/>
    </row>
    <row r="57" spans="2:13" x14ac:dyDescent="0.2">
      <c r="B57" s="95" t="s">
        <v>160</v>
      </c>
      <c r="C57" s="15"/>
      <c r="D57" s="15"/>
      <c r="E57" s="15"/>
      <c r="F57" s="15"/>
      <c r="G57" s="16" t="s">
        <v>211</v>
      </c>
    </row>
    <row r="58" spans="2:13" x14ac:dyDescent="0.2">
      <c r="B58" s="95" t="s">
        <v>161</v>
      </c>
      <c r="C58" s="15"/>
      <c r="D58" s="15"/>
      <c r="E58" s="15"/>
      <c r="F58" s="15"/>
      <c r="G58" s="16"/>
    </row>
    <row r="59" spans="2:13" x14ac:dyDescent="0.2">
      <c r="B59" s="95" t="s">
        <v>162</v>
      </c>
      <c r="C59" s="15"/>
      <c r="D59" s="15"/>
      <c r="E59" s="15"/>
      <c r="F59" s="15"/>
      <c r="G59" s="16"/>
    </row>
    <row r="61" spans="2:13" ht="12.2" customHeight="1" thickBot="1" x14ac:dyDescent="0.25"/>
    <row r="62" spans="2:13" ht="13.5" customHeight="1" thickBot="1" x14ac:dyDescent="0.25">
      <c r="B62" s="358" t="s">
        <v>67</v>
      </c>
      <c r="C62" s="359"/>
      <c r="D62" s="359"/>
      <c r="E62" s="359"/>
      <c r="F62" s="360"/>
    </row>
    <row r="63" spans="2:13" ht="13.5" thickBot="1" x14ac:dyDescent="0.25">
      <c r="B63" s="9"/>
      <c r="C63" s="62" t="s">
        <v>0</v>
      </c>
      <c r="D63" s="498" t="s">
        <v>21</v>
      </c>
      <c r="E63" s="498"/>
      <c r="F63" s="499"/>
    </row>
    <row r="64" spans="2:13" ht="13.5" thickTop="1" x14ac:dyDescent="0.2">
      <c r="B64" s="56" t="s">
        <v>70</v>
      </c>
      <c r="C64" s="74">
        <f>ROUND(C18/60,2)</f>
        <v>0.08</v>
      </c>
      <c r="D64" s="436"/>
      <c r="E64" s="437"/>
      <c r="F64" s="438"/>
    </row>
    <row r="65" spans="2:11" x14ac:dyDescent="0.2">
      <c r="B65" s="3" t="s">
        <v>71</v>
      </c>
      <c r="C65" s="75">
        <f>ROUND(C22/C20,2)</f>
        <v>1.6</v>
      </c>
      <c r="D65" s="433"/>
      <c r="E65" s="434"/>
      <c r="F65" s="435"/>
    </row>
    <row r="66" spans="2:11" x14ac:dyDescent="0.2">
      <c r="B66" s="3" t="s">
        <v>72</v>
      </c>
      <c r="C66" s="75">
        <f>ROUND(C19/60,2)</f>
        <v>0.17</v>
      </c>
      <c r="D66" s="433"/>
      <c r="E66" s="434"/>
      <c r="F66" s="435"/>
    </row>
    <row r="67" spans="2:11" x14ac:dyDescent="0.2">
      <c r="B67" s="3" t="s">
        <v>73</v>
      </c>
      <c r="C67" s="75">
        <f>ROUND(C22/C21,2)</f>
        <v>1.1399999999999999</v>
      </c>
      <c r="D67" s="433"/>
      <c r="E67" s="434"/>
      <c r="F67" s="435"/>
    </row>
    <row r="68" spans="2:11" ht="13.5" thickBot="1" x14ac:dyDescent="0.25">
      <c r="B68" s="47"/>
      <c r="C68" s="76"/>
      <c r="D68" s="375"/>
      <c r="E68" s="376"/>
      <c r="F68" s="377"/>
    </row>
    <row r="69" spans="2:11" ht="14.25" thickTop="1" thickBot="1" x14ac:dyDescent="0.25">
      <c r="B69" s="57" t="s">
        <v>68</v>
      </c>
      <c r="C69" s="77">
        <f>ROUND(SUM(C64:C68)/C24,2)</f>
        <v>3.32</v>
      </c>
      <c r="D69" s="416" t="s">
        <v>79</v>
      </c>
      <c r="E69" s="417"/>
      <c r="F69" s="418"/>
    </row>
    <row r="71" spans="2:11" ht="13.5" thickBot="1" x14ac:dyDescent="0.25"/>
    <row r="72" spans="2:11" x14ac:dyDescent="0.2">
      <c r="B72" s="63" t="s">
        <v>74</v>
      </c>
      <c r="C72" s="64">
        <f>ROUNDUP(C8/(C16*C17),0)</f>
        <v>73</v>
      </c>
      <c r="D72" t="s">
        <v>258</v>
      </c>
      <c r="F72" s="544" t="s">
        <v>87</v>
      </c>
      <c r="G72" s="542">
        <f>ROUND(C73/C23,0)</f>
        <v>24</v>
      </c>
    </row>
    <row r="73" spans="2:11" x14ac:dyDescent="0.2">
      <c r="B73" s="3" t="s">
        <v>75</v>
      </c>
      <c r="C73" s="65">
        <f>C72*C69</f>
        <v>242.35999999999999</v>
      </c>
      <c r="F73" s="545"/>
      <c r="G73" s="543"/>
    </row>
    <row r="74" spans="2:11" ht="25.5" customHeight="1" x14ac:dyDescent="0.2">
      <c r="B74" s="66" t="s">
        <v>101</v>
      </c>
      <c r="C74" s="67">
        <f>C73*(K53+I38)</f>
        <v>944172.18138319999</v>
      </c>
      <c r="F74" s="545"/>
      <c r="G74" s="543"/>
    </row>
    <row r="75" spans="2:11" ht="13.5" thickBot="1" x14ac:dyDescent="0.25">
      <c r="B75" s="68" t="s">
        <v>78</v>
      </c>
      <c r="C75" s="69">
        <f>C74/C8</f>
        <v>39.34050755763333</v>
      </c>
      <c r="F75" s="546" t="s">
        <v>86</v>
      </c>
      <c r="G75" s="547"/>
    </row>
    <row r="76" spans="2:11" x14ac:dyDescent="0.2">
      <c r="B76" s="211"/>
      <c r="C76" s="267"/>
      <c r="F76" s="546"/>
      <c r="G76" s="547"/>
    </row>
    <row r="77" spans="2:11" ht="13.5" thickBot="1" x14ac:dyDescent="0.25">
      <c r="B77" s="25" t="s">
        <v>222</v>
      </c>
      <c r="C77" s="38">
        <f>C75</f>
        <v>39.34050755763333</v>
      </c>
      <c r="D77" s="268" t="s">
        <v>209</v>
      </c>
      <c r="F77" s="548"/>
      <c r="G77" s="549"/>
    </row>
    <row r="78" spans="2:11" x14ac:dyDescent="0.2">
      <c r="B78" s="2"/>
    </row>
    <row r="79" spans="2:11" ht="13.5" thickBot="1" x14ac:dyDescent="0.25"/>
    <row r="80" spans="2:11" ht="13.5" thickBot="1" x14ac:dyDescent="0.25">
      <c r="B80" s="358" t="s">
        <v>27</v>
      </c>
      <c r="C80" s="359"/>
      <c r="D80" s="359"/>
      <c r="E80" s="359"/>
      <c r="F80" s="359"/>
      <c r="G80" s="359"/>
      <c r="H80" s="359"/>
      <c r="I80" s="359"/>
      <c r="J80" s="359"/>
      <c r="K80" s="360"/>
    </row>
    <row r="81" spans="2:11" ht="26.25" thickBot="1" x14ac:dyDescent="0.25">
      <c r="B81" s="147" t="s">
        <v>7</v>
      </c>
      <c r="C81" s="73" t="s">
        <v>23</v>
      </c>
      <c r="D81" s="73" t="s">
        <v>8</v>
      </c>
      <c r="E81" s="72" t="s">
        <v>130</v>
      </c>
      <c r="F81" s="72" t="s">
        <v>234</v>
      </c>
      <c r="G81" s="385" t="s">
        <v>21</v>
      </c>
      <c r="H81" s="386"/>
      <c r="I81" s="386"/>
      <c r="J81" s="386"/>
      <c r="K81" s="387"/>
    </row>
    <row r="82" spans="2:11" ht="13.5" thickTop="1" x14ac:dyDescent="0.2">
      <c r="B82" s="4"/>
      <c r="C82" s="5"/>
      <c r="D82" s="5"/>
      <c r="E82" s="113"/>
      <c r="F82" s="115"/>
      <c r="G82" s="552"/>
      <c r="H82" s="552"/>
      <c r="I82" s="552"/>
      <c r="J82" s="552"/>
      <c r="K82" s="553"/>
    </row>
    <row r="83" spans="2:11" x14ac:dyDescent="0.2">
      <c r="B83" s="153" t="s">
        <v>66</v>
      </c>
      <c r="C83" s="187">
        <v>120</v>
      </c>
      <c r="D83" s="181" t="s">
        <v>38</v>
      </c>
      <c r="E83" s="154">
        <v>0.1</v>
      </c>
      <c r="F83" s="52">
        <f>C83+(C83*E83)</f>
        <v>132</v>
      </c>
      <c r="G83" s="550" t="s">
        <v>94</v>
      </c>
      <c r="H83" s="550"/>
      <c r="I83" s="550"/>
      <c r="J83" s="550"/>
      <c r="K83" s="551"/>
    </row>
    <row r="84" spans="2:11" ht="13.5" thickBot="1" x14ac:dyDescent="0.25">
      <c r="B84" s="54"/>
      <c r="C84" s="55"/>
      <c r="D84" s="55"/>
      <c r="E84" s="114"/>
      <c r="F84" s="116"/>
      <c r="G84" s="540"/>
      <c r="H84" s="540"/>
      <c r="I84" s="540"/>
      <c r="J84" s="540"/>
      <c r="K84" s="541"/>
    </row>
    <row r="86" spans="2:11" x14ac:dyDescent="0.2">
      <c r="B86" s="123" t="s">
        <v>203</v>
      </c>
      <c r="C86" s="124">
        <f>F83</f>
        <v>132</v>
      </c>
      <c r="D86" s="130" t="s">
        <v>208</v>
      </c>
    </row>
    <row r="88" spans="2:11" ht="12.75" customHeight="1" x14ac:dyDescent="0.2">
      <c r="B88" s="467" t="s">
        <v>212</v>
      </c>
      <c r="C88" s="266"/>
      <c r="D88" s="266"/>
    </row>
    <row r="89" spans="2:11" x14ac:dyDescent="0.2">
      <c r="B89" s="467"/>
      <c r="C89" s="246">
        <f>C86+C77</f>
        <v>171.34050755763332</v>
      </c>
      <c r="D89" s="130" t="s">
        <v>209</v>
      </c>
    </row>
    <row r="90" spans="2:11" ht="13.5" thickBot="1" x14ac:dyDescent="0.25"/>
    <row r="91" spans="2:11" ht="13.5" thickBot="1" x14ac:dyDescent="0.25">
      <c r="B91" s="208" t="s">
        <v>24</v>
      </c>
      <c r="C91" s="209">
        <v>175</v>
      </c>
      <c r="D91" s="90" t="s">
        <v>209</v>
      </c>
    </row>
  </sheetData>
  <mergeCells count="51">
    <mergeCell ref="B38:H38"/>
    <mergeCell ref="J38:M38"/>
    <mergeCell ref="J33:M33"/>
    <mergeCell ref="J34:M34"/>
    <mergeCell ref="J35:M35"/>
    <mergeCell ref="J36:M36"/>
    <mergeCell ref="J37:M37"/>
    <mergeCell ref="B28:M28"/>
    <mergeCell ref="J29:M29"/>
    <mergeCell ref="J30:M30"/>
    <mergeCell ref="J31:M31"/>
    <mergeCell ref="J32:M32"/>
    <mergeCell ref="D25:F25"/>
    <mergeCell ref="D15:F15"/>
    <mergeCell ref="D16:F16"/>
    <mergeCell ref="D17:F17"/>
    <mergeCell ref="D18:F18"/>
    <mergeCell ref="D19:F19"/>
    <mergeCell ref="D20:F20"/>
    <mergeCell ref="D22:F22"/>
    <mergeCell ref="D21:F21"/>
    <mergeCell ref="D23:F23"/>
    <mergeCell ref="D24:F24"/>
    <mergeCell ref="B88:B89"/>
    <mergeCell ref="F72:F74"/>
    <mergeCell ref="F75:G77"/>
    <mergeCell ref="D67:F67"/>
    <mergeCell ref="D63:F63"/>
    <mergeCell ref="D64:F64"/>
    <mergeCell ref="D65:F65"/>
    <mergeCell ref="D68:F68"/>
    <mergeCell ref="D69:F69"/>
    <mergeCell ref="G83:K83"/>
    <mergeCell ref="G81:K81"/>
    <mergeCell ref="B80:K80"/>
    <mergeCell ref="G82:K82"/>
    <mergeCell ref="B62:F62"/>
    <mergeCell ref="B45:K45"/>
    <mergeCell ref="B53:J53"/>
    <mergeCell ref="G84:K84"/>
    <mergeCell ref="G72:G74"/>
    <mergeCell ref="D66:F66"/>
    <mergeCell ref="B55:M56"/>
    <mergeCell ref="B2:K2"/>
    <mergeCell ref="B12:F12"/>
    <mergeCell ref="D14:F14"/>
    <mergeCell ref="C4:G4"/>
    <mergeCell ref="C7:G7"/>
    <mergeCell ref="D13:F13"/>
    <mergeCell ref="H4:J5"/>
    <mergeCell ref="H6:J21"/>
  </mergeCells>
  <phoneticPr fontId="3" type="noConversion"/>
  <hyperlinks>
    <hyperlink ref="B55" r:id="rId1" display="https://beta.sam.gov/search?index=wd&amp;date_filter_index=0&amp;date_rad_selection=date&amp;wdType=dbra&amp;page=1" xr:uid="{42DF0C6B-145E-4A57-9CA5-9205BDDDDFD6}"/>
    <hyperlink ref="B55:M56" r:id="rId2" display="(2)  Davis-Bacon link.  Use Davis-Bacon labor rates.  Include fringes. Not all labor classifications have rates in Davis-Bacon, use judgment where rates aren't available." xr:uid="{789B9528-37DB-464E-8F9E-A66EC147CFA1}"/>
  </hyperlinks>
  <printOptions horizontalCentered="1"/>
  <pageMargins left="0.5" right="0.5" top="0.5" bottom="0.5" header="0.5" footer="0.5"/>
  <pageSetup scale="96" fitToHeight="3" orientation="landscape" r:id="rId3"/>
  <headerFooter alignWithMargins="0"/>
  <rowBreaks count="2" manualBreakCount="2">
    <brk id="26" min="1" max="10" man="1"/>
    <brk id="60" min="1" max="10"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M D A A B Q S w M E F A A C A A g A C k C o V o v I e J u j A A A A 9 g A A A B I A H A B D b 2 5 m a W c v U G F j a 2 F n Z S 5 4 b W w g o h g A K K A U A A A A A A A A A A A A A A A A A A A A A A A A A A A A h Y + x D o I w G I R f h X S n L X U x 5 K c O r p K Y E I 1 r U y o 0 w o + h x f J u D j 6 S r y B G U T f H u / s u u b t f b 7 A a 2 y a 6 m N 7 Z D j O S U E 4 i g 7 o r L V Y Z G f w x X p K V h K 3 S J 1 W Z a I L R p a O z G a m 9 P 6 e M h R B o W N C u r 5 j g P G G H f F P o 2 r Q q t u i 8 Q m 3 I p 1 X + b x E J + 9 c Y K W j C B R V 8 2 g R s N i G 3 + A X E l D 3 T H x P W Q + O H 3 k i D 8 a 4 A N k t g 7 w / y A V B L A w Q U A A I A C A A K Q K h W 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C k C o V i i K R 7 g O A A A A E Q A A A B M A H A B G b 3 J t d W x h c y 9 T Z W N 0 a W 9 u M S 5 t I K I Y A C i g F A A A A A A A A A A A A A A A A A A A A A A A A A A A A C t O T S 7 J z M 9 T C I b Q h t Y A U E s B A i 0 A F A A C A A g A C k C o V o v I e J u j A A A A 9 g A A A B I A A A A A A A A A A A A A A A A A A A A A A E N v b m Z p Z y 9 Q Y W N r Y W d l L n h t b F B L A Q I t A B Q A A g A I A A p A q F Y P y u m r p A A A A O k A A A A T A A A A A A A A A A A A A A A A A O 8 A A A B b Q 2 9 u d G V u d F 9 U e X B l c 1 0 u e G 1 s U E s B A i 0 A F A A C A A g A C k C o V i i K R 7 g O A A A A E Q A A A B M A A A A A A A A A A A A A A A A A 4 A E A A E Z v c m 1 1 b G F z L 1 N l Y 3 R p b 2 4 x L m 1 Q S w U G A A A A A A M A A w D C A A A A O w I A A A A A E A E A A O + 7 v z w / e G 1 s I H Z l c n N p b 2 4 9 I j E u M C I g Z W 5 j b 2 R p b m c 9 I n V 0 Z i 0 4 I j 8 + P F B l c m 1 p c 3 N p b 2 5 M a X N 0 I H h t b G 5 z O n h z a T 0 i a H R 0 c D o v L 3 d 3 d y 5 3 M y 5 v c m c v M j A w M S 9 Y T U x T Y 2 h l b W E t a W 5 z d G F u Y 2 U i I H h t b G 5 z O n h z Z D 0 i a H R 0 c D o v L 3 d 3 d y 5 3 M y 5 v c m c v M j A w M S 9 Y T U x T Y 2 h l b W E i P j x D Y W 5 F d m F s d W F 0 Z U Z 1 d H V y Z V B h Y 2 t h Z 2 V z P m Z h b H N l P C 9 D Y W 5 F d m F s d W F 0 Z U Z 1 d H V y Z V B h Y 2 t h Z 2 V z P j x G a X J l d 2 F s b E V u Y W J s Z W Q + d H J 1 Z T w v R m l y Z X d h b G x F b m F i b G V k P j w v U G V y b W l z c 2 l v b k x p c 3 Q + l w E A A A A A A A B 1 A Q A A 7 7 u / P D 9 4 b W w g d m V y c 2 l v b j 0 i M S 4 w I i B l b m N v Z G l u Z z 0 i d X R m L T g i P z 4 8 T G 9 j Y W x Q Y W N r Y W d l T W V 0 Y W R h d G F G a W x l I H h t b G 5 z O n h z a T 0 i a H R 0 c D o v L 3 d 3 d y 5 3 M y 5 v c m c v M j A w M S 9 Y T U x T Y 2 h l b W E t a W 5 z d G F u Y 2 U i I H h t b G 5 z O n h z Z D 0 i a H R 0 c D o v L 3 d 3 d y 5 3 M y 5 v c m c v M j A w M S 9 Y T U x T Y 2 h l b W E 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J P c x s 7 J z h V M r O l 9 v 9 C e I 0 A A A A A A A g A A A A A A A 2 Y A A M A A A A A Q A A A A 5 + R R A r S w C b x f j M 6 0 r y w 4 Y g A A A A A E g A A A o A A A A B A A A A A f T 3 t Z X z B J p + h G Y d Z q V q / 4 U A A A A P 3 i / + Q 5 f / t L 3 q i H Q i e Z x m n 6 x 5 0 5 X b Z F 7 b y O l w x f 4 i h M B r f i i 9 y E y 4 o I G k w X o B e H n j T C + H I R Z e m l L f u E j c 0 9 z i G 7 o 8 G i P a a c j X K L k U X x + 6 d Y F A A A A K M 2 + Z 7 R 8 9 1 / O z v e V X Q N G 3 5 R t 0 W M < / D a t a M a s h u p > 
</file>

<file path=customXml/itemProps1.xml><?xml version="1.0" encoding="utf-8"?>
<ds:datastoreItem xmlns:ds="http://schemas.openxmlformats.org/officeDocument/2006/customXml" ds:itemID="{A41FD95E-B01E-4573-BD1D-B738ECFF9F5C}">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5</vt:i4>
      </vt:variant>
    </vt:vector>
  </HeadingPairs>
  <TitlesOfParts>
    <vt:vector size="9" baseType="lpstr">
      <vt:lpstr>Generic CBUP</vt:lpstr>
      <vt:lpstr>EXC_EMB CBUP</vt:lpstr>
      <vt:lpstr>Aggregate Base CBUP</vt:lpstr>
      <vt:lpstr>HACP CBUP</vt:lpstr>
      <vt:lpstr>'Generic CBUP'!Davis</vt:lpstr>
      <vt:lpstr>'Aggregate Base CBUP'!Print_Area</vt:lpstr>
      <vt:lpstr>'EXC_EMB CBUP'!Print_Area</vt:lpstr>
      <vt:lpstr>'Generic CBUP'!Print_Area</vt:lpstr>
      <vt:lpstr>'HACP CBUP'!Print_Area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Johnson, Angela (FHWA)</dc:creator>
  <cp:lastModifiedBy>Olson, Ryan (FHWA)</cp:lastModifiedBy>
  <cp:lastPrinted>2011-06-09T14:26:18Z</cp:lastPrinted>
  <dcterms:created xsi:type="dcterms:W3CDTF">1996-10-14T23:33:28Z</dcterms:created>
  <dcterms:modified xsi:type="dcterms:W3CDTF">2023-05-08T16:12:34Z</dcterms:modified>
</cp:coreProperties>
</file>