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mc:AlternateContent xmlns:mc="http://schemas.openxmlformats.org/markup-compatibility/2006">
    <mc:Choice Requires="x15">
      <x15ac:absPath xmlns:x15ac="http://schemas.microsoft.com/office/spreadsheetml/2010/11/ac" url="C:\Users\p.abbenachandri.ctr\Downloads\"/>
    </mc:Choice>
  </mc:AlternateContent>
  <xr:revisionPtr revIDLastSave="0" documentId="8_{00A07ABA-EC6D-4480-ACAC-8503B3ECA91C}" xr6:coauthVersionLast="45" xr6:coauthVersionMax="45" xr10:uidLastSave="{00000000-0000-0000-0000-000000000000}"/>
  <bookViews>
    <workbookView xWindow="-28920" yWindow="1560" windowWidth="29040" windowHeight="15840" xr2:uid="{00000000-000D-0000-FFFF-FFFF00000000}"/>
  </bookViews>
  <sheets>
    <sheet name="Title" sheetId="4" r:id="rId1"/>
    <sheet name="Roadway" sheetId="1" r:id="rId2"/>
    <sheet name="Start" sheetId="5" r:id="rId3"/>
    <sheet name="CPM" sheetId="6" r:id="rId4"/>
    <sheet name="Bridge" sheetId="7" state="hidden" r:id="rId5"/>
    <sheet name="Bridge Start" sheetId="8" state="hidden" r:id="rId6"/>
    <sheet name="Bridge CPM" sheetId="11" state="hidden" r:id="rId7"/>
    <sheet name="Bridge_VDOT" sheetId="3" state="hidden" r:id="rId8"/>
    <sheet name="Hidden(2)" sheetId="9" state="hidden" r:id="rId9"/>
  </sheets>
  <definedNames>
    <definedName name="_xlnm._FilterDatabase" localSheetId="5" hidden="1">'Bridge Start'!$B$3:$I$54</definedName>
    <definedName name="_xlnm._FilterDatabase" localSheetId="1" hidden="1">Roadway!$B$5:$N$138</definedName>
    <definedName name="_xlnm._FilterDatabase" localSheetId="2" hidden="1">Start!$B$3:$I$53</definedName>
    <definedName name="Bridge">Bridge!$A$5:$Q$14</definedName>
    <definedName name="CPM" localSheetId="4">Bridge!$A$5:$M$14</definedName>
    <definedName name="CPM">Roadway!$A$5:$M$138</definedName>
    <definedName name="_xlnm.Database" localSheetId="4">#REF!</definedName>
    <definedName name="_xlnm.Database" localSheetId="6">#REF!</definedName>
    <definedName name="_xlnm.Database" localSheetId="5">#REF!</definedName>
    <definedName name="_xlnm.Database" localSheetId="8">#REF!</definedName>
    <definedName name="_xlnm.Database">#REF!</definedName>
    <definedName name="_xlnm.Print_Area" localSheetId="6">'Bridge CPM'!$C$5:$EC$79</definedName>
    <definedName name="_xlnm.Print_Area" localSheetId="3">CPM!$C$5:$ED$79</definedName>
    <definedName name="_xlnm.Print_Area" localSheetId="2">Start!$B$3:$I$53</definedName>
    <definedName name="_xlnm.Print_Area" localSheetId="0">Title!$A$1:$M$55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4" i="1" l="1"/>
  <c r="M35" i="1"/>
  <c r="P35" i="1" s="1"/>
  <c r="M36" i="1"/>
  <c r="M37" i="1"/>
  <c r="M38" i="1"/>
  <c r="P38" i="1" s="1"/>
  <c r="M39" i="1"/>
  <c r="P39" i="1" s="1"/>
  <c r="M40" i="1"/>
  <c r="M41" i="1"/>
  <c r="P41" i="1" s="1"/>
  <c r="M42" i="1"/>
  <c r="P42" i="1" s="1"/>
  <c r="P34" i="1"/>
  <c r="P36" i="1"/>
  <c r="P37" i="1"/>
  <c r="P40" i="1"/>
  <c r="Q7" i="1" l="1"/>
  <c r="Q8" i="1"/>
  <c r="Q5" i="1"/>
  <c r="P23" i="1"/>
  <c r="P116" i="1"/>
  <c r="A116" i="1" s="1"/>
  <c r="A23" i="1"/>
  <c r="M5" i="1" l="1"/>
  <c r="P5" i="1" s="1"/>
  <c r="A5" i="1" s="1"/>
  <c r="EH9" i="6" l="1"/>
  <c r="EH2" i="6"/>
  <c r="EH3" i="6"/>
  <c r="EH4" i="6"/>
  <c r="EH5" i="6"/>
  <c r="EH6" i="6"/>
  <c r="D1" i="6" s="1"/>
  <c r="EH7" i="6"/>
  <c r="EH8" i="6"/>
  <c r="EH1" i="6"/>
  <c r="Q6" i="1" l="1"/>
  <c r="M6" i="1"/>
  <c r="P6" i="1" s="1"/>
  <c r="M7" i="1"/>
  <c r="P7" i="1" s="1"/>
  <c r="M8" i="1"/>
  <c r="P8" i="1" s="1"/>
  <c r="M10" i="1"/>
  <c r="P10" i="1" s="1"/>
  <c r="A10" i="1" s="1"/>
  <c r="A6" i="1" l="1"/>
  <c r="A7" i="1"/>
  <c r="A8" i="1"/>
  <c r="C5" i="6"/>
  <c r="Q61" i="1" l="1"/>
  <c r="M61" i="1"/>
  <c r="P61" i="1" s="1"/>
  <c r="A61" i="1" s="1"/>
  <c r="Q53" i="1"/>
  <c r="M53" i="1"/>
  <c r="P53" i="1" s="1"/>
  <c r="Q52" i="1"/>
  <c r="M52" i="1"/>
  <c r="P52" i="1" s="1"/>
  <c r="M9" i="1" l="1"/>
  <c r="P9" i="1" s="1"/>
  <c r="A9" i="1" s="1"/>
  <c r="M11" i="1"/>
  <c r="P11" i="1" s="1"/>
  <c r="A11" i="1" s="1"/>
  <c r="M12" i="1"/>
  <c r="M13" i="1"/>
  <c r="P13" i="1" s="1"/>
  <c r="A13" i="1" s="1"/>
  <c r="M14" i="1"/>
  <c r="P14" i="1" s="1"/>
  <c r="A14" i="1" s="1"/>
  <c r="M15" i="1"/>
  <c r="P15" i="1" s="1"/>
  <c r="A15" i="1" s="1"/>
  <c r="M16" i="1"/>
  <c r="P16" i="1" s="1"/>
  <c r="M17" i="1"/>
  <c r="P17" i="1" s="1"/>
  <c r="A17" i="1" s="1"/>
  <c r="M18" i="1"/>
  <c r="P18" i="1" s="1"/>
  <c r="A18" i="1" s="1"/>
  <c r="M19" i="1"/>
  <c r="P19" i="1" s="1"/>
  <c r="A19" i="1" s="1"/>
  <c r="M20" i="1"/>
  <c r="P20" i="1" s="1"/>
  <c r="A20" i="1" s="1"/>
  <c r="M21" i="1"/>
  <c r="P21" i="1" s="1"/>
  <c r="A21" i="1" s="1"/>
  <c r="M22" i="1"/>
  <c r="P22" i="1" s="1"/>
  <c r="A22" i="1" s="1"/>
  <c r="M24" i="1"/>
  <c r="P24" i="1" s="1"/>
  <c r="A24" i="1" s="1"/>
  <c r="M25" i="1"/>
  <c r="P25" i="1" s="1"/>
  <c r="A25" i="1" s="1"/>
  <c r="M26" i="1"/>
  <c r="P26" i="1" s="1"/>
  <c r="A26" i="1" s="1"/>
  <c r="M27" i="1"/>
  <c r="P27" i="1" s="1"/>
  <c r="A27" i="1" s="1"/>
  <c r="M28" i="1"/>
  <c r="P28" i="1" s="1"/>
  <c r="A28" i="1" s="1"/>
  <c r="M29" i="1"/>
  <c r="P29" i="1" s="1"/>
  <c r="A29" i="1" s="1"/>
  <c r="M30" i="1"/>
  <c r="P30" i="1" s="1"/>
  <c r="M31" i="1"/>
  <c r="P31" i="1" s="1"/>
  <c r="A31" i="1" s="1"/>
  <c r="M32" i="1"/>
  <c r="P32" i="1" s="1"/>
  <c r="A32" i="1" s="1"/>
  <c r="M33" i="1"/>
  <c r="P33" i="1" s="1"/>
  <c r="A33" i="1" s="1"/>
  <c r="A34" i="1"/>
  <c r="A35" i="1"/>
  <c r="A36" i="1"/>
  <c r="A37" i="1"/>
  <c r="A38" i="1"/>
  <c r="A39" i="1"/>
  <c r="A40" i="1"/>
  <c r="A41" i="1"/>
  <c r="A42" i="1"/>
  <c r="M43" i="1"/>
  <c r="P43" i="1" s="1"/>
  <c r="A43" i="1" s="1"/>
  <c r="M44" i="1"/>
  <c r="P44" i="1" s="1"/>
  <c r="A44" i="1" s="1"/>
  <c r="M45" i="1"/>
  <c r="P45" i="1" s="1"/>
  <c r="A45" i="1" s="1"/>
  <c r="M46" i="1"/>
  <c r="P46" i="1" s="1"/>
  <c r="A46" i="1" s="1"/>
  <c r="M47" i="1"/>
  <c r="P47" i="1" s="1"/>
  <c r="A47" i="1" s="1"/>
  <c r="A16" i="1" l="1"/>
  <c r="A52" i="1"/>
  <c r="M138" i="1"/>
  <c r="P138" i="1" s="1"/>
  <c r="A138" i="1" s="1"/>
  <c r="C5" i="11" l="1"/>
  <c r="EH5" i="11"/>
  <c r="EH4" i="11"/>
  <c r="C4" i="11"/>
  <c r="EH3" i="11"/>
  <c r="EH2" i="11"/>
  <c r="EH1" i="11"/>
  <c r="D1" i="11"/>
  <c r="E1" i="6" l="1"/>
  <c r="F1" i="6" s="1"/>
  <c r="D19" i="11"/>
  <c r="E1" i="11"/>
  <c r="F1" i="11" s="1"/>
  <c r="D15" i="11"/>
  <c r="D16" i="11"/>
  <c r="D17" i="11"/>
  <c r="D18" i="11"/>
  <c r="M5" i="7"/>
  <c r="P5" i="7" s="1"/>
  <c r="A5" i="7" s="1"/>
  <c r="M7" i="7"/>
  <c r="Q14" i="7"/>
  <c r="M14" i="7"/>
  <c r="P14" i="7" s="1"/>
  <c r="Q13" i="7"/>
  <c r="M13" i="7"/>
  <c r="P13" i="7" s="1"/>
  <c r="Q12" i="7"/>
  <c r="M12" i="7"/>
  <c r="P12" i="7" s="1"/>
  <c r="Q11" i="7"/>
  <c r="M11" i="7"/>
  <c r="P11" i="7" s="1"/>
  <c r="Q10" i="7"/>
  <c r="M10" i="7"/>
  <c r="P10" i="7" s="1"/>
  <c r="A10" i="7" s="1"/>
  <c r="Q9" i="7"/>
  <c r="M9" i="7"/>
  <c r="P9" i="7" s="1"/>
  <c r="Q8" i="7"/>
  <c r="M8" i="7"/>
  <c r="P8" i="7" s="1"/>
  <c r="A8" i="7" s="1"/>
  <c r="Q7" i="7"/>
  <c r="P7" i="7"/>
  <c r="A7" i="7" s="1"/>
  <c r="Q6" i="7"/>
  <c r="M6" i="7"/>
  <c r="P6" i="7" s="1"/>
  <c r="Q5" i="7"/>
  <c r="B1" i="7"/>
  <c r="Q16" i="1"/>
  <c r="Q21" i="1"/>
  <c r="Q23" i="1"/>
  <c r="Q25" i="1"/>
  <c r="Q26" i="1"/>
  <c r="Q28" i="1"/>
  <c r="Q30" i="1"/>
  <c r="Q33" i="1"/>
  <c r="Q34" i="1"/>
  <c r="Q35" i="1"/>
  <c r="Q36" i="1"/>
  <c r="Q38" i="1"/>
  <c r="Q39" i="1"/>
  <c r="Q40" i="1"/>
  <c r="Q41" i="1"/>
  <c r="Q45" i="1"/>
  <c r="Q49" i="1"/>
  <c r="Q51" i="1"/>
  <c r="Q56" i="1"/>
  <c r="Q57" i="1"/>
  <c r="Q58" i="1"/>
  <c r="Q59" i="1"/>
  <c r="Q60" i="1"/>
  <c r="Q62" i="1"/>
  <c r="Q81" i="1"/>
  <c r="Q82" i="1"/>
  <c r="Q84" i="1"/>
  <c r="Q86" i="1"/>
  <c r="Q88" i="1"/>
  <c r="Q89" i="1"/>
  <c r="Q92" i="1"/>
  <c r="Q96" i="1"/>
  <c r="Q97" i="1"/>
  <c r="Q99" i="1"/>
  <c r="Q100" i="1"/>
  <c r="Q101" i="1"/>
  <c r="Q104" i="1"/>
  <c r="Q105" i="1"/>
  <c r="Q106" i="1"/>
  <c r="Q108" i="1"/>
  <c r="Q110" i="1"/>
  <c r="Q114" i="1"/>
  <c r="Q115" i="1"/>
  <c r="Q117" i="1"/>
  <c r="Q121" i="1"/>
  <c r="Q122" i="1"/>
  <c r="Q123" i="1"/>
  <c r="Q125" i="1"/>
  <c r="Q127" i="1"/>
  <c r="Q128" i="1"/>
  <c r="Q11" i="1"/>
  <c r="Q131" i="1"/>
  <c r="Q126" i="1"/>
  <c r="Q120" i="1"/>
  <c r="Q113" i="1"/>
  <c r="Q112" i="1"/>
  <c r="Q111" i="1"/>
  <c r="Q109" i="1"/>
  <c r="Q107" i="1"/>
  <c r="Q10" i="1"/>
  <c r="Q12" i="1"/>
  <c r="Q13" i="1"/>
  <c r="Q14" i="1"/>
  <c r="Q15" i="1"/>
  <c r="Q17" i="1"/>
  <c r="Q18" i="1"/>
  <c r="Q19" i="1"/>
  <c r="Q20" i="1"/>
  <c r="Q22" i="1"/>
  <c r="Q24" i="1"/>
  <c r="Q27" i="1"/>
  <c r="Q29" i="1"/>
  <c r="Q31" i="1"/>
  <c r="Q32" i="1"/>
  <c r="Q37" i="1"/>
  <c r="Q42" i="1"/>
  <c r="Q43" i="1"/>
  <c r="Q44" i="1"/>
  <c r="Q46" i="1"/>
  <c r="Q47" i="1"/>
  <c r="Q48" i="1"/>
  <c r="Q50" i="1"/>
  <c r="Q54" i="1"/>
  <c r="Q55" i="1"/>
  <c r="Q63" i="1"/>
  <c r="Q65" i="1"/>
  <c r="Q66" i="1"/>
  <c r="Q67" i="1"/>
  <c r="Q68" i="1"/>
  <c r="Q69" i="1"/>
  <c r="Q70" i="1"/>
  <c r="Q71" i="1"/>
  <c r="Q72" i="1"/>
  <c r="Q73" i="1"/>
  <c r="Q74" i="1"/>
  <c r="Q75" i="1"/>
  <c r="Q76" i="1"/>
  <c r="Q77" i="1"/>
  <c r="Q78" i="1"/>
  <c r="Q79" i="1"/>
  <c r="Q80" i="1"/>
  <c r="Q83" i="1"/>
  <c r="Q85" i="1"/>
  <c r="Q87" i="1"/>
  <c r="Q90" i="1"/>
  <c r="Q91" i="1"/>
  <c r="Q93" i="1"/>
  <c r="Q94" i="1"/>
  <c r="Q95" i="1"/>
  <c r="Q98" i="1"/>
  <c r="Q102" i="1"/>
  <c r="Q9" i="1"/>
  <c r="Q103" i="1"/>
  <c r="Q116" i="1"/>
  <c r="Q119" i="1"/>
  <c r="Q118" i="1"/>
  <c r="Q124" i="1"/>
  <c r="Q130" i="1"/>
  <c r="Q129" i="1"/>
  <c r="Q132" i="1"/>
  <c r="Q136" i="1"/>
  <c r="Q133" i="1"/>
  <c r="Q135" i="1"/>
  <c r="Q134" i="1"/>
  <c r="Q137" i="1"/>
  <c r="C4" i="6"/>
  <c r="M128" i="1"/>
  <c r="P128" i="1" s="1"/>
  <c r="A128" i="1" s="1"/>
  <c r="M125" i="1"/>
  <c r="P125" i="1" s="1"/>
  <c r="A125" i="1" s="1"/>
  <c r="B1" i="1"/>
  <c r="B30" i="4"/>
  <c r="A6" i="7" l="1"/>
  <c r="A9" i="7"/>
  <c r="E15" i="11"/>
  <c r="E16" i="11"/>
  <c r="E17" i="11"/>
  <c r="E18" i="11"/>
  <c r="E19" i="11"/>
  <c r="F15" i="11"/>
  <c r="F16" i="11"/>
  <c r="F17" i="11"/>
  <c r="F18" i="11"/>
  <c r="F19" i="11"/>
  <c r="G1" i="11"/>
  <c r="G1" i="6"/>
  <c r="A11" i="7"/>
  <c r="A12" i="7"/>
  <c r="A14" i="7"/>
  <c r="A13" i="7"/>
  <c r="M117" i="1"/>
  <c r="P117" i="1" s="1"/>
  <c r="A117" i="1" s="1"/>
  <c r="M118" i="1"/>
  <c r="P118" i="1" s="1"/>
  <c r="A118" i="1" s="1"/>
  <c r="M130" i="1"/>
  <c r="P130" i="1" s="1"/>
  <c r="A130" i="1" s="1"/>
  <c r="M137" i="1"/>
  <c r="P137" i="1" s="1"/>
  <c r="A137" i="1" s="1"/>
  <c r="M135" i="1"/>
  <c r="P135" i="1" s="1"/>
  <c r="A135" i="1" s="1"/>
  <c r="M132" i="1"/>
  <c r="P132" i="1" s="1"/>
  <c r="A132" i="1" s="1"/>
  <c r="M133" i="1"/>
  <c r="P133" i="1" s="1"/>
  <c r="A133" i="1" s="1"/>
  <c r="M134" i="1"/>
  <c r="P134" i="1" s="1"/>
  <c r="A134" i="1" s="1"/>
  <c r="M131" i="1"/>
  <c r="P131" i="1" s="1"/>
  <c r="A131" i="1" s="1"/>
  <c r="M126" i="1"/>
  <c r="P126" i="1" s="1"/>
  <c r="A126" i="1" s="1"/>
  <c r="M127" i="1"/>
  <c r="P127" i="1" s="1"/>
  <c r="A127" i="1" s="1"/>
  <c r="M124" i="1"/>
  <c r="P124" i="1" s="1"/>
  <c r="A124" i="1" s="1"/>
  <c r="M119" i="1"/>
  <c r="P119" i="1" s="1"/>
  <c r="A119" i="1" s="1"/>
  <c r="M120" i="1"/>
  <c r="P120" i="1" s="1"/>
  <c r="M121" i="1"/>
  <c r="P121" i="1" s="1"/>
  <c r="A121" i="1" s="1"/>
  <c r="M122" i="1"/>
  <c r="P122" i="1" s="1"/>
  <c r="A122" i="1" s="1"/>
  <c r="M104" i="1"/>
  <c r="P104" i="1" s="1"/>
  <c r="A104" i="1" s="1"/>
  <c r="M105" i="1"/>
  <c r="P105" i="1" s="1"/>
  <c r="A105" i="1" s="1"/>
  <c r="M106" i="1"/>
  <c r="P106" i="1" s="1"/>
  <c r="A106" i="1" s="1"/>
  <c r="M107" i="1"/>
  <c r="P107" i="1" s="1"/>
  <c r="A107" i="1" s="1"/>
  <c r="M108" i="1"/>
  <c r="P108" i="1" s="1"/>
  <c r="A108" i="1" s="1"/>
  <c r="M109" i="1"/>
  <c r="P109" i="1" s="1"/>
  <c r="A109" i="1" s="1"/>
  <c r="M110" i="1"/>
  <c r="P110" i="1" s="1"/>
  <c r="A110" i="1" s="1"/>
  <c r="M111" i="1"/>
  <c r="P111" i="1" s="1"/>
  <c r="M112" i="1"/>
  <c r="P112" i="1" s="1"/>
  <c r="A112" i="1" s="1"/>
  <c r="M113" i="1"/>
  <c r="P113" i="1" s="1"/>
  <c r="A113" i="1" s="1"/>
  <c r="M114" i="1"/>
  <c r="P114" i="1" s="1"/>
  <c r="A114" i="1" s="1"/>
  <c r="M103" i="1"/>
  <c r="P103" i="1" s="1"/>
  <c r="A103" i="1" s="1"/>
  <c r="M102" i="1"/>
  <c r="P102" i="1" s="1"/>
  <c r="A102" i="1" s="1"/>
  <c r="P12" i="1"/>
  <c r="A30" i="1" s="1"/>
  <c r="M48" i="1"/>
  <c r="P48" i="1" s="1"/>
  <c r="A48" i="1" s="1"/>
  <c r="M49" i="1"/>
  <c r="P49" i="1" s="1"/>
  <c r="A49" i="1" s="1"/>
  <c r="M50" i="1"/>
  <c r="P50" i="1" s="1"/>
  <c r="A50" i="1" s="1"/>
  <c r="M51" i="1"/>
  <c r="P51" i="1" s="1"/>
  <c r="A51" i="1" s="1"/>
  <c r="M55" i="1"/>
  <c r="P55" i="1" s="1"/>
  <c r="A55" i="1" s="1"/>
  <c r="M54" i="1"/>
  <c r="P54" i="1" s="1"/>
  <c r="M56" i="1"/>
  <c r="P56" i="1" s="1"/>
  <c r="A56" i="1" s="1"/>
  <c r="M57" i="1"/>
  <c r="P57" i="1" s="1"/>
  <c r="M58" i="1"/>
  <c r="P58" i="1" s="1"/>
  <c r="A58" i="1" s="1"/>
  <c r="M59" i="1"/>
  <c r="P59" i="1" s="1"/>
  <c r="A59" i="1" s="1"/>
  <c r="M60" i="1"/>
  <c r="P60" i="1" s="1"/>
  <c r="M63" i="1"/>
  <c r="P63" i="1" s="1"/>
  <c r="A63" i="1" s="1"/>
  <c r="M64" i="1"/>
  <c r="P64" i="1" s="1"/>
  <c r="A64" i="1" s="1"/>
  <c r="M65" i="1"/>
  <c r="P65" i="1" s="1"/>
  <c r="A65" i="1" s="1"/>
  <c r="M66" i="1"/>
  <c r="P66" i="1" s="1"/>
  <c r="M67" i="1"/>
  <c r="P67" i="1" s="1"/>
  <c r="A67" i="1" s="1"/>
  <c r="M68" i="1"/>
  <c r="P68" i="1" s="1"/>
  <c r="A68" i="1" s="1"/>
  <c r="M69" i="1"/>
  <c r="P69" i="1" s="1"/>
  <c r="A69" i="1" s="1"/>
  <c r="M70" i="1"/>
  <c r="P70" i="1" s="1"/>
  <c r="A70" i="1" s="1"/>
  <c r="M71" i="1"/>
  <c r="P71" i="1" s="1"/>
  <c r="A71" i="1" s="1"/>
  <c r="M72" i="1"/>
  <c r="P72" i="1" s="1"/>
  <c r="A72" i="1" s="1"/>
  <c r="M73" i="1"/>
  <c r="P73" i="1" s="1"/>
  <c r="A73" i="1" s="1"/>
  <c r="M74" i="1"/>
  <c r="P74" i="1" s="1"/>
  <c r="A74" i="1" s="1"/>
  <c r="M75" i="1"/>
  <c r="P75" i="1" s="1"/>
  <c r="A75" i="1" s="1"/>
  <c r="M76" i="1"/>
  <c r="P76" i="1" s="1"/>
  <c r="A76" i="1" s="1"/>
  <c r="M77" i="1"/>
  <c r="P77" i="1" s="1"/>
  <c r="A77" i="1" s="1"/>
  <c r="M78" i="1"/>
  <c r="P78" i="1" s="1"/>
  <c r="A78" i="1" s="1"/>
  <c r="M79" i="1"/>
  <c r="P79" i="1" s="1"/>
  <c r="A79" i="1" s="1"/>
  <c r="M80" i="1"/>
  <c r="P80" i="1" s="1"/>
  <c r="A80" i="1" s="1"/>
  <c r="M81" i="1"/>
  <c r="P81" i="1" s="1"/>
  <c r="A81" i="1" s="1"/>
  <c r="M82" i="1"/>
  <c r="P82" i="1" s="1"/>
  <c r="A82" i="1" s="1"/>
  <c r="M83" i="1"/>
  <c r="P83" i="1" s="1"/>
  <c r="A83" i="1" s="1"/>
  <c r="M84" i="1"/>
  <c r="P84" i="1" s="1"/>
  <c r="A84" i="1" s="1"/>
  <c r="M85" i="1"/>
  <c r="P85" i="1" s="1"/>
  <c r="A85" i="1" s="1"/>
  <c r="M86" i="1"/>
  <c r="P86" i="1" s="1"/>
  <c r="A86" i="1" s="1"/>
  <c r="M87" i="1"/>
  <c r="P87" i="1" s="1"/>
  <c r="A87" i="1" s="1"/>
  <c r="M88" i="1"/>
  <c r="P88" i="1" s="1"/>
  <c r="A88" i="1" s="1"/>
  <c r="M89" i="1"/>
  <c r="P89" i="1" s="1"/>
  <c r="A89" i="1" s="1"/>
  <c r="M90" i="1"/>
  <c r="P90" i="1" s="1"/>
  <c r="A90" i="1" s="1"/>
  <c r="M91" i="1"/>
  <c r="P91" i="1" s="1"/>
  <c r="A91" i="1" s="1"/>
  <c r="M92" i="1"/>
  <c r="P92" i="1" s="1"/>
  <c r="A92" i="1" s="1"/>
  <c r="M93" i="1"/>
  <c r="P93" i="1" s="1"/>
  <c r="A93" i="1" s="1"/>
  <c r="M94" i="1"/>
  <c r="P94" i="1" s="1"/>
  <c r="A94" i="1" s="1"/>
  <c r="M62" i="1"/>
  <c r="P62" i="1" s="1"/>
  <c r="M95" i="1"/>
  <c r="P95" i="1" s="1"/>
  <c r="A95" i="1" s="1"/>
  <c r="M96" i="1"/>
  <c r="P96" i="1" s="1"/>
  <c r="A96" i="1" s="1"/>
  <c r="M97" i="1"/>
  <c r="P97" i="1" s="1"/>
  <c r="A97" i="1" s="1"/>
  <c r="M98" i="1"/>
  <c r="P98" i="1" s="1"/>
  <c r="A98" i="1" s="1"/>
  <c r="M99" i="1"/>
  <c r="P99" i="1" s="1"/>
  <c r="A99" i="1" s="1"/>
  <c r="M100" i="1"/>
  <c r="P100" i="1" s="1"/>
  <c r="A100" i="1" s="1"/>
  <c r="M101" i="1"/>
  <c r="P101" i="1" s="1"/>
  <c r="A101" i="1" s="1"/>
  <c r="M115" i="1"/>
  <c r="P115" i="1" s="1"/>
  <c r="A115" i="1" s="1"/>
  <c r="M136" i="1"/>
  <c r="P136" i="1" s="1"/>
  <c r="A136" i="1" s="1"/>
  <c r="M129" i="1"/>
  <c r="P129" i="1" s="1"/>
  <c r="A129" i="1" s="1"/>
  <c r="M123" i="1"/>
  <c r="P123" i="1" s="1"/>
  <c r="A57" i="1" l="1"/>
  <c r="A12" i="1"/>
  <c r="A53" i="1"/>
  <c r="F53" i="5" s="1"/>
  <c r="A54" i="1"/>
  <c r="A60" i="1"/>
  <c r="A120" i="1"/>
  <c r="A66" i="1"/>
  <c r="A62" i="1"/>
  <c r="A111" i="1"/>
  <c r="A123" i="1"/>
  <c r="G15" i="11"/>
  <c r="G16" i="11"/>
  <c r="G17" i="11"/>
  <c r="G18" i="11"/>
  <c r="G19" i="11"/>
  <c r="E6" i="8"/>
  <c r="D68" i="11" s="1"/>
  <c r="H1" i="11"/>
  <c r="F54" i="9"/>
  <c r="D55" i="9"/>
  <c r="G4" i="8"/>
  <c r="E4" i="8"/>
  <c r="D66" i="11" s="1"/>
  <c r="E5" i="8"/>
  <c r="D67" i="11" s="1"/>
  <c r="F5" i="8"/>
  <c r="J67" i="11" s="1"/>
  <c r="G7" i="8"/>
  <c r="B7" i="8"/>
  <c r="B12" i="11" s="1"/>
  <c r="F57" i="9"/>
  <c r="D7" i="8"/>
  <c r="E57" i="9"/>
  <c r="C55" i="9"/>
  <c r="G55" i="9"/>
  <c r="E54" i="9"/>
  <c r="F4" i="8"/>
  <c r="J66" i="11" s="1"/>
  <c r="D4" i="8"/>
  <c r="C66" i="11" s="1"/>
  <c r="B4" i="8"/>
  <c r="B9" i="11" s="1"/>
  <c r="G5" i="8"/>
  <c r="B5" i="8"/>
  <c r="B10" i="11" s="1"/>
  <c r="D5" i="8"/>
  <c r="C67" i="11" s="1"/>
  <c r="E7" i="8"/>
  <c r="D69" i="11" s="1"/>
  <c r="D57" i="9"/>
  <c r="F7" i="8"/>
  <c r="J69" i="11" s="1"/>
  <c r="C57" i="9"/>
  <c r="G57" i="9"/>
  <c r="D56" i="9"/>
  <c r="F55" i="9"/>
  <c r="E55" i="9"/>
  <c r="C54" i="9"/>
  <c r="G54" i="9"/>
  <c r="D54" i="9"/>
  <c r="H1" i="6"/>
  <c r="E56" i="9"/>
  <c r="F56" i="9"/>
  <c r="C56" i="9"/>
  <c r="G56" i="9"/>
  <c r="E13" i="8"/>
  <c r="D75" i="11" s="1"/>
  <c r="F12" i="8"/>
  <c r="J74" i="11" s="1"/>
  <c r="G11" i="8"/>
  <c r="P73" i="11" s="1"/>
  <c r="B11" i="8"/>
  <c r="B16" i="11" s="1"/>
  <c r="D10" i="8"/>
  <c r="C72" i="11" s="1"/>
  <c r="E9" i="8"/>
  <c r="D71" i="11" s="1"/>
  <c r="F8" i="8"/>
  <c r="J70" i="11" s="1"/>
  <c r="D36" i="8"/>
  <c r="CN70" i="11" s="1"/>
  <c r="E35" i="8"/>
  <c r="DN69" i="11" s="1"/>
  <c r="F34" i="8"/>
  <c r="DT68" i="11" s="1"/>
  <c r="G33" i="8"/>
  <c r="B33" i="8"/>
  <c r="B38" i="11" s="1"/>
  <c r="D32" i="8"/>
  <c r="CN66" i="11" s="1"/>
  <c r="E31" i="8"/>
  <c r="BH79" i="11" s="1"/>
  <c r="F30" i="8"/>
  <c r="BN78" i="11" s="1"/>
  <c r="G29" i="8"/>
  <c r="B29" i="8"/>
  <c r="B34" i="11" s="1"/>
  <c r="D28" i="8"/>
  <c r="AH76" i="11" s="1"/>
  <c r="E27" i="8"/>
  <c r="BH75" i="11" s="1"/>
  <c r="F26" i="8"/>
  <c r="BN74" i="11" s="1"/>
  <c r="G25" i="8"/>
  <c r="B25" i="8"/>
  <c r="B30" i="11" s="1"/>
  <c r="D24" i="8"/>
  <c r="AH72" i="11" s="1"/>
  <c r="E23" i="8"/>
  <c r="BH71" i="11" s="1"/>
  <c r="F22" i="8"/>
  <c r="BN70" i="11" s="1"/>
  <c r="G21" i="8"/>
  <c r="B21" i="8"/>
  <c r="B26" i="11" s="1"/>
  <c r="D20" i="8"/>
  <c r="AH68" i="11" s="1"/>
  <c r="E19" i="8"/>
  <c r="BH67" i="11" s="1"/>
  <c r="F18" i="8"/>
  <c r="BN66" i="11" s="1"/>
  <c r="G17" i="8"/>
  <c r="B17" i="8"/>
  <c r="B22" i="11" s="1"/>
  <c r="D16" i="8"/>
  <c r="C78" i="11" s="1"/>
  <c r="E15" i="8"/>
  <c r="D77" i="11" s="1"/>
  <c r="F14" i="8"/>
  <c r="J76" i="11" s="1"/>
  <c r="G52" i="8"/>
  <c r="I52" i="8" s="1"/>
  <c r="B52" i="8"/>
  <c r="B57" i="11" s="1"/>
  <c r="D51" i="8"/>
  <c r="E50" i="8"/>
  <c r="F49" i="8"/>
  <c r="G48" i="8"/>
  <c r="I48" i="8" s="1"/>
  <c r="G53" i="11" s="1"/>
  <c r="B48" i="8"/>
  <c r="B53" i="11" s="1"/>
  <c r="D47" i="8"/>
  <c r="E46" i="8"/>
  <c r="F45" i="8"/>
  <c r="DT79" i="11" s="1"/>
  <c r="G44" i="8"/>
  <c r="B44" i="8"/>
  <c r="B49" i="11" s="1"/>
  <c r="D43" i="8"/>
  <c r="CN77" i="11" s="1"/>
  <c r="E42" i="8"/>
  <c r="DN76" i="11" s="1"/>
  <c r="F41" i="8"/>
  <c r="DT75" i="11" s="1"/>
  <c r="G40" i="8"/>
  <c r="B40" i="8"/>
  <c r="B45" i="11" s="1"/>
  <c r="D39" i="8"/>
  <c r="CN73" i="11" s="1"/>
  <c r="E38" i="8"/>
  <c r="DN72" i="11" s="1"/>
  <c r="F37" i="8"/>
  <c r="DT71" i="11" s="1"/>
  <c r="G53" i="8"/>
  <c r="I53" i="8" s="1"/>
  <c r="B53" i="8"/>
  <c r="B58" i="11" s="1"/>
  <c r="F54" i="8"/>
  <c r="E58" i="9"/>
  <c r="D59" i="9"/>
  <c r="C60" i="9"/>
  <c r="G60" i="9"/>
  <c r="F61" i="9"/>
  <c r="E62" i="9"/>
  <c r="D63" i="9"/>
  <c r="C64" i="9"/>
  <c r="G64" i="9"/>
  <c r="F65" i="9"/>
  <c r="E66" i="9"/>
  <c r="D67" i="9"/>
  <c r="C68" i="9"/>
  <c r="G68" i="9"/>
  <c r="F69" i="9"/>
  <c r="E70" i="9"/>
  <c r="D71" i="9"/>
  <c r="C72" i="9"/>
  <c r="G72" i="9"/>
  <c r="F73" i="9"/>
  <c r="E74" i="9"/>
  <c r="D75" i="9"/>
  <c r="C76" i="9"/>
  <c r="G76" i="9"/>
  <c r="F77" i="9"/>
  <c r="E78" i="9"/>
  <c r="D79" i="9"/>
  <c r="C80" i="9"/>
  <c r="G80" i="9"/>
  <c r="F81" i="9"/>
  <c r="E82" i="9"/>
  <c r="D83" i="9"/>
  <c r="C84" i="9"/>
  <c r="G84" i="9"/>
  <c r="F85" i="9"/>
  <c r="E86" i="9"/>
  <c r="D87" i="9"/>
  <c r="C88" i="9"/>
  <c r="G88" i="9"/>
  <c r="F89" i="9"/>
  <c r="E90" i="9"/>
  <c r="D91" i="9"/>
  <c r="C92" i="9"/>
  <c r="G92" i="9"/>
  <c r="F93" i="9"/>
  <c r="E94" i="9"/>
  <c r="D95" i="9"/>
  <c r="C96" i="9"/>
  <c r="G96" i="9"/>
  <c r="F97" i="9"/>
  <c r="E98" i="9"/>
  <c r="D99" i="9"/>
  <c r="C100" i="9"/>
  <c r="G100" i="9"/>
  <c r="F101" i="9"/>
  <c r="E102" i="9"/>
  <c r="D103" i="9"/>
  <c r="C104" i="9"/>
  <c r="G104" i="9"/>
  <c r="D13" i="8"/>
  <c r="C75" i="11" s="1"/>
  <c r="E12" i="8"/>
  <c r="D74" i="11" s="1"/>
  <c r="F11" i="8"/>
  <c r="J73" i="11" s="1"/>
  <c r="G10" i="8"/>
  <c r="P72" i="11" s="1"/>
  <c r="B10" i="8"/>
  <c r="B15" i="11" s="1"/>
  <c r="D9" i="8"/>
  <c r="C71" i="11" s="1"/>
  <c r="E8" i="8"/>
  <c r="D70" i="11" s="1"/>
  <c r="G36" i="8"/>
  <c r="B36" i="8"/>
  <c r="B41" i="11" s="1"/>
  <c r="D35" i="8"/>
  <c r="CN69" i="11" s="1"/>
  <c r="E34" i="8"/>
  <c r="DN68" i="11" s="1"/>
  <c r="F33" i="8"/>
  <c r="DT67" i="11" s="1"/>
  <c r="G32" i="8"/>
  <c r="B32" i="8"/>
  <c r="B37" i="11" s="1"/>
  <c r="D31" i="8"/>
  <c r="AH79" i="11" s="1"/>
  <c r="E30" i="8"/>
  <c r="BH78" i="11" s="1"/>
  <c r="F29" i="8"/>
  <c r="BN77" i="11" s="1"/>
  <c r="G28" i="8"/>
  <c r="B28" i="8"/>
  <c r="B33" i="11" s="1"/>
  <c r="D27" i="8"/>
  <c r="AH75" i="11" s="1"/>
  <c r="E26" i="8"/>
  <c r="BH74" i="11" s="1"/>
  <c r="F25" i="8"/>
  <c r="BN73" i="11" s="1"/>
  <c r="G24" i="8"/>
  <c r="B24" i="8"/>
  <c r="B29" i="11" s="1"/>
  <c r="D23" i="8"/>
  <c r="AH71" i="11" s="1"/>
  <c r="E22" i="8"/>
  <c r="BH70" i="11" s="1"/>
  <c r="F21" i="8"/>
  <c r="BN69" i="11" s="1"/>
  <c r="G20" i="8"/>
  <c r="B20" i="8"/>
  <c r="B25" i="11" s="1"/>
  <c r="D19" i="8"/>
  <c r="AH67" i="11" s="1"/>
  <c r="E18" i="8"/>
  <c r="BH66" i="11" s="1"/>
  <c r="F17" i="8"/>
  <c r="J79" i="11" s="1"/>
  <c r="G16" i="8"/>
  <c r="B16" i="8"/>
  <c r="B21" i="11" s="1"/>
  <c r="D15" i="8"/>
  <c r="C77" i="11" s="1"/>
  <c r="E14" i="8"/>
  <c r="D76" i="11" s="1"/>
  <c r="F52" i="8"/>
  <c r="G51" i="8"/>
  <c r="I51" i="8" s="1"/>
  <c r="B51" i="8"/>
  <c r="B56" i="11" s="1"/>
  <c r="D50" i="8"/>
  <c r="E49" i="8"/>
  <c r="F48" i="8"/>
  <c r="G47" i="8"/>
  <c r="I47" i="8" s="1"/>
  <c r="G52" i="11" s="1"/>
  <c r="B47" i="8"/>
  <c r="B52" i="11" s="1"/>
  <c r="D46" i="8"/>
  <c r="E45" i="8"/>
  <c r="DN79" i="11" s="1"/>
  <c r="F44" i="8"/>
  <c r="DT78" i="11" s="1"/>
  <c r="G43" i="8"/>
  <c r="B43" i="8"/>
  <c r="B48" i="11" s="1"/>
  <c r="D42" i="8"/>
  <c r="CN76" i="11" s="1"/>
  <c r="E41" i="8"/>
  <c r="DN75" i="11" s="1"/>
  <c r="F40" i="8"/>
  <c r="DT74" i="11" s="1"/>
  <c r="G39" i="8"/>
  <c r="B39" i="8"/>
  <c r="B44" i="11" s="1"/>
  <c r="D38" i="8"/>
  <c r="CN72" i="11" s="1"/>
  <c r="E37" i="8"/>
  <c r="DN71" i="11" s="1"/>
  <c r="F53" i="8"/>
  <c r="B54" i="8"/>
  <c r="G54" i="8"/>
  <c r="I54" i="8" s="1"/>
  <c r="D58" i="9"/>
  <c r="C59" i="9"/>
  <c r="G59" i="9"/>
  <c r="F60" i="9"/>
  <c r="E61" i="9"/>
  <c r="D62" i="9"/>
  <c r="C63" i="9"/>
  <c r="G63" i="9"/>
  <c r="F64" i="9"/>
  <c r="E65" i="9"/>
  <c r="D66" i="9"/>
  <c r="C67" i="9"/>
  <c r="G67" i="9"/>
  <c r="F68" i="9"/>
  <c r="E69" i="9"/>
  <c r="D70" i="9"/>
  <c r="C71" i="9"/>
  <c r="G71" i="9"/>
  <c r="F72" i="9"/>
  <c r="E73" i="9"/>
  <c r="D74" i="9"/>
  <c r="C75" i="9"/>
  <c r="G75" i="9"/>
  <c r="F76" i="9"/>
  <c r="E77" i="9"/>
  <c r="D78" i="9"/>
  <c r="C79" i="9"/>
  <c r="G79" i="9"/>
  <c r="F80" i="9"/>
  <c r="E81" i="9"/>
  <c r="D82" i="9"/>
  <c r="C83" i="9"/>
  <c r="G83" i="9"/>
  <c r="F84" i="9"/>
  <c r="E85" i="9"/>
  <c r="D86" i="9"/>
  <c r="C87" i="9"/>
  <c r="G87" i="9"/>
  <c r="F88" i="9"/>
  <c r="E89" i="9"/>
  <c r="D90" i="9"/>
  <c r="C91" i="9"/>
  <c r="G91" i="9"/>
  <c r="F92" i="9"/>
  <c r="E93" i="9"/>
  <c r="D94" i="9"/>
  <c r="C95" i="9"/>
  <c r="G95" i="9"/>
  <c r="F96" i="9"/>
  <c r="E97" i="9"/>
  <c r="D98" i="9"/>
  <c r="C99" i="9"/>
  <c r="G99" i="9"/>
  <c r="F100" i="9"/>
  <c r="E101" i="9"/>
  <c r="D102" i="9"/>
  <c r="C103" i="9"/>
  <c r="G103" i="9"/>
  <c r="F104" i="9"/>
  <c r="G13" i="8"/>
  <c r="P75" i="11" s="1"/>
  <c r="B13" i="8"/>
  <c r="B18" i="11" s="1"/>
  <c r="D12" i="8"/>
  <c r="C74" i="11" s="1"/>
  <c r="E11" i="8"/>
  <c r="D73" i="11" s="1"/>
  <c r="F10" i="8"/>
  <c r="J72" i="11" s="1"/>
  <c r="G9" i="8"/>
  <c r="B9" i="8"/>
  <c r="B14" i="11" s="1"/>
  <c r="D8" i="8"/>
  <c r="C70" i="11" s="1"/>
  <c r="F36" i="8"/>
  <c r="DT70" i="11" s="1"/>
  <c r="G35" i="8"/>
  <c r="B35" i="8"/>
  <c r="B40" i="11" s="1"/>
  <c r="D34" i="8"/>
  <c r="CN68" i="11" s="1"/>
  <c r="E33" i="8"/>
  <c r="DN67" i="11" s="1"/>
  <c r="F32" i="8"/>
  <c r="DT66" i="11" s="1"/>
  <c r="G31" i="8"/>
  <c r="B31" i="8"/>
  <c r="B36" i="11" s="1"/>
  <c r="D30" i="8"/>
  <c r="AH78" i="11" s="1"/>
  <c r="E29" i="8"/>
  <c r="BH77" i="11" s="1"/>
  <c r="F28" i="8"/>
  <c r="BN76" i="11" s="1"/>
  <c r="G27" i="8"/>
  <c r="B27" i="8"/>
  <c r="B32" i="11" s="1"/>
  <c r="D26" i="8"/>
  <c r="AH74" i="11" s="1"/>
  <c r="E25" i="8"/>
  <c r="BH73" i="11" s="1"/>
  <c r="F24" i="8"/>
  <c r="BN72" i="11" s="1"/>
  <c r="G23" i="8"/>
  <c r="B23" i="8"/>
  <c r="B28" i="11" s="1"/>
  <c r="D22" i="8"/>
  <c r="AH70" i="11" s="1"/>
  <c r="E21" i="8"/>
  <c r="BH69" i="11" s="1"/>
  <c r="F20" i="8"/>
  <c r="BN68" i="11" s="1"/>
  <c r="G19" i="8"/>
  <c r="B19" i="8"/>
  <c r="B24" i="11" s="1"/>
  <c r="D18" i="8"/>
  <c r="AH66" i="11" s="1"/>
  <c r="E17" i="8"/>
  <c r="D79" i="11" s="1"/>
  <c r="F16" i="8"/>
  <c r="J78" i="11" s="1"/>
  <c r="G15" i="8"/>
  <c r="B15" i="8"/>
  <c r="B20" i="11" s="1"/>
  <c r="D14" i="8"/>
  <c r="C76" i="11" s="1"/>
  <c r="E52" i="8"/>
  <c r="F51" i="8"/>
  <c r="G50" i="8"/>
  <c r="I50" i="8" s="1"/>
  <c r="G55" i="11" s="1"/>
  <c r="B50" i="8"/>
  <c r="B55" i="11" s="1"/>
  <c r="D49" i="8"/>
  <c r="E48" i="8"/>
  <c r="F47" i="8"/>
  <c r="G46" i="8"/>
  <c r="I46" i="8" s="1"/>
  <c r="G51" i="11" s="1"/>
  <c r="B46" i="8"/>
  <c r="B51" i="11" s="1"/>
  <c r="D45" i="8"/>
  <c r="CN79" i="11" s="1"/>
  <c r="E44" i="8"/>
  <c r="DN78" i="11" s="1"/>
  <c r="F43" i="8"/>
  <c r="DT77" i="11" s="1"/>
  <c r="G42" i="8"/>
  <c r="B42" i="8"/>
  <c r="B47" i="11" s="1"/>
  <c r="D41" i="8"/>
  <c r="CN75" i="11" s="1"/>
  <c r="E40" i="8"/>
  <c r="DN74" i="11" s="1"/>
  <c r="F39" i="8"/>
  <c r="DT73" i="11" s="1"/>
  <c r="G38" i="8"/>
  <c r="B38" i="8"/>
  <c r="B43" i="11" s="1"/>
  <c r="D37" i="8"/>
  <c r="CN71" i="11" s="1"/>
  <c r="E53" i="8"/>
  <c r="D54" i="8"/>
  <c r="C58" i="9"/>
  <c r="G58" i="9"/>
  <c r="F59" i="9"/>
  <c r="E60" i="9"/>
  <c r="D61" i="9"/>
  <c r="C62" i="9"/>
  <c r="G62" i="9"/>
  <c r="F63" i="9"/>
  <c r="E64" i="9"/>
  <c r="D65" i="9"/>
  <c r="C66" i="9"/>
  <c r="G66" i="9"/>
  <c r="F67" i="9"/>
  <c r="E68" i="9"/>
  <c r="D69" i="9"/>
  <c r="C70" i="9"/>
  <c r="G70" i="9"/>
  <c r="F71" i="9"/>
  <c r="E72" i="9"/>
  <c r="D73" i="9"/>
  <c r="C74" i="9"/>
  <c r="G74" i="9"/>
  <c r="F75" i="9"/>
  <c r="E76" i="9"/>
  <c r="D77" i="9"/>
  <c r="C78" i="9"/>
  <c r="G78" i="9"/>
  <c r="F79" i="9"/>
  <c r="E80" i="9"/>
  <c r="D81" i="9"/>
  <c r="C82" i="9"/>
  <c r="G82" i="9"/>
  <c r="F83" i="9"/>
  <c r="E84" i="9"/>
  <c r="D85" i="9"/>
  <c r="C86" i="9"/>
  <c r="G86" i="9"/>
  <c r="F87" i="9"/>
  <c r="E88" i="9"/>
  <c r="D89" i="9"/>
  <c r="C90" i="9"/>
  <c r="G90" i="9"/>
  <c r="F91" i="9"/>
  <c r="E92" i="9"/>
  <c r="D93" i="9"/>
  <c r="C94" i="9"/>
  <c r="G94" i="9"/>
  <c r="F95" i="9"/>
  <c r="E96" i="9"/>
  <c r="D97" i="9"/>
  <c r="C98" i="9"/>
  <c r="G98" i="9"/>
  <c r="F99" i="9"/>
  <c r="E100" i="9"/>
  <c r="D101" i="9"/>
  <c r="C102" i="9"/>
  <c r="G102" i="9"/>
  <c r="F103" i="9"/>
  <c r="E104" i="9"/>
  <c r="F13" i="8"/>
  <c r="J75" i="11" s="1"/>
  <c r="G12" i="8"/>
  <c r="P74" i="11" s="1"/>
  <c r="B12" i="8"/>
  <c r="B17" i="11" s="1"/>
  <c r="D11" i="8"/>
  <c r="C73" i="11" s="1"/>
  <c r="E10" i="8"/>
  <c r="D72" i="11" s="1"/>
  <c r="F9" i="8"/>
  <c r="J71" i="11" s="1"/>
  <c r="G8" i="8"/>
  <c r="B8" i="8"/>
  <c r="B13" i="11" s="1"/>
  <c r="E36" i="8"/>
  <c r="DN70" i="11" s="1"/>
  <c r="F35" i="8"/>
  <c r="DT69" i="11" s="1"/>
  <c r="G34" i="8"/>
  <c r="B34" i="8"/>
  <c r="B39" i="11" s="1"/>
  <c r="D33" i="8"/>
  <c r="CN67" i="11" s="1"/>
  <c r="E32" i="8"/>
  <c r="DN66" i="11" s="1"/>
  <c r="F31" i="8"/>
  <c r="BN79" i="11" s="1"/>
  <c r="G30" i="8"/>
  <c r="B30" i="8"/>
  <c r="B35" i="11" s="1"/>
  <c r="D29" i="8"/>
  <c r="AH77" i="11" s="1"/>
  <c r="E28" i="8"/>
  <c r="BH76" i="11" s="1"/>
  <c r="F27" i="8"/>
  <c r="BN75" i="11" s="1"/>
  <c r="G26" i="8"/>
  <c r="B26" i="8"/>
  <c r="B31" i="11" s="1"/>
  <c r="D25" i="8"/>
  <c r="AH73" i="11" s="1"/>
  <c r="E24" i="8"/>
  <c r="BH72" i="11" s="1"/>
  <c r="F23" i="8"/>
  <c r="BN71" i="11" s="1"/>
  <c r="G22" i="8"/>
  <c r="B22" i="8"/>
  <c r="B27" i="11" s="1"/>
  <c r="D21" i="8"/>
  <c r="AH69" i="11" s="1"/>
  <c r="E20" i="8"/>
  <c r="BH68" i="11" s="1"/>
  <c r="F19" i="8"/>
  <c r="BN67" i="11" s="1"/>
  <c r="G18" i="8"/>
  <c r="B18" i="8"/>
  <c r="B23" i="11" s="1"/>
  <c r="D17" i="8"/>
  <c r="C79" i="11" s="1"/>
  <c r="E16" i="8"/>
  <c r="D78" i="11" s="1"/>
  <c r="F15" i="8"/>
  <c r="J77" i="11" s="1"/>
  <c r="G14" i="8"/>
  <c r="P76" i="11" s="1"/>
  <c r="B14" i="8"/>
  <c r="B19" i="11" s="1"/>
  <c r="D52" i="8"/>
  <c r="E51" i="8"/>
  <c r="F50" i="8"/>
  <c r="G49" i="8"/>
  <c r="I49" i="8" s="1"/>
  <c r="B49" i="8"/>
  <c r="B54" i="11" s="1"/>
  <c r="D48" i="8"/>
  <c r="E47" i="8"/>
  <c r="F46" i="8"/>
  <c r="G45" i="8"/>
  <c r="B45" i="8"/>
  <c r="B50" i="11" s="1"/>
  <c r="D44" i="8"/>
  <c r="CN78" i="11" s="1"/>
  <c r="E43" i="8"/>
  <c r="DN77" i="11" s="1"/>
  <c r="F42" i="8"/>
  <c r="DT76" i="11" s="1"/>
  <c r="G41" i="8"/>
  <c r="B41" i="8"/>
  <c r="B46" i="11" s="1"/>
  <c r="D40" i="8"/>
  <c r="CN74" i="11" s="1"/>
  <c r="E39" i="8"/>
  <c r="DN73" i="11" s="1"/>
  <c r="F38" i="8"/>
  <c r="DT72" i="11" s="1"/>
  <c r="G37" i="8"/>
  <c r="B37" i="8"/>
  <c r="B42" i="11" s="1"/>
  <c r="D53" i="8"/>
  <c r="C58" i="11" s="1"/>
  <c r="E54" i="8"/>
  <c r="F58" i="9"/>
  <c r="E59" i="9"/>
  <c r="D60" i="9"/>
  <c r="C61" i="9"/>
  <c r="G61" i="9"/>
  <c r="F62" i="9"/>
  <c r="E63" i="9"/>
  <c r="D64" i="9"/>
  <c r="C65" i="9"/>
  <c r="G65" i="9"/>
  <c r="F66" i="9"/>
  <c r="E67" i="9"/>
  <c r="D68" i="9"/>
  <c r="C69" i="9"/>
  <c r="G69" i="9"/>
  <c r="F70" i="9"/>
  <c r="E71" i="9"/>
  <c r="D72" i="9"/>
  <c r="C73" i="9"/>
  <c r="G73" i="9"/>
  <c r="F74" i="9"/>
  <c r="E75" i="9"/>
  <c r="D76" i="9"/>
  <c r="C77" i="9"/>
  <c r="G77" i="9"/>
  <c r="F78" i="9"/>
  <c r="E79" i="9"/>
  <c r="D80" i="9"/>
  <c r="C81" i="9"/>
  <c r="G81" i="9"/>
  <c r="F82" i="9"/>
  <c r="E83" i="9"/>
  <c r="D84" i="9"/>
  <c r="C85" i="9"/>
  <c r="G85" i="9"/>
  <c r="F86" i="9"/>
  <c r="E87" i="9"/>
  <c r="D88" i="9"/>
  <c r="C89" i="9"/>
  <c r="G89" i="9"/>
  <c r="F90" i="9"/>
  <c r="E91" i="9"/>
  <c r="D92" i="9"/>
  <c r="C93" i="9"/>
  <c r="G93" i="9"/>
  <c r="F94" i="9"/>
  <c r="E95" i="9"/>
  <c r="D96" i="9"/>
  <c r="C97" i="9"/>
  <c r="G97" i="9"/>
  <c r="F98" i="9"/>
  <c r="E99" i="9"/>
  <c r="D100" i="9"/>
  <c r="C101" i="9"/>
  <c r="G101" i="9"/>
  <c r="F102" i="9"/>
  <c r="E103" i="9"/>
  <c r="D104" i="9"/>
  <c r="F6" i="8"/>
  <c r="J68" i="11" s="1"/>
  <c r="D6" i="8"/>
  <c r="C68" i="11" s="1"/>
  <c r="G6" i="8"/>
  <c r="B6" i="8"/>
  <c r="B11" i="11" s="1"/>
  <c r="L16" i="7"/>
  <c r="CX62" i="11" s="1"/>
  <c r="G53" i="5" l="1"/>
  <c r="E53" i="5"/>
  <c r="D53" i="5"/>
  <c r="G6" i="5"/>
  <c r="D54" i="11"/>
  <c r="E54" i="11"/>
  <c r="F54" i="11"/>
  <c r="I38" i="8"/>
  <c r="H43" i="11" s="1"/>
  <c r="DZ72" i="11"/>
  <c r="I5" i="8"/>
  <c r="G10" i="11" s="1"/>
  <c r="P67" i="11"/>
  <c r="I22" i="8"/>
  <c r="E27" i="11" s="1"/>
  <c r="BT70" i="11"/>
  <c r="D56" i="11"/>
  <c r="F56" i="11"/>
  <c r="E56" i="11"/>
  <c r="I41" i="8"/>
  <c r="H46" i="11" s="1"/>
  <c r="DZ75" i="11"/>
  <c r="I34" i="8"/>
  <c r="D39" i="11" s="1"/>
  <c r="DZ68" i="11"/>
  <c r="I23" i="8"/>
  <c r="H28" i="11" s="1"/>
  <c r="BT71" i="11"/>
  <c r="I24" i="8"/>
  <c r="H29" i="11" s="1"/>
  <c r="BT72" i="11"/>
  <c r="D57" i="11"/>
  <c r="E57" i="11"/>
  <c r="F57" i="11"/>
  <c r="I31" i="8"/>
  <c r="F36" i="11" s="1"/>
  <c r="BT79" i="11"/>
  <c r="I21" i="8"/>
  <c r="F26" i="11" s="1"/>
  <c r="BT69" i="11"/>
  <c r="C12" i="11"/>
  <c r="C69" i="11"/>
  <c r="I26" i="8"/>
  <c r="BT74" i="11"/>
  <c r="I15" i="8"/>
  <c r="D20" i="11" s="1"/>
  <c r="P77" i="11"/>
  <c r="I16" i="8"/>
  <c r="D21" i="11" s="1"/>
  <c r="P78" i="11"/>
  <c r="I44" i="8"/>
  <c r="H49" i="11" s="1"/>
  <c r="DZ78" i="11"/>
  <c r="I33" i="8"/>
  <c r="D38" i="11" s="1"/>
  <c r="DZ67" i="11"/>
  <c r="I42" i="8"/>
  <c r="H47" i="11" s="1"/>
  <c r="DZ76" i="11"/>
  <c r="I36" i="8"/>
  <c r="F41" i="11" s="1"/>
  <c r="DZ70" i="11"/>
  <c r="I45" i="8"/>
  <c r="H50" i="11" s="1"/>
  <c r="DZ79" i="11"/>
  <c r="I27" i="8"/>
  <c r="BT75" i="11"/>
  <c r="I28" i="8"/>
  <c r="H33" i="11" s="1"/>
  <c r="BT76" i="11"/>
  <c r="I17" i="8"/>
  <c r="G22" i="11" s="1"/>
  <c r="P79" i="11"/>
  <c r="I7" i="8"/>
  <c r="H12" i="11" s="1"/>
  <c r="P69" i="11"/>
  <c r="G56" i="11"/>
  <c r="I39" i="8"/>
  <c r="H44" i="11" s="1"/>
  <c r="DZ73" i="11"/>
  <c r="I32" i="8"/>
  <c r="G37" i="11" s="1"/>
  <c r="DZ66" i="11"/>
  <c r="D55" i="11"/>
  <c r="E55" i="11"/>
  <c r="F55" i="11"/>
  <c r="I40" i="8"/>
  <c r="DZ74" i="11"/>
  <c r="I43" i="8"/>
  <c r="H48" i="11" s="1"/>
  <c r="DZ77" i="11"/>
  <c r="I25" i="8"/>
  <c r="F30" i="11" s="1"/>
  <c r="BT73" i="11"/>
  <c r="I18" i="8"/>
  <c r="D23" i="11" s="1"/>
  <c r="BT66" i="11"/>
  <c r="I8" i="8"/>
  <c r="H13" i="11" s="1"/>
  <c r="P70" i="11"/>
  <c r="D51" i="11"/>
  <c r="E51" i="11"/>
  <c r="F51" i="11"/>
  <c r="D52" i="11"/>
  <c r="F52" i="11"/>
  <c r="E52" i="11"/>
  <c r="D58" i="11"/>
  <c r="E58" i="11"/>
  <c r="F58" i="11"/>
  <c r="I29" i="8"/>
  <c r="G34" i="11" s="1"/>
  <c r="BT77" i="11"/>
  <c r="G54" i="11"/>
  <c r="G57" i="11"/>
  <c r="I4" i="8"/>
  <c r="G9" i="11" s="1"/>
  <c r="P66" i="11"/>
  <c r="I35" i="8"/>
  <c r="D40" i="11" s="1"/>
  <c r="DZ69" i="11"/>
  <c r="I6" i="8"/>
  <c r="H11" i="11" s="1"/>
  <c r="P68" i="11"/>
  <c r="I37" i="8"/>
  <c r="F42" i="11" s="1"/>
  <c r="DZ71" i="11"/>
  <c r="I30" i="8"/>
  <c r="D35" i="11" s="1"/>
  <c r="BT78" i="11"/>
  <c r="I19" i="8"/>
  <c r="G24" i="11" s="1"/>
  <c r="BT67" i="11"/>
  <c r="I9" i="8"/>
  <c r="H14" i="11" s="1"/>
  <c r="P71" i="11"/>
  <c r="I20" i="8"/>
  <c r="G25" i="11" s="1"/>
  <c r="BT68" i="11"/>
  <c r="D53" i="11"/>
  <c r="F53" i="11"/>
  <c r="E53" i="11"/>
  <c r="G58" i="11"/>
  <c r="H45" i="11"/>
  <c r="H51" i="11"/>
  <c r="H52" i="11"/>
  <c r="H53" i="11"/>
  <c r="H54" i="11"/>
  <c r="H55" i="11"/>
  <c r="H56" i="11"/>
  <c r="H57" i="11"/>
  <c r="H58" i="11"/>
  <c r="H15" i="11"/>
  <c r="H16" i="11"/>
  <c r="H17" i="11"/>
  <c r="H18" i="11"/>
  <c r="H19" i="11"/>
  <c r="H23" i="11"/>
  <c r="D31" i="11"/>
  <c r="F31" i="11"/>
  <c r="H31" i="11"/>
  <c r="E31" i="11"/>
  <c r="G31" i="11"/>
  <c r="E13" i="11"/>
  <c r="G13" i="11"/>
  <c r="D13" i="11"/>
  <c r="F13" i="11"/>
  <c r="G36" i="11"/>
  <c r="E29" i="11"/>
  <c r="G29" i="11"/>
  <c r="E26" i="11"/>
  <c r="E9" i="11"/>
  <c r="E42" i="11"/>
  <c r="H42" i="11"/>
  <c r="D27" i="11"/>
  <c r="G35" i="11"/>
  <c r="F24" i="11"/>
  <c r="H24" i="11"/>
  <c r="D32" i="11"/>
  <c r="F32" i="11"/>
  <c r="H32" i="11"/>
  <c r="E32" i="11"/>
  <c r="G32" i="11"/>
  <c r="G40" i="11"/>
  <c r="D25" i="11"/>
  <c r="E25" i="11"/>
  <c r="D33" i="11"/>
  <c r="E30" i="11"/>
  <c r="F38" i="11"/>
  <c r="H38" i="11"/>
  <c r="E38" i="11"/>
  <c r="G38" i="11"/>
  <c r="E10" i="11"/>
  <c r="D10" i="11"/>
  <c r="F10" i="11"/>
  <c r="C11" i="11"/>
  <c r="C49" i="11"/>
  <c r="C57" i="11"/>
  <c r="C26" i="11"/>
  <c r="C34" i="11"/>
  <c r="C16" i="11"/>
  <c r="C46" i="11"/>
  <c r="C54" i="11"/>
  <c r="C23" i="11"/>
  <c r="C31" i="11"/>
  <c r="C39" i="11"/>
  <c r="C13" i="11"/>
  <c r="C47" i="11"/>
  <c r="C55" i="11"/>
  <c r="C24" i="11"/>
  <c r="C32" i="11"/>
  <c r="C40" i="11"/>
  <c r="C14" i="11"/>
  <c r="C44" i="11"/>
  <c r="C52" i="11"/>
  <c r="C21" i="11"/>
  <c r="C29" i="11"/>
  <c r="C37" i="11"/>
  <c r="C15" i="11"/>
  <c r="C10" i="11"/>
  <c r="C9" i="11"/>
  <c r="C45" i="11"/>
  <c r="C53" i="11"/>
  <c r="C22" i="11"/>
  <c r="C30" i="11"/>
  <c r="C38" i="11"/>
  <c r="C42" i="11"/>
  <c r="C50" i="11"/>
  <c r="C19" i="11"/>
  <c r="C27" i="11"/>
  <c r="C35" i="11"/>
  <c r="C17" i="11"/>
  <c r="C43" i="11"/>
  <c r="C51" i="11"/>
  <c r="C20" i="11"/>
  <c r="C28" i="11"/>
  <c r="C36" i="11"/>
  <c r="C18" i="11"/>
  <c r="C48" i="11"/>
  <c r="C56" i="11"/>
  <c r="C25" i="11"/>
  <c r="C33" i="11"/>
  <c r="C41" i="11"/>
  <c r="I1" i="11"/>
  <c r="M16" i="7"/>
  <c r="Q138" i="1"/>
  <c r="I1" i="6"/>
  <c r="E36" i="11" l="1"/>
  <c r="H25" i="11"/>
  <c r="E40" i="11"/>
  <c r="D24" i="11"/>
  <c r="D42" i="11"/>
  <c r="F12" i="11"/>
  <c r="F29" i="11"/>
  <c r="D36" i="11"/>
  <c r="F25" i="11"/>
  <c r="G42" i="11"/>
  <c r="D29" i="11"/>
  <c r="B53" i="5"/>
  <c r="H26" i="11"/>
  <c r="H41" i="11"/>
  <c r="G20" i="11"/>
  <c r="G27" i="11"/>
  <c r="E33" i="11"/>
  <c r="E14" i="11"/>
  <c r="H20" i="11"/>
  <c r="H40" i="11"/>
  <c r="H27" i="11"/>
  <c r="H21" i="11"/>
  <c r="F20" i="11"/>
  <c r="G39" i="11"/>
  <c r="H10" i="11"/>
  <c r="F33" i="11"/>
  <c r="F40" i="11"/>
  <c r="E24" i="11"/>
  <c r="F27" i="11"/>
  <c r="G12" i="11"/>
  <c r="F21" i="11"/>
  <c r="E39" i="11"/>
  <c r="E20" i="11"/>
  <c r="H39" i="11"/>
  <c r="H30" i="11"/>
  <c r="D22" i="11"/>
  <c r="G33" i="11"/>
  <c r="F39" i="11"/>
  <c r="E35" i="11"/>
  <c r="D9" i="11"/>
  <c r="H35" i="11"/>
  <c r="H9" i="11"/>
  <c r="H36" i="11"/>
  <c r="F35" i="11"/>
  <c r="F9" i="11"/>
  <c r="E43" i="11"/>
  <c r="G23" i="11"/>
  <c r="E28" i="11"/>
  <c r="F23" i="11"/>
  <c r="E12" i="11"/>
  <c r="D37" i="11"/>
  <c r="G30" i="11"/>
  <c r="F22" i="11"/>
  <c r="E11" i="11"/>
  <c r="D12" i="11"/>
  <c r="G26" i="11"/>
  <c r="F37" i="11"/>
  <c r="E21" i="11"/>
  <c r="E23" i="11"/>
  <c r="D49" i="11"/>
  <c r="E49" i="11"/>
  <c r="F49" i="11"/>
  <c r="G49" i="11"/>
  <c r="D46" i="11"/>
  <c r="E46" i="11"/>
  <c r="F46" i="11"/>
  <c r="G46" i="11"/>
  <c r="H22" i="11"/>
  <c r="D34" i="11"/>
  <c r="D11" i="11"/>
  <c r="F34" i="11"/>
  <c r="E37" i="11"/>
  <c r="G43" i="11"/>
  <c r="D45" i="11"/>
  <c r="F45" i="11"/>
  <c r="E45" i="11"/>
  <c r="G45" i="11"/>
  <c r="G14" i="11"/>
  <c r="G28" i="11"/>
  <c r="G11" i="11"/>
  <c r="H37" i="11"/>
  <c r="E22" i="11"/>
  <c r="G41" i="11"/>
  <c r="D14" i="11"/>
  <c r="F11" i="11"/>
  <c r="H34" i="11"/>
  <c r="D28" i="11"/>
  <c r="D43" i="11"/>
  <c r="D50" i="11"/>
  <c r="E50" i="11"/>
  <c r="F50" i="11"/>
  <c r="G50" i="11"/>
  <c r="D44" i="11"/>
  <c r="F44" i="11"/>
  <c r="E44" i="11"/>
  <c r="G44" i="11"/>
  <c r="G21" i="11"/>
  <c r="D30" i="11"/>
  <c r="D41" i="11"/>
  <c r="F14" i="11"/>
  <c r="E34" i="11"/>
  <c r="D26" i="11"/>
  <c r="F28" i="11"/>
  <c r="F43" i="11"/>
  <c r="D48" i="11"/>
  <c r="E48" i="11"/>
  <c r="F48" i="11"/>
  <c r="G48" i="11"/>
  <c r="D47" i="11"/>
  <c r="E47" i="11"/>
  <c r="F47" i="11"/>
  <c r="G47" i="11"/>
  <c r="E41" i="11"/>
  <c r="I44" i="11"/>
  <c r="I45" i="11"/>
  <c r="I46" i="11"/>
  <c r="I47" i="11"/>
  <c r="I48" i="11"/>
  <c r="I49" i="11"/>
  <c r="I50" i="11"/>
  <c r="I51" i="11"/>
  <c r="I52" i="11"/>
  <c r="I53" i="11"/>
  <c r="I54" i="11"/>
  <c r="I55" i="11"/>
  <c r="I56" i="11"/>
  <c r="I57" i="11"/>
  <c r="I58" i="11"/>
  <c r="I15" i="11"/>
  <c r="I16" i="11"/>
  <c r="I17" i="11"/>
  <c r="I18" i="11"/>
  <c r="I19" i="11"/>
  <c r="I39" i="11"/>
  <c r="I20" i="11"/>
  <c r="I28" i="11"/>
  <c r="I36" i="11"/>
  <c r="I23" i="11"/>
  <c r="I31" i="11"/>
  <c r="I13" i="11"/>
  <c r="I43" i="11"/>
  <c r="I21" i="11"/>
  <c r="I29" i="11"/>
  <c r="I37" i="11"/>
  <c r="I26" i="11"/>
  <c r="I34" i="11"/>
  <c r="I9" i="11"/>
  <c r="I12" i="11"/>
  <c r="I11" i="11"/>
  <c r="I42" i="11"/>
  <c r="I10" i="11"/>
  <c r="I38" i="11"/>
  <c r="I41" i="11"/>
  <c r="I40" i="11"/>
  <c r="I30" i="11"/>
  <c r="I22" i="11"/>
  <c r="I33" i="11"/>
  <c r="I25" i="11"/>
  <c r="I14" i="11"/>
  <c r="I32" i="11"/>
  <c r="I24" i="11"/>
  <c r="I35" i="11"/>
  <c r="I27" i="11"/>
  <c r="J1" i="11"/>
  <c r="Q64" i="1"/>
  <c r="J1" i="6"/>
  <c r="J44" i="11" l="1"/>
  <c r="J45" i="11"/>
  <c r="J46" i="11"/>
  <c r="J47" i="11"/>
  <c r="J48" i="11"/>
  <c r="J49" i="11"/>
  <c r="J50" i="11"/>
  <c r="J51" i="11"/>
  <c r="J52" i="11"/>
  <c r="J53" i="11"/>
  <c r="J54" i="11"/>
  <c r="J55" i="11"/>
  <c r="J56" i="11"/>
  <c r="J57" i="11"/>
  <c r="J58" i="11"/>
  <c r="J15" i="11"/>
  <c r="J16" i="11"/>
  <c r="J17" i="11"/>
  <c r="J18" i="11"/>
  <c r="J19" i="11"/>
  <c r="J39" i="11"/>
  <c r="J20" i="11"/>
  <c r="J28" i="11"/>
  <c r="J36" i="11"/>
  <c r="J21" i="11"/>
  <c r="J23" i="11"/>
  <c r="J31" i="11"/>
  <c r="J13" i="11"/>
  <c r="J43" i="11"/>
  <c r="J29" i="11"/>
  <c r="J37" i="11"/>
  <c r="J26" i="11"/>
  <c r="J34" i="11"/>
  <c r="J12" i="11"/>
  <c r="J9" i="11"/>
  <c r="J11" i="11"/>
  <c r="J27" i="11"/>
  <c r="J35" i="11"/>
  <c r="J24" i="11"/>
  <c r="J32" i="11"/>
  <c r="J14" i="11"/>
  <c r="J25" i="11"/>
  <c r="J33" i="11"/>
  <c r="J22" i="11"/>
  <c r="J30" i="11"/>
  <c r="J38" i="11"/>
  <c r="J42" i="11"/>
  <c r="J40" i="11"/>
  <c r="J41" i="11"/>
  <c r="J10" i="11"/>
  <c r="K1" i="11"/>
  <c r="L140" i="1"/>
  <c r="K1" i="6"/>
  <c r="K44" i="11" l="1"/>
  <c r="K45" i="11"/>
  <c r="K46" i="11"/>
  <c r="K47" i="11"/>
  <c r="K48" i="11"/>
  <c r="K49" i="11"/>
  <c r="K50" i="11"/>
  <c r="K51" i="11"/>
  <c r="K52" i="11"/>
  <c r="K53" i="11"/>
  <c r="K54" i="11"/>
  <c r="K55" i="11"/>
  <c r="K56" i="11"/>
  <c r="K57" i="11"/>
  <c r="K58" i="11"/>
  <c r="K15" i="11"/>
  <c r="K16" i="11"/>
  <c r="K17" i="11"/>
  <c r="K18" i="11"/>
  <c r="K19" i="11"/>
  <c r="K23" i="11"/>
  <c r="K31" i="11"/>
  <c r="K13" i="11"/>
  <c r="K43" i="11"/>
  <c r="K39" i="11"/>
  <c r="K20" i="11"/>
  <c r="K28" i="11"/>
  <c r="K36" i="11"/>
  <c r="K12" i="11"/>
  <c r="K11" i="11"/>
  <c r="K42" i="11"/>
  <c r="K21" i="11"/>
  <c r="K29" i="11"/>
  <c r="K37" i="11"/>
  <c r="K26" i="11"/>
  <c r="K34" i="11"/>
  <c r="K9" i="11"/>
  <c r="K40" i="11"/>
  <c r="K41" i="11"/>
  <c r="K38" i="11"/>
  <c r="K10" i="11"/>
  <c r="K27" i="11"/>
  <c r="K35" i="11"/>
  <c r="K24" i="11"/>
  <c r="K32" i="11"/>
  <c r="K14" i="11"/>
  <c r="K25" i="11"/>
  <c r="K33" i="11"/>
  <c r="K22" i="11"/>
  <c r="K30" i="11"/>
  <c r="L1" i="11"/>
  <c r="M140" i="1"/>
  <c r="CX62" i="6"/>
  <c r="L1" i="6"/>
  <c r="B4" i="5" l="1"/>
  <c r="D4" i="5"/>
  <c r="F18" i="5"/>
  <c r="F17" i="5"/>
  <c r="N8" i="5"/>
  <c r="P8" i="5"/>
  <c r="Q8" i="5"/>
  <c r="R8" i="5"/>
  <c r="O8" i="5"/>
  <c r="B16" i="5"/>
  <c r="D16" i="5"/>
  <c r="E16" i="5"/>
  <c r="F16" i="5"/>
  <c r="G16" i="5"/>
  <c r="I16" i="5" s="1"/>
  <c r="G8" i="5"/>
  <c r="I8" i="5" s="1"/>
  <c r="G13" i="5"/>
  <c r="F5" i="5"/>
  <c r="G4" i="9"/>
  <c r="F4" i="5"/>
  <c r="G4" i="5"/>
  <c r="Q4" i="5"/>
  <c r="E4" i="5"/>
  <c r="N4" i="5"/>
  <c r="O4" i="5"/>
  <c r="C4" i="9"/>
  <c r="F4" i="9"/>
  <c r="P4" i="5"/>
  <c r="E4" i="9"/>
  <c r="D4" i="9"/>
  <c r="R4" i="5"/>
  <c r="F5" i="9"/>
  <c r="D15" i="5"/>
  <c r="D5" i="9"/>
  <c r="G5" i="9"/>
  <c r="C5" i="9"/>
  <c r="G15" i="5"/>
  <c r="I15" i="5" s="1"/>
  <c r="F15" i="5"/>
  <c r="E15" i="5"/>
  <c r="E5" i="9"/>
  <c r="B15" i="5"/>
  <c r="O5" i="5"/>
  <c r="N5" i="5"/>
  <c r="D6" i="9"/>
  <c r="B5" i="5"/>
  <c r="E6" i="9"/>
  <c r="R5" i="5"/>
  <c r="E5" i="5"/>
  <c r="Q5" i="5"/>
  <c r="D5" i="5"/>
  <c r="P5" i="5"/>
  <c r="G5" i="5"/>
  <c r="G6" i="9"/>
  <c r="C6" i="9"/>
  <c r="F6" i="9"/>
  <c r="C7" i="9"/>
  <c r="B7" i="5"/>
  <c r="G7" i="9"/>
  <c r="P6" i="5"/>
  <c r="F7" i="5"/>
  <c r="E7" i="5"/>
  <c r="Q6" i="5"/>
  <c r="F7" i="9"/>
  <c r="D7" i="9"/>
  <c r="E7" i="9"/>
  <c r="O6" i="5"/>
  <c r="N6" i="5"/>
  <c r="R6" i="5"/>
  <c r="G7" i="5"/>
  <c r="I7" i="5" s="1"/>
  <c r="D7" i="5"/>
  <c r="C8" i="9"/>
  <c r="O7" i="5"/>
  <c r="Q7" i="5"/>
  <c r="G8" i="9"/>
  <c r="P7" i="5"/>
  <c r="F8" i="9"/>
  <c r="F8" i="5"/>
  <c r="R7" i="5"/>
  <c r="B8" i="5"/>
  <c r="D8" i="9"/>
  <c r="E8" i="9"/>
  <c r="N7" i="5"/>
  <c r="E8" i="5"/>
  <c r="D8" i="5"/>
  <c r="G12" i="5"/>
  <c r="I12" i="5" s="1"/>
  <c r="D12" i="5"/>
  <c r="F12" i="5"/>
  <c r="C9" i="9"/>
  <c r="F9" i="9"/>
  <c r="B12" i="5"/>
  <c r="D9" i="9"/>
  <c r="E12" i="5"/>
  <c r="G9" i="9"/>
  <c r="E9" i="9"/>
  <c r="F10" i="9"/>
  <c r="E10" i="9"/>
  <c r="B11" i="5"/>
  <c r="G10" i="9"/>
  <c r="C10" i="9"/>
  <c r="G11" i="5"/>
  <c r="I11" i="5" s="1"/>
  <c r="E11" i="5"/>
  <c r="D10" i="9"/>
  <c r="D11" i="5"/>
  <c r="F11" i="5"/>
  <c r="O11" i="5"/>
  <c r="D10" i="5"/>
  <c r="G10" i="5"/>
  <c r="I10" i="5" s="1"/>
  <c r="D11" i="9"/>
  <c r="G11" i="9"/>
  <c r="E11" i="9"/>
  <c r="P11" i="5"/>
  <c r="R11" i="5"/>
  <c r="Q11" i="5"/>
  <c r="C11" i="9"/>
  <c r="N11" i="5"/>
  <c r="F11" i="9"/>
  <c r="E10" i="5"/>
  <c r="B10" i="5"/>
  <c r="F10" i="5"/>
  <c r="E12" i="9"/>
  <c r="B9" i="5"/>
  <c r="P12" i="5"/>
  <c r="E9" i="5"/>
  <c r="N12" i="5"/>
  <c r="G9" i="5"/>
  <c r="R12" i="5"/>
  <c r="Q12" i="5"/>
  <c r="D12" i="9"/>
  <c r="F12" i="9"/>
  <c r="C12" i="9"/>
  <c r="O12" i="5"/>
  <c r="G12" i="9"/>
  <c r="D9" i="5"/>
  <c r="F9" i="5"/>
  <c r="O9" i="5"/>
  <c r="Q9" i="5"/>
  <c r="N9" i="5"/>
  <c r="R9" i="5"/>
  <c r="P9" i="5"/>
  <c r="L44" i="11"/>
  <c r="L45" i="11"/>
  <c r="L46" i="11"/>
  <c r="L47" i="11"/>
  <c r="L48" i="11"/>
  <c r="L49" i="11"/>
  <c r="L50" i="11"/>
  <c r="L51" i="11"/>
  <c r="L52" i="11"/>
  <c r="L53" i="11"/>
  <c r="L54" i="11"/>
  <c r="L55" i="11"/>
  <c r="L56" i="11"/>
  <c r="L57" i="11"/>
  <c r="L58" i="11"/>
  <c r="L15" i="11"/>
  <c r="L16" i="11"/>
  <c r="L17" i="11"/>
  <c r="L18" i="11"/>
  <c r="L19" i="11"/>
  <c r="L23" i="11"/>
  <c r="L31" i="11"/>
  <c r="L13" i="11"/>
  <c r="L43" i="11"/>
  <c r="L39" i="11"/>
  <c r="L20" i="11"/>
  <c r="L28" i="11"/>
  <c r="L36" i="11"/>
  <c r="L21" i="11"/>
  <c r="L12" i="11"/>
  <c r="L9" i="11"/>
  <c r="L11" i="11"/>
  <c r="L29" i="11"/>
  <c r="L37" i="11"/>
  <c r="L26" i="11"/>
  <c r="L34" i="11"/>
  <c r="L42" i="11"/>
  <c r="L40" i="11"/>
  <c r="L41" i="11"/>
  <c r="L10" i="11"/>
  <c r="L27" i="11"/>
  <c r="L35" i="11"/>
  <c r="L24" i="11"/>
  <c r="L32" i="11"/>
  <c r="L14" i="11"/>
  <c r="L25" i="11"/>
  <c r="L33" i="11"/>
  <c r="L22" i="11"/>
  <c r="L30" i="11"/>
  <c r="L38" i="11"/>
  <c r="M1" i="11"/>
  <c r="O10" i="5"/>
  <c r="R10" i="5"/>
  <c r="N10" i="5"/>
  <c r="P10" i="5"/>
  <c r="Q10" i="5"/>
  <c r="Q35" i="5"/>
  <c r="F48" i="9"/>
  <c r="F32" i="9"/>
  <c r="F16" i="9"/>
  <c r="F41" i="9"/>
  <c r="F25" i="9"/>
  <c r="F46" i="9"/>
  <c r="F30" i="9"/>
  <c r="F51" i="9"/>
  <c r="F35" i="9"/>
  <c r="F19" i="9"/>
  <c r="E53" i="9"/>
  <c r="E51" i="9"/>
  <c r="E49" i="9"/>
  <c r="E47" i="9"/>
  <c r="E45" i="9"/>
  <c r="E43" i="9"/>
  <c r="E41" i="9"/>
  <c r="E39" i="9"/>
  <c r="E37" i="9"/>
  <c r="E35" i="9"/>
  <c r="E33" i="9"/>
  <c r="E31" i="9"/>
  <c r="E29" i="9"/>
  <c r="E27" i="9"/>
  <c r="E25" i="9"/>
  <c r="E23" i="9"/>
  <c r="E21" i="9"/>
  <c r="E19" i="9"/>
  <c r="E17" i="9"/>
  <c r="E15" i="9"/>
  <c r="E13" i="9"/>
  <c r="D53" i="9"/>
  <c r="D51" i="9"/>
  <c r="D49" i="9"/>
  <c r="D47" i="9"/>
  <c r="D45" i="9"/>
  <c r="D43" i="9"/>
  <c r="D41" i="9"/>
  <c r="D39" i="9"/>
  <c r="D37" i="9"/>
  <c r="D35" i="9"/>
  <c r="D33" i="9"/>
  <c r="D31" i="9"/>
  <c r="D29" i="9"/>
  <c r="D27" i="9"/>
  <c r="D25" i="9"/>
  <c r="D23" i="9"/>
  <c r="D21" i="9"/>
  <c r="D19" i="9"/>
  <c r="D17" i="9"/>
  <c r="D15" i="9"/>
  <c r="F13" i="9"/>
  <c r="G53" i="9"/>
  <c r="G51" i="9"/>
  <c r="G49" i="9"/>
  <c r="G47" i="9"/>
  <c r="G45" i="9"/>
  <c r="G43" i="9"/>
  <c r="G41" i="9"/>
  <c r="G39" i="9"/>
  <c r="G37" i="9"/>
  <c r="G35" i="9"/>
  <c r="G33" i="9"/>
  <c r="G31" i="9"/>
  <c r="G29" i="9"/>
  <c r="G27" i="9"/>
  <c r="G25" i="9"/>
  <c r="G23" i="9"/>
  <c r="G21" i="9"/>
  <c r="G19" i="9"/>
  <c r="G17" i="9"/>
  <c r="G15" i="9"/>
  <c r="G13" i="9"/>
  <c r="C52" i="9"/>
  <c r="C50" i="9"/>
  <c r="C48" i="9"/>
  <c r="C46" i="9"/>
  <c r="C44" i="9"/>
  <c r="C42" i="9"/>
  <c r="C40" i="9"/>
  <c r="C38" i="9"/>
  <c r="C36" i="9"/>
  <c r="C34" i="9"/>
  <c r="C32" i="9"/>
  <c r="C30" i="9"/>
  <c r="C28" i="9"/>
  <c r="C26" i="9"/>
  <c r="C24" i="9"/>
  <c r="C22" i="9"/>
  <c r="C20" i="9"/>
  <c r="C18" i="9"/>
  <c r="C16" i="9"/>
  <c r="C14" i="9"/>
  <c r="F14" i="9"/>
  <c r="F36" i="9"/>
  <c r="F20" i="9"/>
  <c r="F45" i="9"/>
  <c r="F29" i="9"/>
  <c r="F50" i="9"/>
  <c r="F34" i="9"/>
  <c r="F18" i="9"/>
  <c r="F39" i="9"/>
  <c r="F23" i="9"/>
  <c r="N27" i="5"/>
  <c r="N43" i="5"/>
  <c r="Q17" i="5"/>
  <c r="R13" i="5"/>
  <c r="R29" i="5"/>
  <c r="R45" i="5"/>
  <c r="P14" i="5"/>
  <c r="P30" i="5"/>
  <c r="P46" i="5"/>
  <c r="O18" i="5"/>
  <c r="O34" i="5"/>
  <c r="O50" i="5"/>
  <c r="N18" i="5"/>
  <c r="N34" i="5"/>
  <c r="N50" i="5"/>
  <c r="Q22" i="5"/>
  <c r="R14" i="5"/>
  <c r="R30" i="5"/>
  <c r="R46" i="5"/>
  <c r="P21" i="5"/>
  <c r="P37" i="5"/>
  <c r="P53" i="5"/>
  <c r="O23" i="5"/>
  <c r="O39" i="5"/>
  <c r="Q36" i="5"/>
  <c r="N13" i="5"/>
  <c r="N29" i="5"/>
  <c r="N45" i="5"/>
  <c r="Q15" i="5"/>
  <c r="Q31" i="5"/>
  <c r="R23" i="5"/>
  <c r="R39" i="5"/>
  <c r="P24" i="5"/>
  <c r="P40" i="5"/>
  <c r="O28" i="5"/>
  <c r="O44" i="5"/>
  <c r="N28" i="5"/>
  <c r="N44" i="5"/>
  <c r="Q16" i="5"/>
  <c r="Q32" i="5"/>
  <c r="R24" i="5"/>
  <c r="R40" i="5"/>
  <c r="P27" i="5"/>
  <c r="P43" i="5"/>
  <c r="O17" i="5"/>
  <c r="O33" i="5"/>
  <c r="O49" i="5"/>
  <c r="Q42" i="5"/>
  <c r="Q39" i="5"/>
  <c r="Q53" i="5"/>
  <c r="D14" i="5"/>
  <c r="E14" i="5"/>
  <c r="Q43" i="5"/>
  <c r="N15" i="5"/>
  <c r="N31" i="5"/>
  <c r="N47" i="5"/>
  <c r="Q21" i="5"/>
  <c r="R17" i="5"/>
  <c r="R33" i="5"/>
  <c r="R49" i="5"/>
  <c r="P18" i="5"/>
  <c r="P34" i="5"/>
  <c r="P50" i="5"/>
  <c r="O22" i="5"/>
  <c r="O38" i="5"/>
  <c r="N22" i="5"/>
  <c r="N38" i="5"/>
  <c r="Q26" i="5"/>
  <c r="R18" i="5"/>
  <c r="R34" i="5"/>
  <c r="R50" i="5"/>
  <c r="P25" i="5"/>
  <c r="P41" i="5"/>
  <c r="O27" i="5"/>
  <c r="O43" i="5"/>
  <c r="Q50" i="5"/>
  <c r="Q45" i="5"/>
  <c r="N17" i="5"/>
  <c r="N33" i="5"/>
  <c r="N49" i="5"/>
  <c r="Q19" i="5"/>
  <c r="R27" i="5"/>
  <c r="R43" i="5"/>
  <c r="P28" i="5"/>
  <c r="P44" i="5"/>
  <c r="O16" i="5"/>
  <c r="O32" i="5"/>
  <c r="O48" i="5"/>
  <c r="N16" i="5"/>
  <c r="N32" i="5"/>
  <c r="N48" i="5"/>
  <c r="Q20" i="5"/>
  <c r="R28" i="5"/>
  <c r="R44" i="5"/>
  <c r="P15" i="5"/>
  <c r="P31" i="5"/>
  <c r="P47" i="5"/>
  <c r="O21" i="5"/>
  <c r="O37" i="5"/>
  <c r="O53" i="5"/>
  <c r="Q38" i="5"/>
  <c r="Q49" i="5"/>
  <c r="G27" i="5"/>
  <c r="G25" i="5"/>
  <c r="G23" i="5"/>
  <c r="G21" i="5"/>
  <c r="G19" i="5"/>
  <c r="G17" i="5"/>
  <c r="E26" i="5"/>
  <c r="E24" i="5"/>
  <c r="E22" i="5"/>
  <c r="E20" i="5"/>
  <c r="E18" i="5"/>
  <c r="E13" i="5"/>
  <c r="F52" i="9"/>
  <c r="F40" i="9"/>
  <c r="F24" i="9"/>
  <c r="F49" i="9"/>
  <c r="F33" i="9"/>
  <c r="F17" i="9"/>
  <c r="F38" i="9"/>
  <c r="F22" i="9"/>
  <c r="F43" i="9"/>
  <c r="F27" i="9"/>
  <c r="D52" i="9"/>
  <c r="D50" i="9"/>
  <c r="D48" i="9"/>
  <c r="D46" i="9"/>
  <c r="D44" i="9"/>
  <c r="D42" i="9"/>
  <c r="D40" i="9"/>
  <c r="D38" i="9"/>
  <c r="D36" i="9"/>
  <c r="D34" i="9"/>
  <c r="D32" i="9"/>
  <c r="D30" i="9"/>
  <c r="D28" i="9"/>
  <c r="D26" i="9"/>
  <c r="D24" i="9"/>
  <c r="D22" i="9"/>
  <c r="D20" i="9"/>
  <c r="D18" i="9"/>
  <c r="D16" i="9"/>
  <c r="D14" i="9"/>
  <c r="E52" i="9"/>
  <c r="E50" i="9"/>
  <c r="E48" i="9"/>
  <c r="E46" i="9"/>
  <c r="E44" i="9"/>
  <c r="E42" i="9"/>
  <c r="E40" i="9"/>
  <c r="E38" i="9"/>
  <c r="E36" i="9"/>
  <c r="E34" i="9"/>
  <c r="E32" i="9"/>
  <c r="E30" i="9"/>
  <c r="E28" i="9"/>
  <c r="E26" i="9"/>
  <c r="E24" i="9"/>
  <c r="E22" i="9"/>
  <c r="E20" i="9"/>
  <c r="E18" i="9"/>
  <c r="M18" i="9" s="1"/>
  <c r="E16" i="9"/>
  <c r="E14" i="9"/>
  <c r="C53" i="9"/>
  <c r="C51" i="9"/>
  <c r="C49" i="9"/>
  <c r="C47" i="9"/>
  <c r="C45" i="9"/>
  <c r="C43" i="9"/>
  <c r="C41" i="9"/>
  <c r="C39" i="9"/>
  <c r="C37" i="9"/>
  <c r="C35" i="9"/>
  <c r="C33" i="9"/>
  <c r="C31" i="9"/>
  <c r="C29" i="9"/>
  <c r="C27" i="9"/>
  <c r="C25" i="9"/>
  <c r="C23" i="9"/>
  <c r="C21" i="9"/>
  <c r="C19" i="9"/>
  <c r="C17" i="9"/>
  <c r="C15" i="9"/>
  <c r="C13" i="9"/>
  <c r="G52" i="9"/>
  <c r="G50" i="9"/>
  <c r="G48" i="9"/>
  <c r="G46" i="9"/>
  <c r="G44" i="9"/>
  <c r="G42" i="9"/>
  <c r="G40" i="9"/>
  <c r="G38" i="9"/>
  <c r="G36" i="9"/>
  <c r="G34" i="9"/>
  <c r="G32" i="9"/>
  <c r="G30" i="9"/>
  <c r="G28" i="9"/>
  <c r="G26" i="9"/>
  <c r="G24" i="9"/>
  <c r="G22" i="9"/>
  <c r="G20" i="9"/>
  <c r="G18" i="9"/>
  <c r="G16" i="9"/>
  <c r="G14" i="9"/>
  <c r="D13" i="9"/>
  <c r="F44" i="9"/>
  <c r="F28" i="9"/>
  <c r="F53" i="9"/>
  <c r="F37" i="9"/>
  <c r="F21" i="9"/>
  <c r="F42" i="9"/>
  <c r="F26" i="9"/>
  <c r="F47" i="9"/>
  <c r="F31" i="9"/>
  <c r="F15" i="9"/>
  <c r="G14" i="5"/>
  <c r="Q47" i="5"/>
  <c r="N19" i="5"/>
  <c r="N35" i="5"/>
  <c r="N51" i="5"/>
  <c r="Q25" i="5"/>
  <c r="R21" i="5"/>
  <c r="R37" i="5"/>
  <c r="R53" i="5"/>
  <c r="P22" i="5"/>
  <c r="P38" i="5"/>
  <c r="O26" i="5"/>
  <c r="O42" i="5"/>
  <c r="N26" i="5"/>
  <c r="N42" i="5"/>
  <c r="Q14" i="5"/>
  <c r="Q30" i="5"/>
  <c r="R22" i="5"/>
  <c r="R38" i="5"/>
  <c r="P13" i="5"/>
  <c r="P29" i="5"/>
  <c r="P45" i="5"/>
  <c r="O15" i="5"/>
  <c r="O31" i="5"/>
  <c r="O47" i="5"/>
  <c r="Q44" i="5"/>
  <c r="Q41" i="5"/>
  <c r="N21" i="5"/>
  <c r="N37" i="5"/>
  <c r="N53" i="5"/>
  <c r="Q23" i="5"/>
  <c r="R15" i="5"/>
  <c r="R31" i="5"/>
  <c r="R47" i="5"/>
  <c r="P16" i="5"/>
  <c r="P32" i="5"/>
  <c r="P48" i="5"/>
  <c r="O20" i="5"/>
  <c r="O36" i="5"/>
  <c r="O52" i="5"/>
  <c r="N20" i="5"/>
  <c r="N36" i="5"/>
  <c r="N52" i="5"/>
  <c r="Q24" i="5"/>
  <c r="R16" i="5"/>
  <c r="R32" i="5"/>
  <c r="R48" i="5"/>
  <c r="P19" i="5"/>
  <c r="P35" i="5"/>
  <c r="P51" i="5"/>
  <c r="O25" i="5"/>
  <c r="O41" i="5"/>
  <c r="Q52" i="5"/>
  <c r="Q34" i="5"/>
  <c r="Q51" i="5"/>
  <c r="N23" i="5"/>
  <c r="N39" i="5"/>
  <c r="Q13" i="5"/>
  <c r="Q29" i="5"/>
  <c r="R25" i="5"/>
  <c r="R41" i="5"/>
  <c r="P26" i="5"/>
  <c r="P42" i="5"/>
  <c r="O14" i="5"/>
  <c r="O30" i="5"/>
  <c r="O46" i="5"/>
  <c r="N14" i="5"/>
  <c r="N30" i="5"/>
  <c r="N46" i="5"/>
  <c r="Q18" i="5"/>
  <c r="R26" i="5"/>
  <c r="R42" i="5"/>
  <c r="P17" i="5"/>
  <c r="P33" i="5"/>
  <c r="P49" i="5"/>
  <c r="O19" i="5"/>
  <c r="O35" i="5"/>
  <c r="O51" i="5"/>
  <c r="Q40" i="5"/>
  <c r="Q33" i="5"/>
  <c r="N25" i="5"/>
  <c r="N41" i="5"/>
  <c r="Q27" i="5"/>
  <c r="R19" i="5"/>
  <c r="R35" i="5"/>
  <c r="R51" i="5"/>
  <c r="P20" i="5"/>
  <c r="P36" i="5"/>
  <c r="P52" i="5"/>
  <c r="O24" i="5"/>
  <c r="O40" i="5"/>
  <c r="N24" i="5"/>
  <c r="N40" i="5"/>
  <c r="Q28" i="5"/>
  <c r="R20" i="5"/>
  <c r="R36" i="5"/>
  <c r="R52" i="5"/>
  <c r="P23" i="5"/>
  <c r="P39" i="5"/>
  <c r="O13" i="5"/>
  <c r="O29" i="5"/>
  <c r="O45" i="5"/>
  <c r="Q46" i="5"/>
  <c r="Q37" i="5"/>
  <c r="Q48" i="5"/>
  <c r="E28" i="5"/>
  <c r="G26" i="5"/>
  <c r="G24" i="5"/>
  <c r="G22" i="5"/>
  <c r="G20" i="5"/>
  <c r="G18" i="5"/>
  <c r="E27" i="5"/>
  <c r="E25" i="5"/>
  <c r="E23" i="5"/>
  <c r="E21" i="5"/>
  <c r="E19" i="5"/>
  <c r="E17" i="5"/>
  <c r="E6" i="5"/>
  <c r="B18" i="5"/>
  <c r="B26" i="5"/>
  <c r="B34" i="5"/>
  <c r="B42" i="5"/>
  <c r="B50" i="5"/>
  <c r="B6" i="5"/>
  <c r="B23" i="5"/>
  <c r="B31" i="5"/>
  <c r="B39" i="5"/>
  <c r="B47" i="5"/>
  <c r="F20" i="5"/>
  <c r="F23" i="5"/>
  <c r="F24" i="5"/>
  <c r="F27" i="5"/>
  <c r="F47" i="5"/>
  <c r="F52" i="5"/>
  <c r="F36" i="5"/>
  <c r="F41" i="5"/>
  <c r="F46" i="5"/>
  <c r="B20" i="5"/>
  <c r="B28" i="5"/>
  <c r="B36" i="5"/>
  <c r="B44" i="5"/>
  <c r="B52" i="5"/>
  <c r="B17" i="5"/>
  <c r="B25" i="5"/>
  <c r="B33" i="5"/>
  <c r="B41" i="5"/>
  <c r="B49" i="5"/>
  <c r="F13" i="5"/>
  <c r="F22" i="5"/>
  <c r="F29" i="5"/>
  <c r="F30" i="5"/>
  <c r="F43" i="5"/>
  <c r="F48" i="5"/>
  <c r="F37" i="5"/>
  <c r="F42" i="5"/>
  <c r="D28" i="5"/>
  <c r="B13" i="5"/>
  <c r="B22" i="5"/>
  <c r="B30" i="5"/>
  <c r="B38" i="5"/>
  <c r="B46" i="5"/>
  <c r="B19" i="5"/>
  <c r="B27" i="5"/>
  <c r="B35" i="5"/>
  <c r="B43" i="5"/>
  <c r="B51" i="5"/>
  <c r="F19" i="5"/>
  <c r="F14" i="5"/>
  <c r="F26" i="5"/>
  <c r="F28" i="5"/>
  <c r="F32" i="5"/>
  <c r="F39" i="5"/>
  <c r="F44" i="5"/>
  <c r="F49" i="5"/>
  <c r="F33" i="5"/>
  <c r="F38" i="5"/>
  <c r="B24" i="5"/>
  <c r="B32" i="5"/>
  <c r="B40" i="5"/>
  <c r="B48" i="5"/>
  <c r="B14" i="5"/>
  <c r="B21" i="5"/>
  <c r="B29" i="5"/>
  <c r="B37" i="5"/>
  <c r="B45" i="5"/>
  <c r="F6" i="5"/>
  <c r="F21" i="5"/>
  <c r="F25" i="5"/>
  <c r="F31" i="5"/>
  <c r="F51" i="5"/>
  <c r="F35" i="5"/>
  <c r="F40" i="5"/>
  <c r="F45" i="5"/>
  <c r="F50" i="5"/>
  <c r="F34" i="5"/>
  <c r="G28" i="5"/>
  <c r="M1" i="6"/>
  <c r="G29" i="5"/>
  <c r="D29" i="5"/>
  <c r="E29" i="5"/>
  <c r="S8" i="5" l="1"/>
  <c r="J68" i="6"/>
  <c r="D66" i="6"/>
  <c r="B14" i="6"/>
  <c r="J67" i="6"/>
  <c r="D68" i="6"/>
  <c r="B10" i="6"/>
  <c r="B11" i="6"/>
  <c r="J66" i="6"/>
  <c r="B13" i="6"/>
  <c r="D67" i="6"/>
  <c r="B9" i="6"/>
  <c r="B17" i="6"/>
  <c r="D71" i="6"/>
  <c r="D70" i="6"/>
  <c r="J71" i="6"/>
  <c r="J70" i="6"/>
  <c r="J74" i="6"/>
  <c r="D74" i="6"/>
  <c r="J69" i="6"/>
  <c r="D69" i="6"/>
  <c r="J73" i="6"/>
  <c r="I4" i="5"/>
  <c r="S4" i="5"/>
  <c r="P66" i="6"/>
  <c r="P67" i="6"/>
  <c r="I5" i="5"/>
  <c r="S5" i="5"/>
  <c r="S6" i="5"/>
  <c r="P68" i="6"/>
  <c r="B16" i="6"/>
  <c r="B12" i="6"/>
  <c r="P70" i="6"/>
  <c r="D73" i="6"/>
  <c r="I9" i="5"/>
  <c r="P74" i="6"/>
  <c r="S12" i="5"/>
  <c r="S11" i="5"/>
  <c r="P73" i="6"/>
  <c r="S9" i="5"/>
  <c r="P71" i="6"/>
  <c r="S7" i="5"/>
  <c r="P69" i="6"/>
  <c r="M44" i="11"/>
  <c r="M45" i="11"/>
  <c r="M46" i="11"/>
  <c r="M47" i="11"/>
  <c r="M48" i="11"/>
  <c r="M49" i="11"/>
  <c r="M50" i="11"/>
  <c r="M51" i="11"/>
  <c r="M52" i="11"/>
  <c r="M53" i="11"/>
  <c r="M54" i="11"/>
  <c r="M55" i="11"/>
  <c r="M56" i="11"/>
  <c r="M57" i="11"/>
  <c r="M58" i="11"/>
  <c r="M15" i="11"/>
  <c r="M16" i="11"/>
  <c r="M17" i="11"/>
  <c r="M18" i="11"/>
  <c r="M19" i="11"/>
  <c r="M39" i="11"/>
  <c r="M20" i="11"/>
  <c r="M28" i="11"/>
  <c r="M36" i="11"/>
  <c r="M23" i="11"/>
  <c r="M31" i="11"/>
  <c r="M13" i="11"/>
  <c r="M43" i="11"/>
  <c r="M21" i="11"/>
  <c r="M29" i="11"/>
  <c r="M37" i="11"/>
  <c r="M26" i="11"/>
  <c r="M34" i="11"/>
  <c r="M9" i="11"/>
  <c r="M12" i="11"/>
  <c r="M11" i="11"/>
  <c r="M42" i="11"/>
  <c r="M27" i="11"/>
  <c r="M35" i="11"/>
  <c r="M24" i="11"/>
  <c r="M32" i="11"/>
  <c r="M14" i="11"/>
  <c r="M25" i="11"/>
  <c r="M33" i="11"/>
  <c r="M22" i="11"/>
  <c r="M30" i="11"/>
  <c r="M40" i="11"/>
  <c r="M41" i="11"/>
  <c r="M38" i="11"/>
  <c r="M10" i="11"/>
  <c r="DT68" i="6"/>
  <c r="DT79" i="6"/>
  <c r="DT69" i="6"/>
  <c r="BN79" i="6"/>
  <c r="BN69" i="6"/>
  <c r="J79" i="6"/>
  <c r="B34" i="6"/>
  <c r="B29" i="6"/>
  <c r="DT72" i="6"/>
  <c r="DT73" i="6"/>
  <c r="BN76" i="6"/>
  <c r="B40" i="6"/>
  <c r="B24" i="6"/>
  <c r="B43" i="6"/>
  <c r="B27" i="6"/>
  <c r="DT71" i="6"/>
  <c r="BN78" i="6"/>
  <c r="BN70" i="6"/>
  <c r="B30" i="6"/>
  <c r="B41" i="6"/>
  <c r="B25" i="6"/>
  <c r="DT75" i="6"/>
  <c r="BN75" i="6"/>
  <c r="BN71" i="6"/>
  <c r="BN68" i="6"/>
  <c r="B28" i="6"/>
  <c r="B39" i="6"/>
  <c r="B23" i="6"/>
  <c r="N1" i="11"/>
  <c r="L8" i="11"/>
  <c r="DT74" i="6"/>
  <c r="BN73" i="6"/>
  <c r="J77" i="6"/>
  <c r="B42" i="6"/>
  <c r="B26" i="6"/>
  <c r="B37" i="6"/>
  <c r="B21" i="6"/>
  <c r="DT67" i="6"/>
  <c r="DT78" i="6"/>
  <c r="DT66" i="6"/>
  <c r="BN74" i="6"/>
  <c r="BN67" i="6"/>
  <c r="B32" i="6"/>
  <c r="B35" i="6"/>
  <c r="B19" i="6"/>
  <c r="DT76" i="6"/>
  <c r="DT77" i="6"/>
  <c r="BN77" i="6"/>
  <c r="B38" i="6"/>
  <c r="B22" i="6"/>
  <c r="B33" i="6"/>
  <c r="DT70" i="6"/>
  <c r="BN72" i="6"/>
  <c r="BN66" i="6"/>
  <c r="B36" i="6"/>
  <c r="B31" i="6"/>
  <c r="D72" i="6"/>
  <c r="J76" i="6"/>
  <c r="B20" i="6"/>
  <c r="B18" i="6"/>
  <c r="B15" i="6"/>
  <c r="J75" i="6"/>
  <c r="J72" i="6"/>
  <c r="P72" i="6"/>
  <c r="S10" i="5"/>
  <c r="J78" i="6"/>
  <c r="I20" i="5"/>
  <c r="I24" i="5"/>
  <c r="I17" i="5"/>
  <c r="I21" i="5"/>
  <c r="I25" i="5"/>
  <c r="I28" i="5"/>
  <c r="I13" i="5"/>
  <c r="I18" i="5"/>
  <c r="I22" i="5"/>
  <c r="I26" i="5"/>
  <c r="I14" i="5"/>
  <c r="I6" i="5"/>
  <c r="I19" i="5"/>
  <c r="I23" i="5"/>
  <c r="I27" i="5"/>
  <c r="N1" i="6"/>
  <c r="I29" i="5"/>
  <c r="M12" i="6" l="1"/>
  <c r="M10" i="6"/>
  <c r="M13" i="6"/>
  <c r="M16" i="6"/>
  <c r="M14" i="6"/>
  <c r="M15" i="6"/>
  <c r="E9" i="6"/>
  <c r="F9" i="6"/>
  <c r="D9" i="6"/>
  <c r="J9" i="6"/>
  <c r="I9" i="6"/>
  <c r="G9" i="6"/>
  <c r="H9" i="6"/>
  <c r="K9" i="6"/>
  <c r="L9" i="6"/>
  <c r="M9" i="6"/>
  <c r="G10" i="6"/>
  <c r="F10" i="6"/>
  <c r="K10" i="6"/>
  <c r="E10" i="6"/>
  <c r="I10" i="6"/>
  <c r="H10" i="6"/>
  <c r="D10" i="6"/>
  <c r="J10" i="6"/>
  <c r="L10" i="6"/>
  <c r="I11" i="6"/>
  <c r="H11" i="6"/>
  <c r="F11" i="6"/>
  <c r="K11" i="6"/>
  <c r="E11" i="6"/>
  <c r="G11" i="6"/>
  <c r="D11" i="6"/>
  <c r="J11" i="6"/>
  <c r="L11" i="6"/>
  <c r="M11" i="6"/>
  <c r="I13" i="6"/>
  <c r="E13" i="6"/>
  <c r="H13" i="6"/>
  <c r="G13" i="6"/>
  <c r="F13" i="6"/>
  <c r="D13" i="6"/>
  <c r="K13" i="6"/>
  <c r="J13" i="6"/>
  <c r="L13" i="6"/>
  <c r="J17" i="6"/>
  <c r="H17" i="6"/>
  <c r="E17" i="6"/>
  <c r="G17" i="6"/>
  <c r="I17" i="6"/>
  <c r="D17" i="6"/>
  <c r="F17" i="6"/>
  <c r="K17" i="6"/>
  <c r="L17" i="6"/>
  <c r="M17" i="6"/>
  <c r="J16" i="6"/>
  <c r="D16" i="6"/>
  <c r="E16" i="6"/>
  <c r="H16" i="6"/>
  <c r="F16" i="6"/>
  <c r="G16" i="6"/>
  <c r="I16" i="6"/>
  <c r="K16" i="6"/>
  <c r="L16" i="6"/>
  <c r="D14" i="6"/>
  <c r="E14" i="6"/>
  <c r="H14" i="6"/>
  <c r="J14" i="6"/>
  <c r="K14" i="6"/>
  <c r="F14" i="6"/>
  <c r="G14" i="6"/>
  <c r="I14" i="6"/>
  <c r="L14" i="6"/>
  <c r="D12" i="6"/>
  <c r="E12" i="6"/>
  <c r="H12" i="6"/>
  <c r="J12" i="6"/>
  <c r="K12" i="6"/>
  <c r="F12" i="6"/>
  <c r="G12" i="6"/>
  <c r="I12" i="6"/>
  <c r="L12" i="6"/>
  <c r="N44" i="11"/>
  <c r="N45" i="11"/>
  <c r="N46" i="11"/>
  <c r="N47" i="11"/>
  <c r="N48" i="11"/>
  <c r="N49" i="11"/>
  <c r="N50" i="11"/>
  <c r="N51" i="11"/>
  <c r="N52" i="11"/>
  <c r="N53" i="11"/>
  <c r="N54" i="11"/>
  <c r="N55" i="11"/>
  <c r="N56" i="11"/>
  <c r="N57" i="11"/>
  <c r="N58" i="11"/>
  <c r="N15" i="11"/>
  <c r="N16" i="11"/>
  <c r="N17" i="11"/>
  <c r="N18" i="11"/>
  <c r="N19" i="11"/>
  <c r="N39" i="11"/>
  <c r="N20" i="11"/>
  <c r="N28" i="11"/>
  <c r="N36" i="11"/>
  <c r="N21" i="11"/>
  <c r="N23" i="11"/>
  <c r="N31" i="11"/>
  <c r="N13" i="11"/>
  <c r="N43" i="11"/>
  <c r="N29" i="11"/>
  <c r="N37" i="11"/>
  <c r="N26" i="11"/>
  <c r="N34" i="11"/>
  <c r="N12" i="11"/>
  <c r="N9" i="11"/>
  <c r="N11" i="11"/>
  <c r="N27" i="11"/>
  <c r="N35" i="11"/>
  <c r="N24" i="11"/>
  <c r="N32" i="11"/>
  <c r="N14" i="11"/>
  <c r="N25" i="11"/>
  <c r="N33" i="11"/>
  <c r="N22" i="11"/>
  <c r="N30" i="11"/>
  <c r="N38" i="11"/>
  <c r="N42" i="11"/>
  <c r="N40" i="11"/>
  <c r="N41" i="11"/>
  <c r="N10" i="11"/>
  <c r="O1" i="11"/>
  <c r="J15" i="6"/>
  <c r="E15" i="6"/>
  <c r="F15" i="6"/>
  <c r="D15" i="6"/>
  <c r="G15" i="6"/>
  <c r="I15" i="6"/>
  <c r="H15" i="6"/>
  <c r="K15" i="6"/>
  <c r="L15" i="6"/>
  <c r="N10" i="6"/>
  <c r="N9" i="6"/>
  <c r="N17" i="6"/>
  <c r="N16" i="6"/>
  <c r="N15" i="6"/>
  <c r="N14" i="6"/>
  <c r="N13" i="6"/>
  <c r="N12" i="6"/>
  <c r="N11" i="6"/>
  <c r="O1" i="6"/>
  <c r="L8" i="6"/>
  <c r="D30" i="5"/>
  <c r="G30" i="5"/>
  <c r="E30" i="5"/>
  <c r="D75" i="6" s="1"/>
  <c r="P75" i="6" l="1"/>
  <c r="S13" i="5"/>
  <c r="O44" i="11"/>
  <c r="O45" i="11"/>
  <c r="O46" i="11"/>
  <c r="O47" i="11"/>
  <c r="O48" i="11"/>
  <c r="O49" i="11"/>
  <c r="O50" i="11"/>
  <c r="O51" i="11"/>
  <c r="O52" i="11"/>
  <c r="O53" i="11"/>
  <c r="O54" i="11"/>
  <c r="O55" i="11"/>
  <c r="O56" i="11"/>
  <c r="O57" i="11"/>
  <c r="O58" i="11"/>
  <c r="O15" i="11"/>
  <c r="O16" i="11"/>
  <c r="O17" i="11"/>
  <c r="O18" i="11"/>
  <c r="O19" i="11"/>
  <c r="O23" i="11"/>
  <c r="O31" i="11"/>
  <c r="O13" i="11"/>
  <c r="O43" i="11"/>
  <c r="O39" i="11"/>
  <c r="O20" i="11"/>
  <c r="O28" i="11"/>
  <c r="O36" i="11"/>
  <c r="O12" i="11"/>
  <c r="O11" i="11"/>
  <c r="O42" i="11"/>
  <c r="O21" i="11"/>
  <c r="O29" i="11"/>
  <c r="O37" i="11"/>
  <c r="O26" i="11"/>
  <c r="O34" i="11"/>
  <c r="O9" i="11"/>
  <c r="O40" i="11"/>
  <c r="O41" i="11"/>
  <c r="O38" i="11"/>
  <c r="O10" i="11"/>
  <c r="O27" i="11"/>
  <c r="O35" i="11"/>
  <c r="O24" i="11"/>
  <c r="O32" i="11"/>
  <c r="O14" i="11"/>
  <c r="O25" i="11"/>
  <c r="O33" i="11"/>
  <c r="O22" i="11"/>
  <c r="O30" i="11"/>
  <c r="P1" i="11"/>
  <c r="O17" i="6"/>
  <c r="O16" i="6"/>
  <c r="O15" i="6"/>
  <c r="O14" i="6"/>
  <c r="O13" i="6"/>
  <c r="O12" i="6"/>
  <c r="O11" i="6"/>
  <c r="O10" i="6"/>
  <c r="O9" i="6"/>
  <c r="P1" i="6"/>
  <c r="I30" i="5"/>
  <c r="I18" i="6" l="1"/>
  <c r="N18" i="6"/>
  <c r="D18" i="6"/>
  <c r="M18" i="6"/>
  <c r="E18" i="6"/>
  <c r="L18" i="6"/>
  <c r="G18" i="6"/>
  <c r="H18" i="6"/>
  <c r="K18" i="6"/>
  <c r="J18" i="6"/>
  <c r="F18" i="6"/>
  <c r="O18" i="6"/>
  <c r="P44" i="11"/>
  <c r="P45" i="11"/>
  <c r="P46" i="11"/>
  <c r="P47" i="11"/>
  <c r="P48" i="11"/>
  <c r="P49" i="11"/>
  <c r="P50" i="11"/>
  <c r="P51" i="11"/>
  <c r="P52" i="11"/>
  <c r="P53" i="11"/>
  <c r="P54" i="11"/>
  <c r="P55" i="11"/>
  <c r="P56" i="11"/>
  <c r="P57" i="11"/>
  <c r="P58" i="11"/>
  <c r="P15" i="11"/>
  <c r="P16" i="11"/>
  <c r="P17" i="11"/>
  <c r="P18" i="11"/>
  <c r="P19" i="11"/>
  <c r="P23" i="11"/>
  <c r="P31" i="11"/>
  <c r="P13" i="11"/>
  <c r="P43" i="11"/>
  <c r="P39" i="11"/>
  <c r="P20" i="11"/>
  <c r="P28" i="11"/>
  <c r="P36" i="11"/>
  <c r="P21" i="11"/>
  <c r="P12" i="11"/>
  <c r="P9" i="11"/>
  <c r="P11" i="11"/>
  <c r="P29" i="11"/>
  <c r="P37" i="11"/>
  <c r="P26" i="11"/>
  <c r="P34" i="11"/>
  <c r="P42" i="11"/>
  <c r="P40" i="11"/>
  <c r="P41" i="11"/>
  <c r="P10" i="11"/>
  <c r="P27" i="11"/>
  <c r="P35" i="11"/>
  <c r="P24" i="11"/>
  <c r="P32" i="11"/>
  <c r="P14" i="11"/>
  <c r="P25" i="11"/>
  <c r="P33" i="11"/>
  <c r="P22" i="11"/>
  <c r="P30" i="11"/>
  <c r="P38" i="11"/>
  <c r="Q1" i="11"/>
  <c r="P9" i="6"/>
  <c r="P18" i="6"/>
  <c r="P17" i="6"/>
  <c r="P16" i="6"/>
  <c r="P15" i="6"/>
  <c r="P14" i="6"/>
  <c r="P13" i="6"/>
  <c r="P12" i="6"/>
  <c r="P11" i="6"/>
  <c r="P10" i="6"/>
  <c r="Q1" i="6"/>
  <c r="G31" i="5"/>
  <c r="D31" i="5"/>
  <c r="E31" i="5"/>
  <c r="D76" i="6" s="1"/>
  <c r="S14" i="5" l="1"/>
  <c r="P76" i="6"/>
  <c r="Q44" i="11"/>
  <c r="Q45" i="11"/>
  <c r="Q46" i="11"/>
  <c r="Q47" i="11"/>
  <c r="Q48" i="11"/>
  <c r="Q49" i="11"/>
  <c r="Q50" i="11"/>
  <c r="Q51" i="11"/>
  <c r="Q52" i="11"/>
  <c r="Q53" i="11"/>
  <c r="Q54" i="11"/>
  <c r="Q55" i="11"/>
  <c r="Q56" i="11"/>
  <c r="Q57" i="11"/>
  <c r="Q58" i="11"/>
  <c r="Q15" i="11"/>
  <c r="Q16" i="11"/>
  <c r="Q17" i="11"/>
  <c r="Q18" i="11"/>
  <c r="Q19" i="11"/>
  <c r="Q39" i="11"/>
  <c r="Q20" i="11"/>
  <c r="Q28" i="11"/>
  <c r="Q36" i="11"/>
  <c r="Q23" i="11"/>
  <c r="Q31" i="11"/>
  <c r="Q13" i="11"/>
  <c r="Q43" i="11"/>
  <c r="Q21" i="11"/>
  <c r="Q29" i="11"/>
  <c r="Q37" i="11"/>
  <c r="Q26" i="11"/>
  <c r="Q34" i="11"/>
  <c r="Q9" i="11"/>
  <c r="Q12" i="11"/>
  <c r="Q11" i="11"/>
  <c r="Q42" i="11"/>
  <c r="Q27" i="11"/>
  <c r="Q35" i="11"/>
  <c r="Q24" i="11"/>
  <c r="Q32" i="11"/>
  <c r="Q14" i="11"/>
  <c r="Q25" i="11"/>
  <c r="Q33" i="11"/>
  <c r="Q22" i="11"/>
  <c r="Q30" i="11"/>
  <c r="Q40" i="11"/>
  <c r="Q41" i="11"/>
  <c r="Q38" i="11"/>
  <c r="Q10" i="11"/>
  <c r="R1" i="11"/>
  <c r="Q18" i="6"/>
  <c r="Q17" i="6"/>
  <c r="Q16" i="6"/>
  <c r="Q15" i="6"/>
  <c r="Q14" i="6"/>
  <c r="Q13" i="6"/>
  <c r="Q12" i="6"/>
  <c r="Q11" i="6"/>
  <c r="Q10" i="6"/>
  <c r="Q9" i="6"/>
  <c r="R1" i="6"/>
  <c r="I31" i="5"/>
  <c r="H19" i="6" l="1"/>
  <c r="J19" i="6"/>
  <c r="D19" i="6"/>
  <c r="N19" i="6"/>
  <c r="K19" i="6"/>
  <c r="G19" i="6"/>
  <c r="I19" i="6"/>
  <c r="M19" i="6"/>
  <c r="E19" i="6"/>
  <c r="L19" i="6"/>
  <c r="F19" i="6"/>
  <c r="O19" i="6"/>
  <c r="P19" i="6"/>
  <c r="Q19" i="6"/>
  <c r="R44" i="11"/>
  <c r="R45" i="11"/>
  <c r="R46" i="11"/>
  <c r="R47" i="11"/>
  <c r="R48" i="11"/>
  <c r="R49" i="11"/>
  <c r="R50" i="11"/>
  <c r="R51" i="11"/>
  <c r="R52" i="11"/>
  <c r="R53" i="11"/>
  <c r="R54" i="11"/>
  <c r="R55" i="11"/>
  <c r="R56" i="11"/>
  <c r="R57" i="11"/>
  <c r="R58" i="11"/>
  <c r="R15" i="11"/>
  <c r="R16" i="11"/>
  <c r="R17" i="11"/>
  <c r="R18" i="11"/>
  <c r="R19" i="11"/>
  <c r="R39" i="11"/>
  <c r="R20" i="11"/>
  <c r="R28" i="11"/>
  <c r="R36" i="11"/>
  <c r="R21" i="11"/>
  <c r="R23" i="11"/>
  <c r="R31" i="11"/>
  <c r="R13" i="11"/>
  <c r="R43" i="11"/>
  <c r="R29" i="11"/>
  <c r="R37" i="11"/>
  <c r="R26" i="11"/>
  <c r="R34" i="11"/>
  <c r="R12" i="11"/>
  <c r="R9" i="11"/>
  <c r="R11" i="11"/>
  <c r="R27" i="11"/>
  <c r="R35" i="11"/>
  <c r="R24" i="11"/>
  <c r="R32" i="11"/>
  <c r="R14" i="11"/>
  <c r="R25" i="11"/>
  <c r="R33" i="11"/>
  <c r="R22" i="11"/>
  <c r="R30" i="11"/>
  <c r="R38" i="11"/>
  <c r="R42" i="11"/>
  <c r="R40" i="11"/>
  <c r="R41" i="11"/>
  <c r="R10" i="11"/>
  <c r="S1" i="11"/>
  <c r="R9" i="6"/>
  <c r="R19" i="6"/>
  <c r="R18" i="6"/>
  <c r="R17" i="6"/>
  <c r="R16" i="6"/>
  <c r="R15" i="6"/>
  <c r="R14" i="6"/>
  <c r="R13" i="6"/>
  <c r="R12" i="6"/>
  <c r="R11" i="6"/>
  <c r="R10" i="6"/>
  <c r="S1" i="6"/>
  <c r="D13" i="5"/>
  <c r="D32" i="5"/>
  <c r="G32" i="5"/>
  <c r="E32" i="5"/>
  <c r="D77" i="6" s="1"/>
  <c r="S15" i="5" l="1"/>
  <c r="P77" i="6"/>
  <c r="S44" i="11"/>
  <c r="S45" i="11"/>
  <c r="S46" i="11"/>
  <c r="S47" i="11"/>
  <c r="S48" i="11"/>
  <c r="S49" i="11"/>
  <c r="S50" i="11"/>
  <c r="S51" i="11"/>
  <c r="S52" i="11"/>
  <c r="S53" i="11"/>
  <c r="S54" i="11"/>
  <c r="S55" i="11"/>
  <c r="S56" i="11"/>
  <c r="S57" i="11"/>
  <c r="S58" i="11"/>
  <c r="S15" i="11"/>
  <c r="S16" i="11"/>
  <c r="S17" i="11"/>
  <c r="S18" i="11"/>
  <c r="S19" i="11"/>
  <c r="S23" i="11"/>
  <c r="S31" i="11"/>
  <c r="S13" i="11"/>
  <c r="S43" i="11"/>
  <c r="S39" i="11"/>
  <c r="S20" i="11"/>
  <c r="S28" i="11"/>
  <c r="S36" i="11"/>
  <c r="S12" i="11"/>
  <c r="S11" i="11"/>
  <c r="S42" i="11"/>
  <c r="S21" i="11"/>
  <c r="S29" i="11"/>
  <c r="S37" i="11"/>
  <c r="S26" i="11"/>
  <c r="S34" i="11"/>
  <c r="S9" i="11"/>
  <c r="S40" i="11"/>
  <c r="S41" i="11"/>
  <c r="S38" i="11"/>
  <c r="S10" i="11"/>
  <c r="S27" i="11"/>
  <c r="S35" i="11"/>
  <c r="S24" i="11"/>
  <c r="S32" i="11"/>
  <c r="S14" i="11"/>
  <c r="S25" i="11"/>
  <c r="S33" i="11"/>
  <c r="S22" i="11"/>
  <c r="S30" i="11"/>
  <c r="T1" i="11"/>
  <c r="S20" i="6"/>
  <c r="S19" i="6"/>
  <c r="S18" i="6"/>
  <c r="S17" i="6"/>
  <c r="S16" i="6"/>
  <c r="S15" i="6"/>
  <c r="S14" i="6"/>
  <c r="S13" i="6"/>
  <c r="S12" i="6"/>
  <c r="S11" i="6"/>
  <c r="S10" i="6"/>
  <c r="S9" i="6"/>
  <c r="T1" i="6"/>
  <c r="I32" i="5"/>
  <c r="D6" i="5"/>
  <c r="M20" i="6" l="1"/>
  <c r="E20" i="6"/>
  <c r="D20" i="6"/>
  <c r="H20" i="6"/>
  <c r="I20" i="6"/>
  <c r="J20" i="6"/>
  <c r="L20" i="6"/>
  <c r="G20" i="6"/>
  <c r="N20" i="6"/>
  <c r="K20" i="6"/>
  <c r="F20" i="6"/>
  <c r="O20" i="6"/>
  <c r="P20" i="6"/>
  <c r="Q20" i="6"/>
  <c r="R20" i="6"/>
  <c r="T44" i="11"/>
  <c r="T45" i="11"/>
  <c r="T46" i="11"/>
  <c r="T47" i="11"/>
  <c r="T48" i="11"/>
  <c r="T49" i="11"/>
  <c r="T50" i="11"/>
  <c r="T51" i="11"/>
  <c r="T52" i="11"/>
  <c r="T53" i="11"/>
  <c r="T54" i="11"/>
  <c r="T55" i="11"/>
  <c r="T56" i="11"/>
  <c r="T57" i="11"/>
  <c r="T58" i="11"/>
  <c r="T15" i="11"/>
  <c r="T16" i="11"/>
  <c r="T17" i="11"/>
  <c r="T18" i="11"/>
  <c r="T19" i="11"/>
  <c r="T23" i="11"/>
  <c r="T31" i="11"/>
  <c r="T13" i="11"/>
  <c r="T43" i="11"/>
  <c r="T39" i="11"/>
  <c r="T20" i="11"/>
  <c r="T28" i="11"/>
  <c r="T36" i="11"/>
  <c r="T21" i="11"/>
  <c r="T12" i="11"/>
  <c r="T9" i="11"/>
  <c r="T11" i="11"/>
  <c r="T29" i="11"/>
  <c r="T37" i="11"/>
  <c r="T26" i="11"/>
  <c r="T34" i="11"/>
  <c r="T42" i="11"/>
  <c r="T40" i="11"/>
  <c r="T41" i="11"/>
  <c r="T10" i="11"/>
  <c r="T27" i="11"/>
  <c r="T35" i="11"/>
  <c r="T24" i="11"/>
  <c r="T32" i="11"/>
  <c r="T14" i="11"/>
  <c r="T25" i="11"/>
  <c r="T33" i="11"/>
  <c r="T22" i="11"/>
  <c r="T30" i="11"/>
  <c r="T38" i="11"/>
  <c r="U1" i="11"/>
  <c r="T9" i="6"/>
  <c r="T20" i="6"/>
  <c r="T19" i="6"/>
  <c r="T18" i="6"/>
  <c r="T17" i="6"/>
  <c r="T16" i="6"/>
  <c r="T15" i="6"/>
  <c r="T14" i="6"/>
  <c r="T13" i="6"/>
  <c r="T12" i="6"/>
  <c r="T11" i="6"/>
  <c r="T10" i="6"/>
  <c r="U1" i="6"/>
  <c r="G33" i="5"/>
  <c r="D33" i="5"/>
  <c r="E33" i="5"/>
  <c r="D78" i="6" s="1"/>
  <c r="P78" i="6" l="1"/>
  <c r="S16" i="5"/>
  <c r="U44" i="11"/>
  <c r="U45" i="11"/>
  <c r="U46" i="11"/>
  <c r="U47" i="11"/>
  <c r="U48" i="11"/>
  <c r="U49" i="11"/>
  <c r="U50" i="11"/>
  <c r="U51" i="11"/>
  <c r="U52" i="11"/>
  <c r="U53" i="11"/>
  <c r="U54" i="11"/>
  <c r="U55" i="11"/>
  <c r="U56" i="11"/>
  <c r="U57" i="11"/>
  <c r="U58" i="11"/>
  <c r="U15" i="11"/>
  <c r="U16" i="11"/>
  <c r="U17" i="11"/>
  <c r="U18" i="11"/>
  <c r="U19" i="11"/>
  <c r="U39" i="11"/>
  <c r="U20" i="11"/>
  <c r="U28" i="11"/>
  <c r="U36" i="11"/>
  <c r="U23" i="11"/>
  <c r="U31" i="11"/>
  <c r="U13" i="11"/>
  <c r="U43" i="11"/>
  <c r="U21" i="11"/>
  <c r="U29" i="11"/>
  <c r="U37" i="11"/>
  <c r="U26" i="11"/>
  <c r="U34" i="11"/>
  <c r="U9" i="11"/>
  <c r="U12" i="11"/>
  <c r="U11" i="11"/>
  <c r="U42" i="11"/>
  <c r="U27" i="11"/>
  <c r="U35" i="11"/>
  <c r="U24" i="11"/>
  <c r="U32" i="11"/>
  <c r="U14" i="11"/>
  <c r="U25" i="11"/>
  <c r="U33" i="11"/>
  <c r="U22" i="11"/>
  <c r="U30" i="11"/>
  <c r="U40" i="11"/>
  <c r="U41" i="11"/>
  <c r="U38" i="11"/>
  <c r="U10" i="11"/>
  <c r="V1" i="11"/>
  <c r="U21" i="6"/>
  <c r="U20" i="6"/>
  <c r="U19" i="6"/>
  <c r="U18" i="6"/>
  <c r="U17" i="6"/>
  <c r="U16" i="6"/>
  <c r="U15" i="6"/>
  <c r="U14" i="6"/>
  <c r="U13" i="6"/>
  <c r="U12" i="6"/>
  <c r="U11" i="6"/>
  <c r="U10" i="6"/>
  <c r="U9" i="6"/>
  <c r="V1" i="6"/>
  <c r="I33" i="5"/>
  <c r="D17" i="5"/>
  <c r="C21" i="6" s="1"/>
  <c r="G21" i="6" l="1"/>
  <c r="I21" i="6"/>
  <c r="E21" i="6"/>
  <c r="D21" i="6"/>
  <c r="L21" i="6"/>
  <c r="J21" i="6"/>
  <c r="K21" i="6"/>
  <c r="F21" i="6"/>
  <c r="H21" i="6"/>
  <c r="N21" i="6"/>
  <c r="M21" i="6"/>
  <c r="O21" i="6"/>
  <c r="P21" i="6"/>
  <c r="Q21" i="6"/>
  <c r="R21" i="6"/>
  <c r="S21" i="6"/>
  <c r="T21" i="6"/>
  <c r="V44" i="11"/>
  <c r="V45" i="11"/>
  <c r="V46" i="11"/>
  <c r="V47" i="11"/>
  <c r="V48" i="11"/>
  <c r="V49" i="11"/>
  <c r="V50" i="11"/>
  <c r="V51" i="11"/>
  <c r="V52" i="11"/>
  <c r="V53" i="11"/>
  <c r="V54" i="11"/>
  <c r="V55" i="11"/>
  <c r="V56" i="11"/>
  <c r="V57" i="11"/>
  <c r="V58" i="11"/>
  <c r="V15" i="11"/>
  <c r="V16" i="11"/>
  <c r="V17" i="11"/>
  <c r="V18" i="11"/>
  <c r="V19" i="11"/>
  <c r="V39" i="11"/>
  <c r="V20" i="11"/>
  <c r="V28" i="11"/>
  <c r="V36" i="11"/>
  <c r="V21" i="11"/>
  <c r="V23" i="11"/>
  <c r="V31" i="11"/>
  <c r="V13" i="11"/>
  <c r="V43" i="11"/>
  <c r="V29" i="11"/>
  <c r="V37" i="11"/>
  <c r="V26" i="11"/>
  <c r="V34" i="11"/>
  <c r="V12" i="11"/>
  <c r="V9" i="11"/>
  <c r="V11" i="11"/>
  <c r="V27" i="11"/>
  <c r="V35" i="11"/>
  <c r="V24" i="11"/>
  <c r="V32" i="11"/>
  <c r="V14" i="11"/>
  <c r="V25" i="11"/>
  <c r="V33" i="11"/>
  <c r="V22" i="11"/>
  <c r="V30" i="11"/>
  <c r="V38" i="11"/>
  <c r="V42" i="11"/>
  <c r="V40" i="11"/>
  <c r="V41" i="11"/>
  <c r="V10" i="11"/>
  <c r="W1" i="11"/>
  <c r="V21" i="6"/>
  <c r="V9" i="6"/>
  <c r="V20" i="6"/>
  <c r="V19" i="6"/>
  <c r="V18" i="6"/>
  <c r="V17" i="6"/>
  <c r="V16" i="6"/>
  <c r="V15" i="6"/>
  <c r="V14" i="6"/>
  <c r="V13" i="6"/>
  <c r="V12" i="6"/>
  <c r="V11" i="6"/>
  <c r="V10" i="6"/>
  <c r="W1" i="6"/>
  <c r="D18" i="5"/>
  <c r="D34" i="5"/>
  <c r="G34" i="5"/>
  <c r="E34" i="5"/>
  <c r="D79" i="6" s="1"/>
  <c r="P79" i="6" l="1"/>
  <c r="S17" i="5"/>
  <c r="W44" i="11"/>
  <c r="W45" i="11"/>
  <c r="W46" i="11"/>
  <c r="W47" i="11"/>
  <c r="W48" i="11"/>
  <c r="W49" i="11"/>
  <c r="W50" i="11"/>
  <c r="W51" i="11"/>
  <c r="W52" i="11"/>
  <c r="W53" i="11"/>
  <c r="W54" i="11"/>
  <c r="W55" i="11"/>
  <c r="W56" i="11"/>
  <c r="W57" i="11"/>
  <c r="W58" i="11"/>
  <c r="W15" i="11"/>
  <c r="W16" i="11"/>
  <c r="W17" i="11"/>
  <c r="W18" i="11"/>
  <c r="W19" i="11"/>
  <c r="W23" i="11"/>
  <c r="W31" i="11"/>
  <c r="W13" i="11"/>
  <c r="W43" i="11"/>
  <c r="W39" i="11"/>
  <c r="W20" i="11"/>
  <c r="W28" i="11"/>
  <c r="W36" i="11"/>
  <c r="W12" i="11"/>
  <c r="W11" i="11"/>
  <c r="W42" i="11"/>
  <c r="W21" i="11"/>
  <c r="W29" i="11"/>
  <c r="W37" i="11"/>
  <c r="W26" i="11"/>
  <c r="W34" i="11"/>
  <c r="W9" i="11"/>
  <c r="W40" i="11"/>
  <c r="W41" i="11"/>
  <c r="W38" i="11"/>
  <c r="W10" i="11"/>
  <c r="W27" i="11"/>
  <c r="W35" i="11"/>
  <c r="W24" i="11"/>
  <c r="W32" i="11"/>
  <c r="W14" i="11"/>
  <c r="W25" i="11"/>
  <c r="W33" i="11"/>
  <c r="W22" i="11"/>
  <c r="W30" i="11"/>
  <c r="V8" i="11"/>
  <c r="X1" i="11"/>
  <c r="W21" i="6"/>
  <c r="W20" i="6"/>
  <c r="W19" i="6"/>
  <c r="W18" i="6"/>
  <c r="W17" i="6"/>
  <c r="W16" i="6"/>
  <c r="W15" i="6"/>
  <c r="W14" i="6"/>
  <c r="W13" i="6"/>
  <c r="W12" i="6"/>
  <c r="W11" i="6"/>
  <c r="W10" i="6"/>
  <c r="W9" i="6"/>
  <c r="X1" i="6"/>
  <c r="I34" i="5"/>
  <c r="D19" i="5"/>
  <c r="K22" i="6" l="1"/>
  <c r="L22" i="6"/>
  <c r="M22" i="6"/>
  <c r="J22" i="6"/>
  <c r="F22" i="6"/>
  <c r="G22" i="6"/>
  <c r="D22" i="6"/>
  <c r="I22" i="6"/>
  <c r="N22" i="6"/>
  <c r="E22" i="6"/>
  <c r="H22" i="6"/>
  <c r="O22" i="6"/>
  <c r="P22" i="6"/>
  <c r="Q22" i="6"/>
  <c r="R22" i="6"/>
  <c r="S22" i="6"/>
  <c r="T22" i="6"/>
  <c r="U22" i="6"/>
  <c r="V22" i="6"/>
  <c r="W22" i="6"/>
  <c r="X44" i="11"/>
  <c r="X45" i="11"/>
  <c r="X46" i="11"/>
  <c r="X47" i="11"/>
  <c r="X48" i="11"/>
  <c r="X49" i="11"/>
  <c r="X50" i="11"/>
  <c r="X51" i="11"/>
  <c r="X52" i="11"/>
  <c r="X53" i="11"/>
  <c r="X54" i="11"/>
  <c r="X55" i="11"/>
  <c r="X56" i="11"/>
  <c r="X57" i="11"/>
  <c r="X58" i="11"/>
  <c r="X15" i="11"/>
  <c r="X16" i="11"/>
  <c r="X17" i="11"/>
  <c r="X18" i="11"/>
  <c r="X19" i="11"/>
  <c r="X23" i="11"/>
  <c r="X31" i="11"/>
  <c r="X13" i="11"/>
  <c r="X43" i="11"/>
  <c r="X39" i="11"/>
  <c r="X20" i="11"/>
  <c r="X28" i="11"/>
  <c r="X36" i="11"/>
  <c r="X12" i="11"/>
  <c r="X9" i="11"/>
  <c r="X11" i="11"/>
  <c r="X21" i="11"/>
  <c r="X29" i="11"/>
  <c r="X37" i="11"/>
  <c r="X26" i="11"/>
  <c r="X34" i="11"/>
  <c r="X42" i="11"/>
  <c r="X40" i="11"/>
  <c r="X41" i="11"/>
  <c r="X10" i="11"/>
  <c r="X27" i="11"/>
  <c r="X35" i="11"/>
  <c r="X24" i="11"/>
  <c r="X32" i="11"/>
  <c r="X14" i="11"/>
  <c r="X25" i="11"/>
  <c r="X33" i="11"/>
  <c r="X22" i="11"/>
  <c r="X30" i="11"/>
  <c r="X38" i="11"/>
  <c r="Y1" i="11"/>
  <c r="X22" i="6"/>
  <c r="X21" i="6"/>
  <c r="X9" i="6"/>
  <c r="X20" i="6"/>
  <c r="X19" i="6"/>
  <c r="X18" i="6"/>
  <c r="X17" i="6"/>
  <c r="X16" i="6"/>
  <c r="X15" i="6"/>
  <c r="X14" i="6"/>
  <c r="X13" i="6"/>
  <c r="X12" i="6"/>
  <c r="X11" i="6"/>
  <c r="X10" i="6"/>
  <c r="Y1" i="6"/>
  <c r="V8" i="6"/>
  <c r="D20" i="5"/>
  <c r="C79" i="6" s="1"/>
  <c r="G35" i="5"/>
  <c r="D35" i="5"/>
  <c r="E35" i="5"/>
  <c r="BH66" i="6" s="1"/>
  <c r="C22" i="6" l="1"/>
  <c r="BT66" i="6"/>
  <c r="S18" i="5"/>
  <c r="Y44" i="11"/>
  <c r="Y45" i="11"/>
  <c r="Y46" i="11"/>
  <c r="Y47" i="11"/>
  <c r="Y48" i="11"/>
  <c r="Y49" i="11"/>
  <c r="Y50" i="11"/>
  <c r="Y51" i="11"/>
  <c r="Y52" i="11"/>
  <c r="Y53" i="11"/>
  <c r="Y54" i="11"/>
  <c r="Y55" i="11"/>
  <c r="Y56" i="11"/>
  <c r="Y57" i="11"/>
  <c r="Y58" i="11"/>
  <c r="Y15" i="11"/>
  <c r="Y16" i="11"/>
  <c r="Y17" i="11"/>
  <c r="Y18" i="11"/>
  <c r="Y19" i="11"/>
  <c r="Y39" i="11"/>
  <c r="Y20" i="11"/>
  <c r="Y28" i="11"/>
  <c r="Y36" i="11"/>
  <c r="Y23" i="11"/>
  <c r="Y31" i="11"/>
  <c r="Y13" i="11"/>
  <c r="Y43" i="11"/>
  <c r="Y21" i="11"/>
  <c r="Y29" i="11"/>
  <c r="Y37" i="11"/>
  <c r="Y26" i="11"/>
  <c r="Y34" i="11"/>
  <c r="Y9" i="11"/>
  <c r="Y12" i="11"/>
  <c r="Y11" i="11"/>
  <c r="Y42" i="11"/>
  <c r="Y27" i="11"/>
  <c r="Y35" i="11"/>
  <c r="Y24" i="11"/>
  <c r="Y32" i="11"/>
  <c r="Y14" i="11"/>
  <c r="Y25" i="11"/>
  <c r="Y33" i="11"/>
  <c r="Y22" i="11"/>
  <c r="Y30" i="11"/>
  <c r="Y40" i="11"/>
  <c r="Y41" i="11"/>
  <c r="Y38" i="11"/>
  <c r="Y10" i="11"/>
  <c r="Z1" i="11"/>
  <c r="Y22" i="6"/>
  <c r="Y21" i="6"/>
  <c r="Y20" i="6"/>
  <c r="Y19" i="6"/>
  <c r="Y18" i="6"/>
  <c r="Y17" i="6"/>
  <c r="Y16" i="6"/>
  <c r="Y15" i="6"/>
  <c r="Y14" i="6"/>
  <c r="Y13" i="6"/>
  <c r="Y12" i="6"/>
  <c r="Y11" i="6"/>
  <c r="Y10" i="6"/>
  <c r="Y9" i="6"/>
  <c r="Z1" i="6"/>
  <c r="I35" i="5"/>
  <c r="Y23" i="6" s="1"/>
  <c r="D21" i="5"/>
  <c r="AH66" i="6" s="1"/>
  <c r="C23" i="6" l="1"/>
  <c r="C9" i="6"/>
  <c r="C66" i="6"/>
  <c r="F23" i="6"/>
  <c r="H23" i="6"/>
  <c r="M23" i="6"/>
  <c r="I23" i="6"/>
  <c r="L23" i="6"/>
  <c r="J23" i="6"/>
  <c r="N23" i="6"/>
  <c r="G23" i="6"/>
  <c r="K23" i="6"/>
  <c r="E23" i="6"/>
  <c r="D23" i="6"/>
  <c r="O23" i="6"/>
  <c r="P23" i="6"/>
  <c r="Q23" i="6"/>
  <c r="R23" i="6"/>
  <c r="S23" i="6"/>
  <c r="T23" i="6"/>
  <c r="U23" i="6"/>
  <c r="V23" i="6"/>
  <c r="W23" i="6"/>
  <c r="X23" i="6"/>
  <c r="Z44" i="11"/>
  <c r="Z45" i="11"/>
  <c r="Z46" i="11"/>
  <c r="Z47" i="11"/>
  <c r="Z48" i="11"/>
  <c r="Z49" i="11"/>
  <c r="Z50" i="11"/>
  <c r="Z51" i="11"/>
  <c r="Z52" i="11"/>
  <c r="Z53" i="11"/>
  <c r="Z54" i="11"/>
  <c r="Z55" i="11"/>
  <c r="Z56" i="11"/>
  <c r="Z57" i="11"/>
  <c r="Z58" i="11"/>
  <c r="Z15" i="11"/>
  <c r="Z16" i="11"/>
  <c r="Z17" i="11"/>
  <c r="Z18" i="11"/>
  <c r="Z19" i="11"/>
  <c r="Z39" i="11"/>
  <c r="Z20" i="11"/>
  <c r="Z28" i="11"/>
  <c r="Z36" i="11"/>
  <c r="Z21" i="11"/>
  <c r="Z23" i="11"/>
  <c r="Z31" i="11"/>
  <c r="Z13" i="11"/>
  <c r="Z43" i="11"/>
  <c r="Z29" i="11"/>
  <c r="Z37" i="11"/>
  <c r="Z26" i="11"/>
  <c r="Z34" i="11"/>
  <c r="Z12" i="11"/>
  <c r="Z9" i="11"/>
  <c r="Z11" i="11"/>
  <c r="Z27" i="11"/>
  <c r="Z35" i="11"/>
  <c r="Z24" i="11"/>
  <c r="Z32" i="11"/>
  <c r="Z14" i="11"/>
  <c r="Z25" i="11"/>
  <c r="Z33" i="11"/>
  <c r="Z22" i="11"/>
  <c r="Z30" i="11"/>
  <c r="Z38" i="11"/>
  <c r="Z42" i="11"/>
  <c r="Z40" i="11"/>
  <c r="Z41" i="11"/>
  <c r="Z10" i="11"/>
  <c r="AA1" i="11"/>
  <c r="Z23" i="6"/>
  <c r="Z22" i="6"/>
  <c r="Z21" i="6"/>
  <c r="Z9" i="6"/>
  <c r="Z20" i="6"/>
  <c r="Z19" i="6"/>
  <c r="Z18" i="6"/>
  <c r="Z17" i="6"/>
  <c r="Z16" i="6"/>
  <c r="Z15" i="6"/>
  <c r="Z14" i="6"/>
  <c r="Z13" i="6"/>
  <c r="Z12" i="6"/>
  <c r="Z11" i="6"/>
  <c r="Z10" i="6"/>
  <c r="AA1" i="6"/>
  <c r="D22" i="5"/>
  <c r="D36" i="5"/>
  <c r="G36" i="5"/>
  <c r="E36" i="5"/>
  <c r="BH67" i="6" s="1"/>
  <c r="C24" i="6" l="1"/>
  <c r="AH67" i="6"/>
  <c r="BT67" i="6"/>
  <c r="S19" i="5"/>
  <c r="C67" i="6"/>
  <c r="C10" i="6"/>
  <c r="AA44" i="11"/>
  <c r="AA45" i="11"/>
  <c r="AA46" i="11"/>
  <c r="AA47" i="11"/>
  <c r="AA48" i="11"/>
  <c r="AA49" i="11"/>
  <c r="AA50" i="11"/>
  <c r="AA51" i="11"/>
  <c r="AA52" i="11"/>
  <c r="AA53" i="11"/>
  <c r="AA54" i="11"/>
  <c r="AA55" i="11"/>
  <c r="AA56" i="11"/>
  <c r="AA57" i="11"/>
  <c r="AA58" i="11"/>
  <c r="AA15" i="11"/>
  <c r="AA16" i="11"/>
  <c r="AA17" i="11"/>
  <c r="AA18" i="11"/>
  <c r="AA19" i="11"/>
  <c r="AA23" i="11"/>
  <c r="AA31" i="11"/>
  <c r="AA13" i="11"/>
  <c r="AA43" i="11"/>
  <c r="AA39" i="11"/>
  <c r="AA20" i="11"/>
  <c r="AA28" i="11"/>
  <c r="AA36" i="11"/>
  <c r="AA12" i="11"/>
  <c r="AA11" i="11"/>
  <c r="AA42" i="11"/>
  <c r="AA21" i="11"/>
  <c r="AA29" i="11"/>
  <c r="AA37" i="11"/>
  <c r="AA26" i="11"/>
  <c r="AA34" i="11"/>
  <c r="AA9" i="11"/>
  <c r="AA40" i="11"/>
  <c r="AA41" i="11"/>
  <c r="AA38" i="11"/>
  <c r="AA10" i="11"/>
  <c r="AA27" i="11"/>
  <c r="AA35" i="11"/>
  <c r="AA24" i="11"/>
  <c r="AA32" i="11"/>
  <c r="AA14" i="11"/>
  <c r="AA25" i="11"/>
  <c r="AA33" i="11"/>
  <c r="AA22" i="11"/>
  <c r="AA30" i="11"/>
  <c r="AB1" i="11"/>
  <c r="AA24" i="6"/>
  <c r="AA23" i="6"/>
  <c r="AA22" i="6"/>
  <c r="AA21" i="6"/>
  <c r="AA20" i="6"/>
  <c r="AA19" i="6"/>
  <c r="AA18" i="6"/>
  <c r="AA17" i="6"/>
  <c r="AA16" i="6"/>
  <c r="AA15" i="6"/>
  <c r="AA14" i="6"/>
  <c r="AA13" i="6"/>
  <c r="AA12" i="6"/>
  <c r="AA11" i="6"/>
  <c r="AA10" i="6"/>
  <c r="AA9" i="6"/>
  <c r="AB1" i="6"/>
  <c r="I36" i="5"/>
  <c r="D23" i="5"/>
  <c r="C16" i="6" s="1"/>
  <c r="C73" i="6" l="1"/>
  <c r="C68" i="6"/>
  <c r="C11" i="6"/>
  <c r="E24" i="6"/>
  <c r="N24" i="6"/>
  <c r="I24" i="6"/>
  <c r="M24" i="6"/>
  <c r="H24" i="6"/>
  <c r="J24" i="6"/>
  <c r="L24" i="6"/>
  <c r="G24" i="6"/>
  <c r="K24" i="6"/>
  <c r="F24" i="6"/>
  <c r="D24" i="6"/>
  <c r="O24" i="6"/>
  <c r="P24" i="6"/>
  <c r="Q24" i="6"/>
  <c r="R24" i="6"/>
  <c r="S24" i="6"/>
  <c r="T24" i="6"/>
  <c r="U24" i="6"/>
  <c r="V24" i="6"/>
  <c r="W24" i="6"/>
  <c r="X24" i="6"/>
  <c r="Y24" i="6"/>
  <c r="Z24" i="6"/>
  <c r="AB44" i="11"/>
  <c r="AB45" i="11"/>
  <c r="AB46" i="11"/>
  <c r="AB47" i="11"/>
  <c r="AB48" i="11"/>
  <c r="AB49" i="11"/>
  <c r="AB50" i="11"/>
  <c r="AB51" i="11"/>
  <c r="AB52" i="11"/>
  <c r="AB53" i="11"/>
  <c r="AB54" i="11"/>
  <c r="AB55" i="11"/>
  <c r="AB56" i="11"/>
  <c r="AB57" i="11"/>
  <c r="AB58" i="11"/>
  <c r="AB15" i="11"/>
  <c r="AB16" i="11"/>
  <c r="AB17" i="11"/>
  <c r="AB18" i="11"/>
  <c r="AB19" i="11"/>
  <c r="AB23" i="11"/>
  <c r="AB31" i="11"/>
  <c r="AB13" i="11"/>
  <c r="AB43" i="11"/>
  <c r="AB39" i="11"/>
  <c r="AB20" i="11"/>
  <c r="AB28" i="11"/>
  <c r="AB36" i="11"/>
  <c r="AB21" i="11"/>
  <c r="AB12" i="11"/>
  <c r="AB9" i="11"/>
  <c r="AB11" i="11"/>
  <c r="AB29" i="11"/>
  <c r="AB37" i="11"/>
  <c r="AB26" i="11"/>
  <c r="AB34" i="11"/>
  <c r="AB42" i="11"/>
  <c r="AB40" i="11"/>
  <c r="AB41" i="11"/>
  <c r="AB10" i="11"/>
  <c r="AB27" i="11"/>
  <c r="AB35" i="11"/>
  <c r="AB24" i="11"/>
  <c r="AB32" i="11"/>
  <c r="AB14" i="11"/>
  <c r="AB25" i="11"/>
  <c r="AB33" i="11"/>
  <c r="AB22" i="11"/>
  <c r="AB30" i="11"/>
  <c r="AB38" i="11"/>
  <c r="AC1" i="11"/>
  <c r="AB24" i="6"/>
  <c r="AB23" i="6"/>
  <c r="AB22" i="6"/>
  <c r="AB21" i="6"/>
  <c r="AB9" i="6"/>
  <c r="AB20" i="6"/>
  <c r="AB19" i="6"/>
  <c r="AB18" i="6"/>
  <c r="AB17" i="6"/>
  <c r="AB16" i="6"/>
  <c r="AB15" i="6"/>
  <c r="AB14" i="6"/>
  <c r="AB13" i="6"/>
  <c r="AB12" i="6"/>
  <c r="AB11" i="6"/>
  <c r="AB10" i="6"/>
  <c r="AC1" i="6"/>
  <c r="D24" i="5"/>
  <c r="C74" i="6" s="1"/>
  <c r="G37" i="5"/>
  <c r="D37" i="5"/>
  <c r="E37" i="5"/>
  <c r="BH68" i="6" s="1"/>
  <c r="C17" i="6" l="1"/>
  <c r="C25" i="6"/>
  <c r="AH68" i="6"/>
  <c r="BT68" i="6"/>
  <c r="S20" i="5"/>
  <c r="C69" i="6"/>
  <c r="C12" i="6"/>
  <c r="AC44" i="11"/>
  <c r="AC45" i="11"/>
  <c r="AC46" i="11"/>
  <c r="AC47" i="11"/>
  <c r="AC48" i="11"/>
  <c r="AC49" i="11"/>
  <c r="AC50" i="11"/>
  <c r="AC51" i="11"/>
  <c r="AC52" i="11"/>
  <c r="AC53" i="11"/>
  <c r="AC54" i="11"/>
  <c r="AC55" i="11"/>
  <c r="AC56" i="11"/>
  <c r="AC57" i="11"/>
  <c r="AC58" i="11"/>
  <c r="AC15" i="11"/>
  <c r="AC16" i="11"/>
  <c r="AC17" i="11"/>
  <c r="AC18" i="11"/>
  <c r="AC19" i="11"/>
  <c r="AC39" i="11"/>
  <c r="AC20" i="11"/>
  <c r="AC28" i="11"/>
  <c r="AC36" i="11"/>
  <c r="AC23" i="11"/>
  <c r="AC31" i="11"/>
  <c r="AC13" i="11"/>
  <c r="AC43" i="11"/>
  <c r="AC21" i="11"/>
  <c r="AC29" i="11"/>
  <c r="AC37" i="11"/>
  <c r="AC26" i="11"/>
  <c r="AC34" i="11"/>
  <c r="AC9" i="11"/>
  <c r="AC12" i="11"/>
  <c r="AC11" i="11"/>
  <c r="AC42" i="11"/>
  <c r="AC27" i="11"/>
  <c r="AC35" i="11"/>
  <c r="AC24" i="11"/>
  <c r="AC32" i="11"/>
  <c r="AC14" i="11"/>
  <c r="AC25" i="11"/>
  <c r="AC33" i="11"/>
  <c r="AC22" i="11"/>
  <c r="AC30" i="11"/>
  <c r="AC40" i="11"/>
  <c r="AC41" i="11"/>
  <c r="AC38" i="11"/>
  <c r="AC10" i="11"/>
  <c r="AD1" i="11"/>
  <c r="AC25" i="6"/>
  <c r="AC24" i="6"/>
  <c r="AC23" i="6"/>
  <c r="AC22" i="6"/>
  <c r="AC21" i="6"/>
  <c r="AC20" i="6"/>
  <c r="AC19" i="6"/>
  <c r="AC18" i="6"/>
  <c r="AC17" i="6"/>
  <c r="AC16" i="6"/>
  <c r="AC15" i="6"/>
  <c r="AC14" i="6"/>
  <c r="AC13" i="6"/>
  <c r="AC12" i="6"/>
  <c r="AC11" i="6"/>
  <c r="AC10" i="6"/>
  <c r="AC9" i="6"/>
  <c r="AD1" i="6"/>
  <c r="I37" i="5"/>
  <c r="D25" i="5"/>
  <c r="C75" i="6" s="1"/>
  <c r="C18" i="6" l="1"/>
  <c r="C70" i="6"/>
  <c r="C13" i="6"/>
  <c r="M25" i="6"/>
  <c r="G25" i="6"/>
  <c r="N25" i="6"/>
  <c r="I25" i="6"/>
  <c r="D25" i="6"/>
  <c r="L25" i="6"/>
  <c r="J25" i="6"/>
  <c r="K25" i="6"/>
  <c r="F25" i="6"/>
  <c r="H25" i="6"/>
  <c r="E25" i="6"/>
  <c r="O25" i="6"/>
  <c r="P25" i="6"/>
  <c r="Q25" i="6"/>
  <c r="R25" i="6"/>
  <c r="S25" i="6"/>
  <c r="T25" i="6"/>
  <c r="U25" i="6"/>
  <c r="V25" i="6"/>
  <c r="W25" i="6"/>
  <c r="X25" i="6"/>
  <c r="Y25" i="6"/>
  <c r="Z25" i="6"/>
  <c r="AA25" i="6"/>
  <c r="AB25" i="6"/>
  <c r="AD44" i="11"/>
  <c r="AD45" i="11"/>
  <c r="AD46" i="11"/>
  <c r="AD47" i="11"/>
  <c r="AD48" i="11"/>
  <c r="AD49" i="11"/>
  <c r="AD50" i="11"/>
  <c r="AD51" i="11"/>
  <c r="AD52" i="11"/>
  <c r="AD53" i="11"/>
  <c r="AD54" i="11"/>
  <c r="AD55" i="11"/>
  <c r="AD56" i="11"/>
  <c r="AD57" i="11"/>
  <c r="AD58" i="11"/>
  <c r="AD15" i="11"/>
  <c r="AD16" i="11"/>
  <c r="AD17" i="11"/>
  <c r="AD18" i="11"/>
  <c r="AD19" i="11"/>
  <c r="AD39" i="11"/>
  <c r="AD20" i="11"/>
  <c r="AD28" i="11"/>
  <c r="AD36" i="11"/>
  <c r="AD21" i="11"/>
  <c r="AD23" i="11"/>
  <c r="AD31" i="11"/>
  <c r="AD13" i="11"/>
  <c r="AD43" i="11"/>
  <c r="AD29" i="11"/>
  <c r="AD37" i="11"/>
  <c r="AD26" i="11"/>
  <c r="AD34" i="11"/>
  <c r="AD12" i="11"/>
  <c r="AD9" i="11"/>
  <c r="AD11" i="11"/>
  <c r="AD27" i="11"/>
  <c r="AD35" i="11"/>
  <c r="AD24" i="11"/>
  <c r="AD32" i="11"/>
  <c r="AD14" i="11"/>
  <c r="AD25" i="11"/>
  <c r="AD33" i="11"/>
  <c r="AD22" i="11"/>
  <c r="AD30" i="11"/>
  <c r="AD38" i="11"/>
  <c r="AD42" i="11"/>
  <c r="AD40" i="11"/>
  <c r="AD41" i="11"/>
  <c r="AD10" i="11"/>
  <c r="AE1" i="11"/>
  <c r="AD25" i="6"/>
  <c r="AD24" i="6"/>
  <c r="AD23" i="6"/>
  <c r="AD22" i="6"/>
  <c r="AD21" i="6"/>
  <c r="AD9" i="6"/>
  <c r="AD20" i="6"/>
  <c r="AD19" i="6"/>
  <c r="AD18" i="6"/>
  <c r="AD17" i="6"/>
  <c r="AD16" i="6"/>
  <c r="AD15" i="6"/>
  <c r="AD14" i="6"/>
  <c r="AD13" i="6"/>
  <c r="AD12" i="6"/>
  <c r="AD11" i="6"/>
  <c r="AD10" i="6"/>
  <c r="AE1" i="6"/>
  <c r="D26" i="5"/>
  <c r="C76" i="6" s="1"/>
  <c r="D38" i="5"/>
  <c r="G38" i="5"/>
  <c r="E38" i="5"/>
  <c r="BH69" i="6" s="1"/>
  <c r="C19" i="6" l="1"/>
  <c r="AH69" i="6"/>
  <c r="C26" i="6"/>
  <c r="BT69" i="6"/>
  <c r="S21" i="5"/>
  <c r="C71" i="6"/>
  <c r="C14" i="6"/>
  <c r="AE44" i="11"/>
  <c r="AE45" i="11"/>
  <c r="AE46" i="11"/>
  <c r="AE47" i="11"/>
  <c r="AE48" i="11"/>
  <c r="AE49" i="11"/>
  <c r="AE50" i="11"/>
  <c r="AE51" i="11"/>
  <c r="AE52" i="11"/>
  <c r="AE53" i="11"/>
  <c r="AE54" i="11"/>
  <c r="AE55" i="11"/>
  <c r="AE56" i="11"/>
  <c r="AE57" i="11"/>
  <c r="AE58" i="11"/>
  <c r="AE15" i="11"/>
  <c r="AE16" i="11"/>
  <c r="AE17" i="11"/>
  <c r="AE18" i="11"/>
  <c r="AE19" i="11"/>
  <c r="AE23" i="11"/>
  <c r="AE31" i="11"/>
  <c r="AE13" i="11"/>
  <c r="AE43" i="11"/>
  <c r="AE39" i="11"/>
  <c r="AE20" i="11"/>
  <c r="AE28" i="11"/>
  <c r="AE36" i="11"/>
  <c r="AE12" i="11"/>
  <c r="AE11" i="11"/>
  <c r="AE42" i="11"/>
  <c r="AE21" i="11"/>
  <c r="AE29" i="11"/>
  <c r="AE37" i="11"/>
  <c r="AE26" i="11"/>
  <c r="AE34" i="11"/>
  <c r="AE9" i="11"/>
  <c r="AE40" i="11"/>
  <c r="AE41" i="11"/>
  <c r="AE38" i="11"/>
  <c r="AE10" i="11"/>
  <c r="AE27" i="11"/>
  <c r="AE35" i="11"/>
  <c r="AE24" i="11"/>
  <c r="AE32" i="11"/>
  <c r="AE14" i="11"/>
  <c r="AE25" i="11"/>
  <c r="AE33" i="11"/>
  <c r="AE22" i="11"/>
  <c r="AE30" i="11"/>
  <c r="AF1" i="11"/>
  <c r="AE26" i="6"/>
  <c r="AE25" i="6"/>
  <c r="AE24" i="6"/>
  <c r="AE23" i="6"/>
  <c r="AE22" i="6"/>
  <c r="AE21" i="6"/>
  <c r="AE20" i="6"/>
  <c r="AE19" i="6"/>
  <c r="AE18" i="6"/>
  <c r="AE17" i="6"/>
  <c r="AE16" i="6"/>
  <c r="AE15" i="6"/>
  <c r="AE14" i="6"/>
  <c r="AE13" i="6"/>
  <c r="AE12" i="6"/>
  <c r="AE11" i="6"/>
  <c r="AE10" i="6"/>
  <c r="AE9" i="6"/>
  <c r="AF1" i="6"/>
  <c r="I38" i="5"/>
  <c r="D27" i="5"/>
  <c r="C77" i="6" s="1"/>
  <c r="C20" i="6" l="1"/>
  <c r="C78" i="6"/>
  <c r="F26" i="6"/>
  <c r="L26" i="6"/>
  <c r="K26" i="6"/>
  <c r="G26" i="6"/>
  <c r="M26" i="6"/>
  <c r="I26" i="6"/>
  <c r="E26" i="6"/>
  <c r="D26" i="6"/>
  <c r="H26" i="6"/>
  <c r="J26" i="6"/>
  <c r="N26" i="6"/>
  <c r="O26" i="6"/>
  <c r="P26" i="6"/>
  <c r="Q26" i="6"/>
  <c r="R26" i="6"/>
  <c r="S26" i="6"/>
  <c r="T26" i="6"/>
  <c r="U26" i="6"/>
  <c r="V26" i="6"/>
  <c r="W26" i="6"/>
  <c r="X26" i="6"/>
  <c r="Y26" i="6"/>
  <c r="Z26" i="6"/>
  <c r="AA26" i="6"/>
  <c r="AB26" i="6"/>
  <c r="AC26" i="6"/>
  <c r="AD26" i="6"/>
  <c r="C15" i="6"/>
  <c r="C72" i="6"/>
  <c r="AF44" i="11"/>
  <c r="AF45" i="11"/>
  <c r="AF46" i="11"/>
  <c r="AF47" i="11"/>
  <c r="AF48" i="11"/>
  <c r="AF49" i="11"/>
  <c r="AF50" i="11"/>
  <c r="AF51" i="11"/>
  <c r="AF52" i="11"/>
  <c r="AF53" i="11"/>
  <c r="AF54" i="11"/>
  <c r="AF55" i="11"/>
  <c r="AF56" i="11"/>
  <c r="AF57" i="11"/>
  <c r="AF58" i="11"/>
  <c r="AF15" i="11"/>
  <c r="AF16" i="11"/>
  <c r="AF17" i="11"/>
  <c r="AF18" i="11"/>
  <c r="AF19" i="11"/>
  <c r="AF23" i="11"/>
  <c r="AF31" i="11"/>
  <c r="AF13" i="11"/>
  <c r="AF43" i="11"/>
  <c r="AF39" i="11"/>
  <c r="AF20" i="11"/>
  <c r="AF28" i="11"/>
  <c r="AF36" i="11"/>
  <c r="AF12" i="11"/>
  <c r="AF9" i="11"/>
  <c r="AF11" i="11"/>
  <c r="AF21" i="11"/>
  <c r="AF29" i="11"/>
  <c r="AF37" i="11"/>
  <c r="AF26" i="11"/>
  <c r="AF34" i="11"/>
  <c r="AF42" i="11"/>
  <c r="AF40" i="11"/>
  <c r="AF41" i="11"/>
  <c r="AF10" i="11"/>
  <c r="AF27" i="11"/>
  <c r="AF35" i="11"/>
  <c r="AF24" i="11"/>
  <c r="AF32" i="11"/>
  <c r="AF14" i="11"/>
  <c r="AF25" i="11"/>
  <c r="AF33" i="11"/>
  <c r="AF22" i="11"/>
  <c r="AF30" i="11"/>
  <c r="AF38" i="11"/>
  <c r="AG1" i="11"/>
  <c r="AF26" i="6"/>
  <c r="AF25" i="6"/>
  <c r="AF24" i="6"/>
  <c r="AF23" i="6"/>
  <c r="AF22" i="6"/>
  <c r="AF21" i="6"/>
  <c r="AF9" i="6"/>
  <c r="AF20" i="6"/>
  <c r="AF19" i="6"/>
  <c r="AF18" i="6"/>
  <c r="AF17" i="6"/>
  <c r="AF16" i="6"/>
  <c r="AF15" i="6"/>
  <c r="AF14" i="6"/>
  <c r="AF13" i="6"/>
  <c r="AF12" i="6"/>
  <c r="AF11" i="6"/>
  <c r="AF10" i="6"/>
  <c r="AG1" i="6"/>
  <c r="G39" i="5"/>
  <c r="D39" i="5"/>
  <c r="E39" i="5"/>
  <c r="BH70" i="6" s="1"/>
  <c r="C27" i="6" l="1"/>
  <c r="AH70" i="6"/>
  <c r="BT70" i="6"/>
  <c r="S22" i="5"/>
  <c r="AG44" i="11"/>
  <c r="AG45" i="11"/>
  <c r="AG46" i="11"/>
  <c r="AG47" i="11"/>
  <c r="AG48" i="11"/>
  <c r="AG49" i="11"/>
  <c r="AG50" i="11"/>
  <c r="AG51" i="11"/>
  <c r="AG52" i="11"/>
  <c r="AG53" i="11"/>
  <c r="AG54" i="11"/>
  <c r="AG55" i="11"/>
  <c r="AG56" i="11"/>
  <c r="AG57" i="11"/>
  <c r="AG58" i="11"/>
  <c r="AG15" i="11"/>
  <c r="AG16" i="11"/>
  <c r="AG17" i="11"/>
  <c r="AG18" i="11"/>
  <c r="AG19" i="11"/>
  <c r="AG39" i="11"/>
  <c r="AG20" i="11"/>
  <c r="AG28" i="11"/>
  <c r="AG36" i="11"/>
  <c r="AG23" i="11"/>
  <c r="AG31" i="11"/>
  <c r="AG13" i="11"/>
  <c r="AG43" i="11"/>
  <c r="AG21" i="11"/>
  <c r="AG29" i="11"/>
  <c r="AG37" i="11"/>
  <c r="AG26" i="11"/>
  <c r="AG34" i="11"/>
  <c r="AG9" i="11"/>
  <c r="AG12" i="11"/>
  <c r="AG11" i="11"/>
  <c r="AG42" i="11"/>
  <c r="AG27" i="11"/>
  <c r="AG35" i="11"/>
  <c r="AG24" i="11"/>
  <c r="AG32" i="11"/>
  <c r="AG14" i="11"/>
  <c r="AG25" i="11"/>
  <c r="AG33" i="11"/>
  <c r="AG22" i="11"/>
  <c r="AG30" i="11"/>
  <c r="AG40" i="11"/>
  <c r="AG41" i="11"/>
  <c r="AG38" i="11"/>
  <c r="AG10" i="11"/>
  <c r="AH1" i="11"/>
  <c r="AF8" i="11"/>
  <c r="AG26" i="6"/>
  <c r="AG25" i="6"/>
  <c r="AG24" i="6"/>
  <c r="AG23" i="6"/>
  <c r="AG22" i="6"/>
  <c r="AG21" i="6"/>
  <c r="AG20" i="6"/>
  <c r="AG19" i="6"/>
  <c r="AG18" i="6"/>
  <c r="AG17" i="6"/>
  <c r="AG16" i="6"/>
  <c r="AG15" i="6"/>
  <c r="AG14" i="6"/>
  <c r="AG13" i="6"/>
  <c r="AG12" i="6"/>
  <c r="AG11" i="6"/>
  <c r="AG10" i="6"/>
  <c r="AG9" i="6"/>
  <c r="AH1" i="6"/>
  <c r="I39" i="5"/>
  <c r="J27" i="6" l="1"/>
  <c r="N27" i="6"/>
  <c r="H27" i="6"/>
  <c r="K27" i="6"/>
  <c r="E27" i="6"/>
  <c r="D27" i="6"/>
  <c r="L27" i="6"/>
  <c r="G27" i="6"/>
  <c r="I27" i="6"/>
  <c r="M27" i="6"/>
  <c r="F27" i="6"/>
  <c r="O27" i="6"/>
  <c r="P27" i="6"/>
  <c r="Q27" i="6"/>
  <c r="R27" i="6"/>
  <c r="S27" i="6"/>
  <c r="T27" i="6"/>
  <c r="U27" i="6"/>
  <c r="V27" i="6"/>
  <c r="W27" i="6"/>
  <c r="X27" i="6"/>
  <c r="Y27" i="6"/>
  <c r="Z27" i="6"/>
  <c r="AA27" i="6"/>
  <c r="AB27" i="6"/>
  <c r="AC27" i="6"/>
  <c r="AD27" i="6"/>
  <c r="AE27" i="6"/>
  <c r="AF27" i="6"/>
  <c r="AG27" i="6"/>
  <c r="AH44" i="11"/>
  <c r="AH45" i="11"/>
  <c r="AH46" i="11"/>
  <c r="AH47" i="11"/>
  <c r="AH48" i="11"/>
  <c r="AH49" i="11"/>
  <c r="AH50" i="11"/>
  <c r="AH51" i="11"/>
  <c r="AH52" i="11"/>
  <c r="AH53" i="11"/>
  <c r="AH54" i="11"/>
  <c r="AH55" i="11"/>
  <c r="AH56" i="11"/>
  <c r="AH57" i="11"/>
  <c r="AH58" i="11"/>
  <c r="AH15" i="11"/>
  <c r="AH16" i="11"/>
  <c r="AH17" i="11"/>
  <c r="AH18" i="11"/>
  <c r="AH19" i="11"/>
  <c r="AH39" i="11"/>
  <c r="AH20" i="11"/>
  <c r="AH28" i="11"/>
  <c r="AH36" i="11"/>
  <c r="AH21" i="11"/>
  <c r="AH23" i="11"/>
  <c r="AH31" i="11"/>
  <c r="AH13" i="11"/>
  <c r="AH43" i="11"/>
  <c r="AH29" i="11"/>
  <c r="AH37" i="11"/>
  <c r="AH26" i="11"/>
  <c r="AH34" i="11"/>
  <c r="AH12" i="11"/>
  <c r="AH9" i="11"/>
  <c r="AH11" i="11"/>
  <c r="AH27" i="11"/>
  <c r="AH35" i="11"/>
  <c r="AH24" i="11"/>
  <c r="AH32" i="11"/>
  <c r="AH14" i="11"/>
  <c r="AH25" i="11"/>
  <c r="AH33" i="11"/>
  <c r="AH22" i="11"/>
  <c r="AH30" i="11"/>
  <c r="AH38" i="11"/>
  <c r="AH42" i="11"/>
  <c r="AH40" i="11"/>
  <c r="AH41" i="11"/>
  <c r="AH10" i="11"/>
  <c r="AI1" i="11"/>
  <c r="AH27" i="6"/>
  <c r="AH26" i="6"/>
  <c r="AH25" i="6"/>
  <c r="AH24" i="6"/>
  <c r="AH23" i="6"/>
  <c r="AH22" i="6"/>
  <c r="AH21" i="6"/>
  <c r="AH9" i="6"/>
  <c r="AH20" i="6"/>
  <c r="AH19" i="6"/>
  <c r="AH18" i="6"/>
  <c r="AH17" i="6"/>
  <c r="AH16" i="6"/>
  <c r="AH15" i="6"/>
  <c r="AH14" i="6"/>
  <c r="AH13" i="6"/>
  <c r="AH12" i="6"/>
  <c r="AH11" i="6"/>
  <c r="AH10" i="6"/>
  <c r="AI1" i="6"/>
  <c r="AF8" i="6"/>
  <c r="D40" i="5"/>
  <c r="G40" i="5"/>
  <c r="E40" i="5"/>
  <c r="BH71" i="6" s="1"/>
  <c r="BT71" i="6" l="1"/>
  <c r="S23" i="5"/>
  <c r="AH71" i="6"/>
  <c r="C28" i="6"/>
  <c r="AI44" i="11"/>
  <c r="AI45" i="11"/>
  <c r="AI46" i="11"/>
  <c r="AI47" i="11"/>
  <c r="AI48" i="11"/>
  <c r="AI49" i="11"/>
  <c r="AI50" i="11"/>
  <c r="AI51" i="11"/>
  <c r="AI52" i="11"/>
  <c r="AI53" i="11"/>
  <c r="AI54" i="11"/>
  <c r="AI55" i="11"/>
  <c r="AI56" i="11"/>
  <c r="AI57" i="11"/>
  <c r="AI58" i="11"/>
  <c r="AI15" i="11"/>
  <c r="AI16" i="11"/>
  <c r="AI17" i="11"/>
  <c r="AI18" i="11"/>
  <c r="AI19" i="11"/>
  <c r="AI23" i="11"/>
  <c r="AI31" i="11"/>
  <c r="AI13" i="11"/>
  <c r="AI43" i="11"/>
  <c r="AI39" i="11"/>
  <c r="AI20" i="11"/>
  <c r="AI28" i="11"/>
  <c r="AI36" i="11"/>
  <c r="AI12" i="11"/>
  <c r="AI11" i="11"/>
  <c r="AI42" i="11"/>
  <c r="AI21" i="11"/>
  <c r="AI29" i="11"/>
  <c r="AI37" i="11"/>
  <c r="AI26" i="11"/>
  <c r="AI34" i="11"/>
  <c r="AI9" i="11"/>
  <c r="AI40" i="11"/>
  <c r="AI41" i="11"/>
  <c r="AI38" i="11"/>
  <c r="AI10" i="11"/>
  <c r="AI27" i="11"/>
  <c r="AI35" i="11"/>
  <c r="AI24" i="11"/>
  <c r="AI32" i="11"/>
  <c r="AI14" i="11"/>
  <c r="AI25" i="11"/>
  <c r="AI33" i="11"/>
  <c r="AI22" i="11"/>
  <c r="AI30" i="11"/>
  <c r="AJ1" i="11"/>
  <c r="AI27" i="6"/>
  <c r="AI26" i="6"/>
  <c r="AI25" i="6"/>
  <c r="AI24" i="6"/>
  <c r="AI23" i="6"/>
  <c r="AI22" i="6"/>
  <c r="AI21" i="6"/>
  <c r="AI20" i="6"/>
  <c r="AI19" i="6"/>
  <c r="AI18" i="6"/>
  <c r="AI17" i="6"/>
  <c r="AI16" i="6"/>
  <c r="AI15" i="6"/>
  <c r="AI14" i="6"/>
  <c r="AI13" i="6"/>
  <c r="AI12" i="6"/>
  <c r="AI11" i="6"/>
  <c r="AI10" i="6"/>
  <c r="AI9" i="6"/>
  <c r="AJ1" i="6"/>
  <c r="I40" i="5"/>
  <c r="AI28" i="6" s="1"/>
  <c r="H28" i="6" l="1"/>
  <c r="J28" i="6"/>
  <c r="D28" i="6"/>
  <c r="E28" i="6"/>
  <c r="K28" i="6"/>
  <c r="G28" i="6"/>
  <c r="N28" i="6"/>
  <c r="M28" i="6"/>
  <c r="F28" i="6"/>
  <c r="L28" i="6"/>
  <c r="I28" i="6"/>
  <c r="O28" i="6"/>
  <c r="P28" i="6"/>
  <c r="Q28" i="6"/>
  <c r="R28" i="6"/>
  <c r="S28" i="6"/>
  <c r="T28" i="6"/>
  <c r="U28" i="6"/>
  <c r="V28" i="6"/>
  <c r="W28" i="6"/>
  <c r="X28" i="6"/>
  <c r="Y28" i="6"/>
  <c r="Z28" i="6"/>
  <c r="AA28" i="6"/>
  <c r="AB28" i="6"/>
  <c r="AC28" i="6"/>
  <c r="AD28" i="6"/>
  <c r="AE28" i="6"/>
  <c r="AF28" i="6"/>
  <c r="AG28" i="6"/>
  <c r="AH28" i="6"/>
  <c r="AJ44" i="11"/>
  <c r="AJ45" i="11"/>
  <c r="AJ46" i="11"/>
  <c r="AJ47" i="11"/>
  <c r="AJ48" i="11"/>
  <c r="AJ49" i="11"/>
  <c r="AJ50" i="11"/>
  <c r="AJ51" i="11"/>
  <c r="AJ52" i="11"/>
  <c r="AJ53" i="11"/>
  <c r="AJ54" i="11"/>
  <c r="AJ55" i="11"/>
  <c r="AJ56" i="11"/>
  <c r="AJ57" i="11"/>
  <c r="AJ58" i="11"/>
  <c r="AJ15" i="11"/>
  <c r="AJ16" i="11"/>
  <c r="AJ17" i="11"/>
  <c r="AJ18" i="11"/>
  <c r="AJ19" i="11"/>
  <c r="AJ23" i="11"/>
  <c r="AJ31" i="11"/>
  <c r="AJ13" i="11"/>
  <c r="AJ43" i="11"/>
  <c r="AJ39" i="11"/>
  <c r="AJ20" i="11"/>
  <c r="AJ28" i="11"/>
  <c r="AJ36" i="11"/>
  <c r="AJ21" i="11"/>
  <c r="AJ12" i="11"/>
  <c r="AJ9" i="11"/>
  <c r="AJ11" i="11"/>
  <c r="AJ29" i="11"/>
  <c r="AJ37" i="11"/>
  <c r="AJ26" i="11"/>
  <c r="AJ34" i="11"/>
  <c r="AJ42" i="11"/>
  <c r="AJ40" i="11"/>
  <c r="AJ41" i="11"/>
  <c r="AJ10" i="11"/>
  <c r="AJ27" i="11"/>
  <c r="AJ35" i="11"/>
  <c r="AJ24" i="11"/>
  <c r="AJ32" i="11"/>
  <c r="AJ14" i="11"/>
  <c r="AJ25" i="11"/>
  <c r="AJ33" i="11"/>
  <c r="AJ22" i="11"/>
  <c r="AJ30" i="11"/>
  <c r="AJ38" i="11"/>
  <c r="AK1" i="11"/>
  <c r="AJ28" i="6"/>
  <c r="AJ27" i="6"/>
  <c r="AJ26" i="6"/>
  <c r="AJ25" i="6"/>
  <c r="AJ24" i="6"/>
  <c r="AJ23" i="6"/>
  <c r="AJ22" i="6"/>
  <c r="AJ21" i="6"/>
  <c r="AJ9" i="6"/>
  <c r="AJ20" i="6"/>
  <c r="AJ19" i="6"/>
  <c r="AJ18" i="6"/>
  <c r="AJ17" i="6"/>
  <c r="AJ16" i="6"/>
  <c r="AJ15" i="6"/>
  <c r="AJ14" i="6"/>
  <c r="AJ13" i="6"/>
  <c r="AJ12" i="6"/>
  <c r="AJ11" i="6"/>
  <c r="AJ10" i="6"/>
  <c r="AK1" i="6"/>
  <c r="G41" i="5"/>
  <c r="D41" i="5"/>
  <c r="E41" i="5"/>
  <c r="BH72" i="6" s="1"/>
  <c r="AH72" i="6" l="1"/>
  <c r="C29" i="6"/>
  <c r="BT72" i="6"/>
  <c r="S24" i="5"/>
  <c r="AK44" i="11"/>
  <c r="AK45" i="11"/>
  <c r="AK46" i="11"/>
  <c r="AK47" i="11"/>
  <c r="AK48" i="11"/>
  <c r="AK49" i="11"/>
  <c r="AK50" i="11"/>
  <c r="AK51" i="11"/>
  <c r="AK52" i="11"/>
  <c r="AK53" i="11"/>
  <c r="AK54" i="11"/>
  <c r="AK55" i="11"/>
  <c r="AK56" i="11"/>
  <c r="AK57" i="11"/>
  <c r="AK58" i="11"/>
  <c r="AK15" i="11"/>
  <c r="AK16" i="11"/>
  <c r="AK17" i="11"/>
  <c r="AK18" i="11"/>
  <c r="AK19" i="11"/>
  <c r="AK39" i="11"/>
  <c r="AK20" i="11"/>
  <c r="AK28" i="11"/>
  <c r="AK36" i="11"/>
  <c r="AK23" i="11"/>
  <c r="AK31" i="11"/>
  <c r="AK13" i="11"/>
  <c r="AK43" i="11"/>
  <c r="AK21" i="11"/>
  <c r="AK29" i="11"/>
  <c r="AK37" i="11"/>
  <c r="AK26" i="11"/>
  <c r="AK34" i="11"/>
  <c r="AK9" i="11"/>
  <c r="AK12" i="11"/>
  <c r="AK11" i="11"/>
  <c r="AK42" i="11"/>
  <c r="AK27" i="11"/>
  <c r="AK35" i="11"/>
  <c r="AK24" i="11"/>
  <c r="AK32" i="11"/>
  <c r="AK14" i="11"/>
  <c r="AK25" i="11"/>
  <c r="AK33" i="11"/>
  <c r="AK22" i="11"/>
  <c r="AK30" i="11"/>
  <c r="AK40" i="11"/>
  <c r="AK41" i="11"/>
  <c r="AK38" i="11"/>
  <c r="AK10" i="11"/>
  <c r="AL1" i="11"/>
  <c r="AK28" i="6"/>
  <c r="AK27" i="6"/>
  <c r="AK26" i="6"/>
  <c r="AK25" i="6"/>
  <c r="AK24" i="6"/>
  <c r="AK23" i="6"/>
  <c r="AK22" i="6"/>
  <c r="AK21" i="6"/>
  <c r="AK20" i="6"/>
  <c r="AK19" i="6"/>
  <c r="AK18" i="6"/>
  <c r="AK17" i="6"/>
  <c r="AK16" i="6"/>
  <c r="AK15" i="6"/>
  <c r="AK14" i="6"/>
  <c r="AK13" i="6"/>
  <c r="AK12" i="6"/>
  <c r="AK11" i="6"/>
  <c r="AK10" i="6"/>
  <c r="AK9" i="6"/>
  <c r="AL1" i="6"/>
  <c r="I41" i="5"/>
  <c r="I29" i="6" l="1"/>
  <c r="M29" i="6"/>
  <c r="D29" i="6"/>
  <c r="E29" i="6"/>
  <c r="L29" i="6"/>
  <c r="F29" i="6"/>
  <c r="J29" i="6"/>
  <c r="N29" i="6"/>
  <c r="H29" i="6"/>
  <c r="K29" i="6"/>
  <c r="G29" i="6"/>
  <c r="O29" i="6"/>
  <c r="P29" i="6"/>
  <c r="Q29" i="6"/>
  <c r="R29" i="6"/>
  <c r="S29" i="6"/>
  <c r="T29" i="6"/>
  <c r="U29" i="6"/>
  <c r="V29" i="6"/>
  <c r="W29" i="6"/>
  <c r="X29" i="6"/>
  <c r="Y29" i="6"/>
  <c r="Z29" i="6"/>
  <c r="AA29" i="6"/>
  <c r="AB29" i="6"/>
  <c r="AC29" i="6"/>
  <c r="AD29" i="6"/>
  <c r="AE29" i="6"/>
  <c r="AF29" i="6"/>
  <c r="AG29" i="6"/>
  <c r="AH29" i="6"/>
  <c r="AI29" i="6"/>
  <c r="AJ29" i="6"/>
  <c r="AK29" i="6"/>
  <c r="AL44" i="11"/>
  <c r="AL45" i="11"/>
  <c r="AL46" i="11"/>
  <c r="AL47" i="11"/>
  <c r="AL48" i="11"/>
  <c r="AL49" i="11"/>
  <c r="AL50" i="11"/>
  <c r="AL51" i="11"/>
  <c r="AL52" i="11"/>
  <c r="AL53" i="11"/>
  <c r="AL54" i="11"/>
  <c r="AL55" i="11"/>
  <c r="AL56" i="11"/>
  <c r="AL57" i="11"/>
  <c r="AL58" i="11"/>
  <c r="AL15" i="11"/>
  <c r="AL16" i="11"/>
  <c r="AL17" i="11"/>
  <c r="AL18" i="11"/>
  <c r="AL19" i="11"/>
  <c r="AL39" i="11"/>
  <c r="AL20" i="11"/>
  <c r="AL28" i="11"/>
  <c r="AL36" i="11"/>
  <c r="AL21" i="11"/>
  <c r="AL23" i="11"/>
  <c r="AL31" i="11"/>
  <c r="AL13" i="11"/>
  <c r="AL43" i="11"/>
  <c r="AL29" i="11"/>
  <c r="AL37" i="11"/>
  <c r="AL26" i="11"/>
  <c r="AL34" i="11"/>
  <c r="AL12" i="11"/>
  <c r="AL9" i="11"/>
  <c r="AL11" i="11"/>
  <c r="AL27" i="11"/>
  <c r="AL35" i="11"/>
  <c r="AL24" i="11"/>
  <c r="AL32" i="11"/>
  <c r="AL14" i="11"/>
  <c r="AL25" i="11"/>
  <c r="AL33" i="11"/>
  <c r="AL22" i="11"/>
  <c r="AL30" i="11"/>
  <c r="AL38" i="11"/>
  <c r="AL42" i="11"/>
  <c r="AL40" i="11"/>
  <c r="AL41" i="11"/>
  <c r="AL10" i="11"/>
  <c r="AM1" i="11"/>
  <c r="AL29" i="6"/>
  <c r="AL28" i="6"/>
  <c r="AL27" i="6"/>
  <c r="AL26" i="6"/>
  <c r="AL25" i="6"/>
  <c r="AL24" i="6"/>
  <c r="AL23" i="6"/>
  <c r="AL22" i="6"/>
  <c r="AL21" i="6"/>
  <c r="AL9" i="6"/>
  <c r="AL20" i="6"/>
  <c r="AL19" i="6"/>
  <c r="AL18" i="6"/>
  <c r="AL17" i="6"/>
  <c r="AL16" i="6"/>
  <c r="AL15" i="6"/>
  <c r="AL14" i="6"/>
  <c r="AL13" i="6"/>
  <c r="AL12" i="6"/>
  <c r="AL11" i="6"/>
  <c r="AL10" i="6"/>
  <c r="AM1" i="6"/>
  <c r="D42" i="5"/>
  <c r="G42" i="5"/>
  <c r="E42" i="5"/>
  <c r="BH73" i="6" s="1"/>
  <c r="BT73" i="6" l="1"/>
  <c r="S25" i="5"/>
  <c r="AH73" i="6"/>
  <c r="C30" i="6"/>
  <c r="AM44" i="11"/>
  <c r="AM45" i="11"/>
  <c r="AM46" i="11"/>
  <c r="AM47" i="11"/>
  <c r="AM48" i="11"/>
  <c r="AM49" i="11"/>
  <c r="AM50" i="11"/>
  <c r="AM51" i="11"/>
  <c r="AM52" i="11"/>
  <c r="AM53" i="11"/>
  <c r="AM54" i="11"/>
  <c r="AM55" i="11"/>
  <c r="AM56" i="11"/>
  <c r="AM57" i="11"/>
  <c r="AM58" i="11"/>
  <c r="AM15" i="11"/>
  <c r="AM16" i="11"/>
  <c r="AM17" i="11"/>
  <c r="AM18" i="11"/>
  <c r="AM19" i="11"/>
  <c r="AM23" i="11"/>
  <c r="AM31" i="11"/>
  <c r="AM13" i="11"/>
  <c r="AM43" i="11"/>
  <c r="AM39" i="11"/>
  <c r="AM20" i="11"/>
  <c r="AM28" i="11"/>
  <c r="AM36" i="11"/>
  <c r="AM12" i="11"/>
  <c r="AM11" i="11"/>
  <c r="AM42" i="11"/>
  <c r="AM21" i="11"/>
  <c r="AM29" i="11"/>
  <c r="AM37" i="11"/>
  <c r="AM26" i="11"/>
  <c r="AM34" i="11"/>
  <c r="AM9" i="11"/>
  <c r="AM40" i="11"/>
  <c r="AM41" i="11"/>
  <c r="AM38" i="11"/>
  <c r="AM10" i="11"/>
  <c r="AM27" i="11"/>
  <c r="AM35" i="11"/>
  <c r="AM24" i="11"/>
  <c r="AM32" i="11"/>
  <c r="AM14" i="11"/>
  <c r="AM25" i="11"/>
  <c r="AM33" i="11"/>
  <c r="AM22" i="11"/>
  <c r="AM30" i="11"/>
  <c r="AN1" i="11"/>
  <c r="AM29" i="6"/>
  <c r="AM28" i="6"/>
  <c r="AM27" i="6"/>
  <c r="AM26" i="6"/>
  <c r="AM25" i="6"/>
  <c r="AM24" i="6"/>
  <c r="AM23" i="6"/>
  <c r="AM22" i="6"/>
  <c r="AM21" i="6"/>
  <c r="AM20" i="6"/>
  <c r="AM19" i="6"/>
  <c r="AM18" i="6"/>
  <c r="AM17" i="6"/>
  <c r="AM16" i="6"/>
  <c r="AM15" i="6"/>
  <c r="AM14" i="6"/>
  <c r="AM13" i="6"/>
  <c r="AM12" i="6"/>
  <c r="AM11" i="6"/>
  <c r="AM10" i="6"/>
  <c r="AM9" i="6"/>
  <c r="AN1" i="6"/>
  <c r="I42" i="5"/>
  <c r="AM30" i="6" s="1"/>
  <c r="F30" i="6" l="1"/>
  <c r="L30" i="6"/>
  <c r="G30" i="6"/>
  <c r="J30" i="6"/>
  <c r="I30" i="6"/>
  <c r="M30" i="6"/>
  <c r="H30" i="6"/>
  <c r="D30" i="6"/>
  <c r="N30" i="6"/>
  <c r="E30" i="6"/>
  <c r="K30" i="6"/>
  <c r="O30" i="6"/>
  <c r="P30" i="6"/>
  <c r="Q30" i="6"/>
  <c r="R30" i="6"/>
  <c r="S30" i="6"/>
  <c r="T30" i="6"/>
  <c r="U30" i="6"/>
  <c r="V30" i="6"/>
  <c r="W30" i="6"/>
  <c r="X30" i="6"/>
  <c r="Y30" i="6"/>
  <c r="Z30" i="6"/>
  <c r="AA30" i="6"/>
  <c r="AB30" i="6"/>
  <c r="AC30" i="6"/>
  <c r="AD30" i="6"/>
  <c r="AE30" i="6"/>
  <c r="AF30" i="6"/>
  <c r="AG30" i="6"/>
  <c r="AH30" i="6"/>
  <c r="AI30" i="6"/>
  <c r="AJ30" i="6"/>
  <c r="AK30" i="6"/>
  <c r="AL30" i="6"/>
  <c r="AN44" i="11"/>
  <c r="AN45" i="11"/>
  <c r="AN46" i="11"/>
  <c r="AN47" i="11"/>
  <c r="AN48" i="11"/>
  <c r="AN49" i="11"/>
  <c r="AN50" i="11"/>
  <c r="AN51" i="11"/>
  <c r="AN52" i="11"/>
  <c r="AN53" i="11"/>
  <c r="AN54" i="11"/>
  <c r="AN55" i="11"/>
  <c r="AN56" i="11"/>
  <c r="AN57" i="11"/>
  <c r="AN58" i="11"/>
  <c r="AN15" i="11"/>
  <c r="AN16" i="11"/>
  <c r="AN17" i="11"/>
  <c r="AN18" i="11"/>
  <c r="AN19" i="11"/>
  <c r="AN23" i="11"/>
  <c r="AN31" i="11"/>
  <c r="AN13" i="11"/>
  <c r="AN43" i="11"/>
  <c r="AN39" i="11"/>
  <c r="AN20" i="11"/>
  <c r="AN28" i="11"/>
  <c r="AN36" i="11"/>
  <c r="AN12" i="11"/>
  <c r="AN9" i="11"/>
  <c r="AN11" i="11"/>
  <c r="AN21" i="11"/>
  <c r="AN29" i="11"/>
  <c r="AN37" i="11"/>
  <c r="AN26" i="11"/>
  <c r="AN34" i="11"/>
  <c r="AN42" i="11"/>
  <c r="AN40" i="11"/>
  <c r="AN41" i="11"/>
  <c r="AN10" i="11"/>
  <c r="AN27" i="11"/>
  <c r="AN35" i="11"/>
  <c r="AN24" i="11"/>
  <c r="AN32" i="11"/>
  <c r="AN14" i="11"/>
  <c r="AN25" i="11"/>
  <c r="AN33" i="11"/>
  <c r="AN22" i="11"/>
  <c r="AN30" i="11"/>
  <c r="AN38" i="11"/>
  <c r="AO1" i="11"/>
  <c r="AN30" i="6"/>
  <c r="AN29" i="6"/>
  <c r="AN28" i="6"/>
  <c r="AN27" i="6"/>
  <c r="AN26" i="6"/>
  <c r="AN25" i="6"/>
  <c r="AN24" i="6"/>
  <c r="AN23" i="6"/>
  <c r="AN22" i="6"/>
  <c r="AN21" i="6"/>
  <c r="AN9" i="6"/>
  <c r="AN20" i="6"/>
  <c r="AN19" i="6"/>
  <c r="AN18" i="6"/>
  <c r="AN17" i="6"/>
  <c r="AN16" i="6"/>
  <c r="AN15" i="6"/>
  <c r="AN14" i="6"/>
  <c r="AN13" i="6"/>
  <c r="AN12" i="6"/>
  <c r="AN11" i="6"/>
  <c r="AN10" i="6"/>
  <c r="AO1" i="6"/>
  <c r="G43" i="5"/>
  <c r="D43" i="5"/>
  <c r="E43" i="5"/>
  <c r="BH74" i="6" s="1"/>
  <c r="S26" i="5" l="1"/>
  <c r="BT74" i="6"/>
  <c r="AH74" i="6"/>
  <c r="C31" i="6"/>
  <c r="AO44" i="11"/>
  <c r="AO45" i="11"/>
  <c r="AO46" i="11"/>
  <c r="AO47" i="11"/>
  <c r="AO48" i="11"/>
  <c r="AO49" i="11"/>
  <c r="AO50" i="11"/>
  <c r="AO51" i="11"/>
  <c r="AO52" i="11"/>
  <c r="AO53" i="11"/>
  <c r="AO54" i="11"/>
  <c r="AO55" i="11"/>
  <c r="AO56" i="11"/>
  <c r="AO57" i="11"/>
  <c r="AO58" i="11"/>
  <c r="AO15" i="11"/>
  <c r="AO16" i="11"/>
  <c r="AO17" i="11"/>
  <c r="AO18" i="11"/>
  <c r="AO19" i="11"/>
  <c r="AO39" i="11"/>
  <c r="AO20" i="11"/>
  <c r="AO28" i="11"/>
  <c r="AO36" i="11"/>
  <c r="AO23" i="11"/>
  <c r="AO31" i="11"/>
  <c r="AO13" i="11"/>
  <c r="AO43" i="11"/>
  <c r="AO21" i="11"/>
  <c r="AO29" i="11"/>
  <c r="AO37" i="11"/>
  <c r="AO26" i="11"/>
  <c r="AO34" i="11"/>
  <c r="AO9" i="11"/>
  <c r="AO12" i="11"/>
  <c r="AO11" i="11"/>
  <c r="AO42" i="11"/>
  <c r="AO27" i="11"/>
  <c r="AO35" i="11"/>
  <c r="AO24" i="11"/>
  <c r="AO32" i="11"/>
  <c r="AO14" i="11"/>
  <c r="AO25" i="11"/>
  <c r="AO33" i="11"/>
  <c r="AO22" i="11"/>
  <c r="AO30" i="11"/>
  <c r="AO40" i="11"/>
  <c r="AO41" i="11"/>
  <c r="AO38" i="11"/>
  <c r="AO10" i="11"/>
  <c r="AP1" i="11"/>
  <c r="AO30" i="6"/>
  <c r="AO29" i="6"/>
  <c r="AO28" i="6"/>
  <c r="AO27" i="6"/>
  <c r="AO26" i="6"/>
  <c r="AO25" i="6"/>
  <c r="AO24" i="6"/>
  <c r="AO23" i="6"/>
  <c r="AO22" i="6"/>
  <c r="AO21" i="6"/>
  <c r="AO20" i="6"/>
  <c r="AO19" i="6"/>
  <c r="AO18" i="6"/>
  <c r="AO17" i="6"/>
  <c r="AO16" i="6"/>
  <c r="AO15" i="6"/>
  <c r="AO14" i="6"/>
  <c r="AO13" i="6"/>
  <c r="AO12" i="6"/>
  <c r="AO11" i="6"/>
  <c r="AO10" i="6"/>
  <c r="AO9" i="6"/>
  <c r="AP1" i="6"/>
  <c r="I43" i="5"/>
  <c r="M31" i="6" l="1"/>
  <c r="H31" i="6"/>
  <c r="D31" i="6"/>
  <c r="J31" i="6"/>
  <c r="F31" i="6"/>
  <c r="K31" i="6"/>
  <c r="N31" i="6"/>
  <c r="G31" i="6"/>
  <c r="L31" i="6"/>
  <c r="E31" i="6"/>
  <c r="I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44" i="11"/>
  <c r="AP45" i="11"/>
  <c r="AP46" i="11"/>
  <c r="AP47" i="11"/>
  <c r="AP48" i="11"/>
  <c r="AP49" i="11"/>
  <c r="AP50" i="11"/>
  <c r="AP51" i="11"/>
  <c r="AP52" i="11"/>
  <c r="AP53" i="11"/>
  <c r="AP54" i="11"/>
  <c r="AP55" i="11"/>
  <c r="AP56" i="11"/>
  <c r="AP57" i="11"/>
  <c r="AP58" i="11"/>
  <c r="AP15" i="11"/>
  <c r="AP16" i="11"/>
  <c r="AP17" i="11"/>
  <c r="AP18" i="11"/>
  <c r="AP19" i="11"/>
  <c r="AP39" i="11"/>
  <c r="AP20" i="11"/>
  <c r="AP28" i="11"/>
  <c r="AP36" i="11"/>
  <c r="AP21" i="11"/>
  <c r="AP23" i="11"/>
  <c r="AP31" i="11"/>
  <c r="AP13" i="11"/>
  <c r="AP43" i="11"/>
  <c r="AP29" i="11"/>
  <c r="AP37" i="11"/>
  <c r="AP26" i="11"/>
  <c r="AP34" i="11"/>
  <c r="AP12" i="11"/>
  <c r="AP9" i="11"/>
  <c r="AP11" i="11"/>
  <c r="AP27" i="11"/>
  <c r="AP35" i="11"/>
  <c r="AP24" i="11"/>
  <c r="AP32" i="11"/>
  <c r="AP14" i="11"/>
  <c r="AP25" i="11"/>
  <c r="AP33" i="11"/>
  <c r="AP22" i="11"/>
  <c r="AP30" i="11"/>
  <c r="AP38" i="11"/>
  <c r="AP42" i="11"/>
  <c r="AP40" i="11"/>
  <c r="AP41" i="11"/>
  <c r="AP10" i="11"/>
  <c r="AQ1" i="11"/>
  <c r="AP31" i="6"/>
  <c r="AP30" i="6"/>
  <c r="AP29" i="6"/>
  <c r="AP28" i="6"/>
  <c r="AP27" i="6"/>
  <c r="AP26" i="6"/>
  <c r="AP25" i="6"/>
  <c r="AP24" i="6"/>
  <c r="AP23" i="6"/>
  <c r="AP22" i="6"/>
  <c r="AP21" i="6"/>
  <c r="AP9" i="6"/>
  <c r="AP20" i="6"/>
  <c r="AP19" i="6"/>
  <c r="AP18" i="6"/>
  <c r="AP17" i="6"/>
  <c r="AP16" i="6"/>
  <c r="AP15" i="6"/>
  <c r="AP14" i="6"/>
  <c r="AP13" i="6"/>
  <c r="AP12" i="6"/>
  <c r="AP11" i="6"/>
  <c r="AP10" i="6"/>
  <c r="AQ1" i="6"/>
  <c r="D44" i="5"/>
  <c r="G44" i="5"/>
  <c r="E44" i="5"/>
  <c r="BH75" i="6" s="1"/>
  <c r="C32" i="6" l="1"/>
  <c r="AH75" i="6"/>
  <c r="BT75" i="6"/>
  <c r="S27" i="5"/>
  <c r="AQ44" i="11"/>
  <c r="AQ45" i="11"/>
  <c r="AQ46" i="11"/>
  <c r="AQ47" i="11"/>
  <c r="AQ48" i="11"/>
  <c r="AQ49" i="11"/>
  <c r="AQ50" i="11"/>
  <c r="AQ51" i="11"/>
  <c r="AQ52" i="11"/>
  <c r="AQ53" i="11"/>
  <c r="AQ54" i="11"/>
  <c r="AQ55" i="11"/>
  <c r="AQ56" i="11"/>
  <c r="AQ57" i="11"/>
  <c r="AQ58" i="11"/>
  <c r="AQ15" i="11"/>
  <c r="AQ16" i="11"/>
  <c r="AQ17" i="11"/>
  <c r="AQ18" i="11"/>
  <c r="AQ19" i="11"/>
  <c r="AQ23" i="11"/>
  <c r="AQ31" i="11"/>
  <c r="AQ13" i="11"/>
  <c r="AQ43" i="11"/>
  <c r="AQ39" i="11"/>
  <c r="AQ20" i="11"/>
  <c r="AQ28" i="11"/>
  <c r="AQ36" i="11"/>
  <c r="AQ12" i="11"/>
  <c r="AQ11" i="11"/>
  <c r="AQ42" i="11"/>
  <c r="AQ21" i="11"/>
  <c r="AQ29" i="11"/>
  <c r="AQ37" i="11"/>
  <c r="AQ26" i="11"/>
  <c r="AQ34" i="11"/>
  <c r="AQ9" i="11"/>
  <c r="AQ40" i="11"/>
  <c r="AQ41" i="11"/>
  <c r="AQ38" i="11"/>
  <c r="AQ10" i="11"/>
  <c r="AQ27" i="11"/>
  <c r="AQ35" i="11"/>
  <c r="AQ24" i="11"/>
  <c r="AQ32" i="11"/>
  <c r="AQ14" i="11"/>
  <c r="AQ25" i="11"/>
  <c r="AQ33" i="11"/>
  <c r="AQ22" i="11"/>
  <c r="AQ30" i="11"/>
  <c r="AP8" i="11"/>
  <c r="AR1" i="11"/>
  <c r="AQ32" i="6"/>
  <c r="AQ31" i="6"/>
  <c r="AQ30" i="6"/>
  <c r="AQ29" i="6"/>
  <c r="AQ28" i="6"/>
  <c r="AQ27" i="6"/>
  <c r="AQ26" i="6"/>
  <c r="AQ25" i="6"/>
  <c r="AQ24" i="6"/>
  <c r="AQ23" i="6"/>
  <c r="AQ22" i="6"/>
  <c r="AQ21" i="6"/>
  <c r="AQ20" i="6"/>
  <c r="AQ19" i="6"/>
  <c r="AQ18" i="6"/>
  <c r="AQ17" i="6"/>
  <c r="AQ16" i="6"/>
  <c r="AQ15" i="6"/>
  <c r="AQ14" i="6"/>
  <c r="AQ13" i="6"/>
  <c r="AQ12" i="6"/>
  <c r="AQ11" i="6"/>
  <c r="AQ10" i="6"/>
  <c r="AQ9" i="6"/>
  <c r="AR1" i="6"/>
  <c r="I44" i="5"/>
  <c r="H32" i="6" l="1"/>
  <c r="E32" i="6"/>
  <c r="J32" i="6"/>
  <c r="N32" i="6"/>
  <c r="K32" i="6"/>
  <c r="I32" i="6"/>
  <c r="F32" i="6"/>
  <c r="L32" i="6"/>
  <c r="M32" i="6"/>
  <c r="G32" i="6"/>
  <c r="D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R44" i="11"/>
  <c r="AR45" i="11"/>
  <c r="AR46" i="11"/>
  <c r="AR47" i="11"/>
  <c r="AR48" i="11"/>
  <c r="AR49" i="11"/>
  <c r="AR50" i="11"/>
  <c r="AR51" i="11"/>
  <c r="AR52" i="11"/>
  <c r="AR53" i="11"/>
  <c r="AR54" i="11"/>
  <c r="AR55" i="11"/>
  <c r="AR56" i="11"/>
  <c r="AR57" i="11"/>
  <c r="AR58" i="11"/>
  <c r="AR15" i="11"/>
  <c r="AR16" i="11"/>
  <c r="AR17" i="11"/>
  <c r="AR18" i="11"/>
  <c r="AR19" i="11"/>
  <c r="AR23" i="11"/>
  <c r="AR31" i="11"/>
  <c r="AR13" i="11"/>
  <c r="AR43" i="11"/>
  <c r="AR39" i="11"/>
  <c r="AR20" i="11"/>
  <c r="AR28" i="11"/>
  <c r="AR36" i="11"/>
  <c r="AR21" i="11"/>
  <c r="AR12" i="11"/>
  <c r="AR9" i="11"/>
  <c r="AR11" i="11"/>
  <c r="AR29" i="11"/>
  <c r="AR37" i="11"/>
  <c r="AR26" i="11"/>
  <c r="AR34" i="11"/>
  <c r="AR42" i="11"/>
  <c r="AR40" i="11"/>
  <c r="AR41" i="11"/>
  <c r="AR10" i="11"/>
  <c r="AR27" i="11"/>
  <c r="AR35" i="11"/>
  <c r="AR24" i="11"/>
  <c r="AR32" i="11"/>
  <c r="AR14" i="11"/>
  <c r="AR25" i="11"/>
  <c r="AR33" i="11"/>
  <c r="AR22" i="11"/>
  <c r="AR30" i="11"/>
  <c r="AR38" i="11"/>
  <c r="AS1" i="11"/>
  <c r="AR32" i="6"/>
  <c r="AR31" i="6"/>
  <c r="AR30" i="6"/>
  <c r="AR29" i="6"/>
  <c r="AR28" i="6"/>
  <c r="AR27" i="6"/>
  <c r="AR26" i="6"/>
  <c r="AR25" i="6"/>
  <c r="AR24" i="6"/>
  <c r="AR23" i="6"/>
  <c r="AR22" i="6"/>
  <c r="AR21" i="6"/>
  <c r="AR9" i="6"/>
  <c r="AR20" i="6"/>
  <c r="AR19" i="6"/>
  <c r="AR18" i="6"/>
  <c r="AR17" i="6"/>
  <c r="AR16" i="6"/>
  <c r="AR15" i="6"/>
  <c r="AR14" i="6"/>
  <c r="AR13" i="6"/>
  <c r="AR12" i="6"/>
  <c r="AR11" i="6"/>
  <c r="AR10" i="6"/>
  <c r="AS1" i="6"/>
  <c r="AP8" i="6"/>
  <c r="G45" i="5"/>
  <c r="D45" i="5"/>
  <c r="E45" i="5"/>
  <c r="BH76" i="6" l="1"/>
  <c r="DN76" i="6"/>
  <c r="BT76" i="6"/>
  <c r="S28" i="5"/>
  <c r="C33" i="6"/>
  <c r="AH76" i="6"/>
  <c r="AS44" i="11"/>
  <c r="AS45" i="11"/>
  <c r="AS46" i="11"/>
  <c r="AS47" i="11"/>
  <c r="AS48" i="11"/>
  <c r="AS49" i="11"/>
  <c r="AS50" i="11"/>
  <c r="AS51" i="11"/>
  <c r="AS52" i="11"/>
  <c r="AS53" i="11"/>
  <c r="AS54" i="11"/>
  <c r="AS55" i="11"/>
  <c r="AS56" i="11"/>
  <c r="AS57" i="11"/>
  <c r="AS58" i="11"/>
  <c r="AS15" i="11"/>
  <c r="AS16" i="11"/>
  <c r="AS17" i="11"/>
  <c r="AS18" i="11"/>
  <c r="AS19" i="11"/>
  <c r="AS39" i="11"/>
  <c r="AS20" i="11"/>
  <c r="AS28" i="11"/>
  <c r="AS36" i="11"/>
  <c r="AS23" i="11"/>
  <c r="AS31" i="11"/>
  <c r="AS13" i="11"/>
  <c r="AS43" i="11"/>
  <c r="AS21" i="11"/>
  <c r="AS29" i="11"/>
  <c r="AS37" i="11"/>
  <c r="AS26" i="11"/>
  <c r="AS34" i="11"/>
  <c r="AS9" i="11"/>
  <c r="AS12" i="11"/>
  <c r="AS11" i="11"/>
  <c r="AS42" i="11"/>
  <c r="AS27" i="11"/>
  <c r="AS35" i="11"/>
  <c r="AS24" i="11"/>
  <c r="AS32" i="11"/>
  <c r="AS14" i="11"/>
  <c r="AS25" i="11"/>
  <c r="AS33" i="11"/>
  <c r="AS22" i="11"/>
  <c r="AS30" i="11"/>
  <c r="AS40" i="11"/>
  <c r="AS41" i="11"/>
  <c r="AS38" i="11"/>
  <c r="AS10" i="11"/>
  <c r="AT1" i="11"/>
  <c r="AS32" i="6"/>
  <c r="AS31" i="6"/>
  <c r="AS30" i="6"/>
  <c r="AS29" i="6"/>
  <c r="AS28" i="6"/>
  <c r="AS27" i="6"/>
  <c r="AS26" i="6"/>
  <c r="AS25" i="6"/>
  <c r="AS24" i="6"/>
  <c r="AS23" i="6"/>
  <c r="AS22" i="6"/>
  <c r="AS21" i="6"/>
  <c r="AS20" i="6"/>
  <c r="AS19" i="6"/>
  <c r="AS18" i="6"/>
  <c r="AS17" i="6"/>
  <c r="AS16" i="6"/>
  <c r="AS15" i="6"/>
  <c r="AS14" i="6"/>
  <c r="AS13" i="6"/>
  <c r="AS12" i="6"/>
  <c r="AS11" i="6"/>
  <c r="AS10" i="6"/>
  <c r="AS9" i="6"/>
  <c r="AT1" i="6"/>
  <c r="I45" i="5"/>
  <c r="AS33" i="6" s="1"/>
  <c r="D33" i="6" l="1"/>
  <c r="N33" i="6"/>
  <c r="K33" i="6"/>
  <c r="F33" i="6"/>
  <c r="E33" i="6"/>
  <c r="H33" i="6"/>
  <c r="L33" i="6"/>
  <c r="J33" i="6"/>
  <c r="M33" i="6"/>
  <c r="G33" i="6"/>
  <c r="I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T44" i="11"/>
  <c r="AT45" i="11"/>
  <c r="AT46" i="11"/>
  <c r="AT47" i="11"/>
  <c r="AT48" i="11"/>
  <c r="AT49" i="11"/>
  <c r="AT50" i="11"/>
  <c r="AT51" i="11"/>
  <c r="AT52" i="11"/>
  <c r="AT53" i="11"/>
  <c r="AT54" i="11"/>
  <c r="AT55" i="11"/>
  <c r="AT56" i="11"/>
  <c r="AT57" i="11"/>
  <c r="AT58" i="11"/>
  <c r="AT15" i="11"/>
  <c r="AT16" i="11"/>
  <c r="AT17" i="11"/>
  <c r="AT18" i="11"/>
  <c r="AT19" i="11"/>
  <c r="AT39" i="11"/>
  <c r="AT20" i="11"/>
  <c r="AT28" i="11"/>
  <c r="AT36" i="11"/>
  <c r="AT21" i="11"/>
  <c r="AT23" i="11"/>
  <c r="AT31" i="11"/>
  <c r="AT13" i="11"/>
  <c r="AT43" i="11"/>
  <c r="AT29" i="11"/>
  <c r="AT37" i="11"/>
  <c r="AT26" i="11"/>
  <c r="AT34" i="11"/>
  <c r="AT12" i="11"/>
  <c r="AT9" i="11"/>
  <c r="AT11" i="11"/>
  <c r="AT27" i="11"/>
  <c r="AT35" i="11"/>
  <c r="AT24" i="11"/>
  <c r="AT32" i="11"/>
  <c r="AT14" i="11"/>
  <c r="AT25" i="11"/>
  <c r="AT33" i="11"/>
  <c r="AT22" i="11"/>
  <c r="AT30" i="11"/>
  <c r="AT38" i="11"/>
  <c r="AT42" i="11"/>
  <c r="AT40" i="11"/>
  <c r="AT41" i="11"/>
  <c r="AT10" i="11"/>
  <c r="AU1" i="11"/>
  <c r="AT33" i="6"/>
  <c r="AT32" i="6"/>
  <c r="AT31" i="6"/>
  <c r="AT30" i="6"/>
  <c r="AT29" i="6"/>
  <c r="AT28" i="6"/>
  <c r="AT27" i="6"/>
  <c r="AT26" i="6"/>
  <c r="AT25" i="6"/>
  <c r="AT24" i="6"/>
  <c r="AT23" i="6"/>
  <c r="AT22" i="6"/>
  <c r="AT21" i="6"/>
  <c r="AT9" i="6"/>
  <c r="AT20" i="6"/>
  <c r="AT19" i="6"/>
  <c r="AT18" i="6"/>
  <c r="AT17" i="6"/>
  <c r="AT16" i="6"/>
  <c r="AT15" i="6"/>
  <c r="AT14" i="6"/>
  <c r="AT13" i="6"/>
  <c r="AT12" i="6"/>
  <c r="AT11" i="6"/>
  <c r="AT10" i="6"/>
  <c r="AU1" i="6"/>
  <c r="D46" i="5"/>
  <c r="G46" i="5"/>
  <c r="E46" i="5"/>
  <c r="DZ77" i="6" l="1"/>
  <c r="S43" i="5"/>
  <c r="CN77" i="6"/>
  <c r="C48" i="6"/>
  <c r="BH77" i="6"/>
  <c r="DN77" i="6"/>
  <c r="AH77" i="6"/>
  <c r="C34" i="6"/>
  <c r="BT77" i="6"/>
  <c r="S29" i="5"/>
  <c r="AU44" i="11"/>
  <c r="AU45" i="11"/>
  <c r="AU46" i="11"/>
  <c r="AU47" i="11"/>
  <c r="AU48" i="11"/>
  <c r="AU49" i="11"/>
  <c r="AU50" i="11"/>
  <c r="AU51" i="11"/>
  <c r="AU52" i="11"/>
  <c r="AU53" i="11"/>
  <c r="AU54" i="11"/>
  <c r="AU55" i="11"/>
  <c r="AU56" i="11"/>
  <c r="AU57" i="11"/>
  <c r="AU58" i="11"/>
  <c r="AU15" i="11"/>
  <c r="AU16" i="11"/>
  <c r="AU17" i="11"/>
  <c r="AU18" i="11"/>
  <c r="AU19" i="11"/>
  <c r="AU23" i="11"/>
  <c r="AU31" i="11"/>
  <c r="AU13" i="11"/>
  <c r="AU43" i="11"/>
  <c r="AU39" i="11"/>
  <c r="AU20" i="11"/>
  <c r="AU28" i="11"/>
  <c r="AU36" i="11"/>
  <c r="AU12" i="11"/>
  <c r="AU11" i="11"/>
  <c r="AU42" i="11"/>
  <c r="AU21" i="11"/>
  <c r="AU29" i="11"/>
  <c r="AU37" i="11"/>
  <c r="AU26" i="11"/>
  <c r="AU34" i="11"/>
  <c r="AU9" i="11"/>
  <c r="AU40" i="11"/>
  <c r="AU41" i="11"/>
  <c r="AU38" i="11"/>
  <c r="AU10" i="11"/>
  <c r="AU27" i="11"/>
  <c r="AU35" i="11"/>
  <c r="AU24" i="11"/>
  <c r="AU32" i="11"/>
  <c r="AU14" i="11"/>
  <c r="AU25" i="11"/>
  <c r="AU33" i="11"/>
  <c r="AU22" i="11"/>
  <c r="AU30" i="11"/>
  <c r="AV1" i="11"/>
  <c r="AU33" i="6"/>
  <c r="AU32" i="6"/>
  <c r="AU31" i="6"/>
  <c r="AU30" i="6"/>
  <c r="AU29" i="6"/>
  <c r="AU28" i="6"/>
  <c r="AU27" i="6"/>
  <c r="AU26" i="6"/>
  <c r="AU25" i="6"/>
  <c r="AU24" i="6"/>
  <c r="AU23" i="6"/>
  <c r="AU22" i="6"/>
  <c r="AU21" i="6"/>
  <c r="AU20" i="6"/>
  <c r="AU19" i="6"/>
  <c r="AU18" i="6"/>
  <c r="AU17" i="6"/>
  <c r="AU16" i="6"/>
  <c r="AU15" i="6"/>
  <c r="AU14" i="6"/>
  <c r="AU13" i="6"/>
  <c r="AU12" i="6"/>
  <c r="AU11" i="6"/>
  <c r="AU10" i="6"/>
  <c r="AU9" i="6"/>
  <c r="AV1" i="6"/>
  <c r="I46" i="5"/>
  <c r="AK48" i="6" s="1"/>
  <c r="V48" i="6" l="1"/>
  <c r="P48" i="6"/>
  <c r="G48" i="6"/>
  <c r="AL48" i="6"/>
  <c r="AG48" i="6"/>
  <c r="R48" i="6"/>
  <c r="AH48" i="6"/>
  <c r="AQ48" i="6"/>
  <c r="AR48" i="6"/>
  <c r="O48" i="6"/>
  <c r="AB48" i="6"/>
  <c r="Y48" i="6"/>
  <c r="Z48" i="6"/>
  <c r="X48" i="6"/>
  <c r="E48" i="6"/>
  <c r="M48" i="6"/>
  <c r="W48" i="6"/>
  <c r="AU48" i="6"/>
  <c r="AI48" i="6"/>
  <c r="AF48" i="6"/>
  <c r="K48" i="6"/>
  <c r="L48" i="6"/>
  <c r="U48" i="6"/>
  <c r="AE48" i="6"/>
  <c r="Q48" i="6"/>
  <c r="AT48" i="6"/>
  <c r="AD48" i="6"/>
  <c r="AO48" i="6"/>
  <c r="N48" i="6"/>
  <c r="AN48" i="6"/>
  <c r="T48" i="6"/>
  <c r="AM48" i="6"/>
  <c r="J48" i="6"/>
  <c r="AS48" i="6"/>
  <c r="AJ48" i="6"/>
  <c r="AP48" i="6"/>
  <c r="D48" i="6"/>
  <c r="S48" i="6"/>
  <c r="AC48" i="6"/>
  <c r="F48" i="6"/>
  <c r="I48" i="6"/>
  <c r="AA48" i="6"/>
  <c r="H48" i="6"/>
  <c r="H34" i="6"/>
  <c r="I34" i="6"/>
  <c r="E34" i="6"/>
  <c r="G34" i="6"/>
  <c r="J34" i="6"/>
  <c r="D34" i="6"/>
  <c r="K34" i="6"/>
  <c r="L34" i="6"/>
  <c r="F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44" i="11"/>
  <c r="AV45" i="11"/>
  <c r="AV46" i="11"/>
  <c r="AV47" i="11"/>
  <c r="AV48" i="11"/>
  <c r="AV49" i="11"/>
  <c r="AV50" i="11"/>
  <c r="AV51" i="11"/>
  <c r="AV52" i="11"/>
  <c r="AV53" i="11"/>
  <c r="AV54" i="11"/>
  <c r="AV55" i="11"/>
  <c r="AV56" i="11"/>
  <c r="AV57" i="11"/>
  <c r="AV58" i="11"/>
  <c r="AV15" i="11"/>
  <c r="AV16" i="11"/>
  <c r="AV17" i="11"/>
  <c r="AV18" i="11"/>
  <c r="AV19" i="11"/>
  <c r="AV23" i="11"/>
  <c r="AV31" i="11"/>
  <c r="AV13" i="11"/>
  <c r="AV43" i="11"/>
  <c r="AV39" i="11"/>
  <c r="AV20" i="11"/>
  <c r="AV28" i="11"/>
  <c r="AV36" i="11"/>
  <c r="AV12" i="11"/>
  <c r="AV9" i="11"/>
  <c r="AV11" i="11"/>
  <c r="AV21" i="11"/>
  <c r="AV29" i="11"/>
  <c r="AV37" i="11"/>
  <c r="AV26" i="11"/>
  <c r="AV34" i="11"/>
  <c r="AV42" i="11"/>
  <c r="AV40" i="11"/>
  <c r="AV41" i="11"/>
  <c r="AV10" i="11"/>
  <c r="AV27" i="11"/>
  <c r="AV35" i="11"/>
  <c r="AV24" i="11"/>
  <c r="AV32" i="11"/>
  <c r="AV14" i="11"/>
  <c r="AV25" i="11"/>
  <c r="AV33" i="11"/>
  <c r="AV22" i="11"/>
  <c r="AV30" i="11"/>
  <c r="AV38" i="11"/>
  <c r="AW1" i="11"/>
  <c r="AV34" i="6"/>
  <c r="AV33" i="6"/>
  <c r="AV32" i="6"/>
  <c r="AV31" i="6"/>
  <c r="AV30" i="6"/>
  <c r="AV29" i="6"/>
  <c r="AV28" i="6"/>
  <c r="AV27" i="6"/>
  <c r="AV26" i="6"/>
  <c r="AV25" i="6"/>
  <c r="AV24" i="6"/>
  <c r="AV23" i="6"/>
  <c r="AV22" i="6"/>
  <c r="AV21" i="6"/>
  <c r="AV9" i="6"/>
  <c r="AV20" i="6"/>
  <c r="AV19" i="6"/>
  <c r="AV18" i="6"/>
  <c r="AV17" i="6"/>
  <c r="AV16" i="6"/>
  <c r="AV15" i="6"/>
  <c r="AV14" i="6"/>
  <c r="AV13" i="6"/>
  <c r="AV12" i="6"/>
  <c r="AV11" i="6"/>
  <c r="AV10" i="6"/>
  <c r="AW1" i="6"/>
  <c r="G47" i="5"/>
  <c r="D47" i="5"/>
  <c r="E47" i="5"/>
  <c r="DN78" i="6" s="1"/>
  <c r="C49" i="6" l="1"/>
  <c r="CN78" i="6"/>
  <c r="DZ78" i="6"/>
  <c r="S44" i="5"/>
  <c r="BH78" i="6"/>
  <c r="AH78" i="6"/>
  <c r="C35" i="6"/>
  <c r="BT78" i="6"/>
  <c r="S30" i="5"/>
  <c r="AW44" i="11"/>
  <c r="AW45" i="11"/>
  <c r="AW46" i="11"/>
  <c r="AW47" i="11"/>
  <c r="AW48" i="11"/>
  <c r="AW49" i="11"/>
  <c r="AW50" i="11"/>
  <c r="AW51" i="11"/>
  <c r="AW52" i="11"/>
  <c r="AW53" i="11"/>
  <c r="AW54" i="11"/>
  <c r="AW55" i="11"/>
  <c r="AW56" i="11"/>
  <c r="AW57" i="11"/>
  <c r="AW58" i="11"/>
  <c r="AW15" i="11"/>
  <c r="AW16" i="11"/>
  <c r="AW17" i="11"/>
  <c r="AW18" i="11"/>
  <c r="AW19" i="11"/>
  <c r="AW39" i="11"/>
  <c r="AW20" i="11"/>
  <c r="AW28" i="11"/>
  <c r="AW36" i="11"/>
  <c r="AW23" i="11"/>
  <c r="AW31" i="11"/>
  <c r="AW13" i="11"/>
  <c r="AW43" i="11"/>
  <c r="AW21" i="11"/>
  <c r="AW29" i="11"/>
  <c r="AW37" i="11"/>
  <c r="AW26" i="11"/>
  <c r="AW34" i="11"/>
  <c r="AW9" i="11"/>
  <c r="AW12" i="11"/>
  <c r="AW11" i="11"/>
  <c r="AW42" i="11"/>
  <c r="AW27" i="11"/>
  <c r="AW35" i="11"/>
  <c r="AW24" i="11"/>
  <c r="AW32" i="11"/>
  <c r="AW14" i="11"/>
  <c r="AW25" i="11"/>
  <c r="AW33" i="11"/>
  <c r="AW22" i="11"/>
  <c r="AW30" i="11"/>
  <c r="AW40" i="11"/>
  <c r="AW41" i="11"/>
  <c r="AW38" i="11"/>
  <c r="AW10" i="11"/>
  <c r="AX1" i="11"/>
  <c r="AW35" i="6"/>
  <c r="AW34" i="6"/>
  <c r="AW33" i="6"/>
  <c r="AW32" i="6"/>
  <c r="AW31" i="6"/>
  <c r="AW30" i="6"/>
  <c r="AW29" i="6"/>
  <c r="AW28" i="6"/>
  <c r="AW27" i="6"/>
  <c r="AW26" i="6"/>
  <c r="AW25" i="6"/>
  <c r="AW24" i="6"/>
  <c r="AW23" i="6"/>
  <c r="AW22" i="6"/>
  <c r="AW21" i="6"/>
  <c r="AW20" i="6"/>
  <c r="AW19" i="6"/>
  <c r="AW18" i="6"/>
  <c r="AW17" i="6"/>
  <c r="AW16" i="6"/>
  <c r="AW15" i="6"/>
  <c r="AW14" i="6"/>
  <c r="AW13" i="6"/>
  <c r="AW12" i="6"/>
  <c r="AW11" i="6"/>
  <c r="AW10" i="6"/>
  <c r="AW9" i="6"/>
  <c r="AX1" i="6"/>
  <c r="AV48" i="6"/>
  <c r="I47" i="5"/>
  <c r="Y49" i="6" l="1"/>
  <c r="G49" i="6"/>
  <c r="N49" i="6"/>
  <c r="AH49" i="6"/>
  <c r="AB49" i="6"/>
  <c r="AJ49" i="6"/>
  <c r="D49" i="6"/>
  <c r="AG49" i="6"/>
  <c r="AI49" i="6"/>
  <c r="AS49" i="6"/>
  <c r="AM49" i="6"/>
  <c r="AL49" i="6"/>
  <c r="X49" i="6"/>
  <c r="AU49" i="6"/>
  <c r="AP49" i="6"/>
  <c r="I49" i="6"/>
  <c r="L49" i="6"/>
  <c r="M49" i="6"/>
  <c r="AQ49" i="6"/>
  <c r="Z49" i="6"/>
  <c r="T49" i="6"/>
  <c r="J49" i="6"/>
  <c r="AA49" i="6"/>
  <c r="P49" i="6"/>
  <c r="AT49" i="6"/>
  <c r="V49" i="6"/>
  <c r="U49" i="6"/>
  <c r="AV49" i="6"/>
  <c r="Q49" i="6"/>
  <c r="H49" i="6"/>
  <c r="AE49" i="6"/>
  <c r="K49" i="6"/>
  <c r="AC49" i="6"/>
  <c r="O49" i="6"/>
  <c r="AN49" i="6"/>
  <c r="AD49" i="6"/>
  <c r="AR49" i="6"/>
  <c r="AO49" i="6"/>
  <c r="R49" i="6"/>
  <c r="E49" i="6"/>
  <c r="S49" i="6"/>
  <c r="W49" i="6"/>
  <c r="AF49" i="6"/>
  <c r="AK49" i="6"/>
  <c r="F49" i="6"/>
  <c r="G35" i="6"/>
  <c r="O35" i="6"/>
  <c r="P35" i="6"/>
  <c r="J35" i="6"/>
  <c r="D35" i="6"/>
  <c r="L35" i="6"/>
  <c r="E35" i="6"/>
  <c r="M35" i="6"/>
  <c r="F35" i="6"/>
  <c r="N35" i="6"/>
  <c r="H35" i="6"/>
  <c r="I35" i="6"/>
  <c r="K35" i="6"/>
  <c r="Q35" i="6"/>
  <c r="R35" i="6"/>
  <c r="S35" i="6"/>
  <c r="T35" i="6"/>
  <c r="U35" i="6"/>
  <c r="V35" i="6"/>
  <c r="W35" i="6"/>
  <c r="X35" i="6"/>
  <c r="Y35" i="6"/>
  <c r="Z35" i="6"/>
  <c r="AA35" i="6"/>
  <c r="AB35" i="6"/>
  <c r="AC35" i="6"/>
  <c r="AD35" i="6"/>
  <c r="AE35" i="6"/>
  <c r="AF35" i="6"/>
  <c r="AG35" i="6"/>
  <c r="AH35" i="6"/>
  <c r="AI35" i="6"/>
  <c r="AJ35" i="6"/>
  <c r="AK35" i="6"/>
  <c r="AL35" i="6"/>
  <c r="AM35" i="6"/>
  <c r="AN35" i="6"/>
  <c r="AO35" i="6"/>
  <c r="AP35" i="6"/>
  <c r="AQ35" i="6"/>
  <c r="AR35" i="6"/>
  <c r="AS35" i="6"/>
  <c r="AT35" i="6"/>
  <c r="AU35" i="6"/>
  <c r="AV35" i="6"/>
  <c r="AX44" i="11"/>
  <c r="AX45" i="11"/>
  <c r="AX46" i="11"/>
  <c r="AX47" i="11"/>
  <c r="AX48" i="11"/>
  <c r="AX49" i="11"/>
  <c r="AX50" i="11"/>
  <c r="AX51" i="11"/>
  <c r="AX52" i="11"/>
  <c r="AX53" i="11"/>
  <c r="AX54" i="11"/>
  <c r="AX55" i="11"/>
  <c r="AX56" i="11"/>
  <c r="AX57" i="11"/>
  <c r="AX58" i="11"/>
  <c r="AX15" i="11"/>
  <c r="AX16" i="11"/>
  <c r="AX17" i="11"/>
  <c r="AX18" i="11"/>
  <c r="AX19" i="11"/>
  <c r="AX39" i="11"/>
  <c r="AX20" i="11"/>
  <c r="AX28" i="11"/>
  <c r="AX36" i="11"/>
  <c r="AX21" i="11"/>
  <c r="AX23" i="11"/>
  <c r="AX31" i="11"/>
  <c r="AX13" i="11"/>
  <c r="AX43" i="11"/>
  <c r="AX29" i="11"/>
  <c r="AX37" i="11"/>
  <c r="AX26" i="11"/>
  <c r="AX34" i="11"/>
  <c r="AX12" i="11"/>
  <c r="AX9" i="11"/>
  <c r="AX11" i="11"/>
  <c r="AX27" i="11"/>
  <c r="AX35" i="11"/>
  <c r="AX24" i="11"/>
  <c r="AX32" i="11"/>
  <c r="AX14" i="11"/>
  <c r="AX25" i="11"/>
  <c r="AX33" i="11"/>
  <c r="AX22" i="11"/>
  <c r="AX30" i="11"/>
  <c r="AX38" i="11"/>
  <c r="AX42" i="11"/>
  <c r="AX40" i="11"/>
  <c r="AX41" i="11"/>
  <c r="AX10" i="11"/>
  <c r="AY1" i="11"/>
  <c r="AX35" i="6"/>
  <c r="AX34" i="6"/>
  <c r="AX33" i="6"/>
  <c r="AX32" i="6"/>
  <c r="AX31" i="6"/>
  <c r="AX30" i="6"/>
  <c r="AX29" i="6"/>
  <c r="AX28" i="6"/>
  <c r="AX27" i="6"/>
  <c r="AX26" i="6"/>
  <c r="AX25" i="6"/>
  <c r="AX24" i="6"/>
  <c r="AX23" i="6"/>
  <c r="AX22" i="6"/>
  <c r="AX21" i="6"/>
  <c r="AX9" i="6"/>
  <c r="AX20" i="6"/>
  <c r="AX19" i="6"/>
  <c r="AX18" i="6"/>
  <c r="AX17" i="6"/>
  <c r="AX16" i="6"/>
  <c r="AX15" i="6"/>
  <c r="AX14" i="6"/>
  <c r="AX13" i="6"/>
  <c r="AX12" i="6"/>
  <c r="AX11" i="6"/>
  <c r="AX10" i="6"/>
  <c r="AY1" i="6"/>
  <c r="AW48" i="6"/>
  <c r="AW49" i="6"/>
  <c r="D48" i="5"/>
  <c r="G48" i="5"/>
  <c r="E48" i="5"/>
  <c r="DN70" i="6" l="1"/>
  <c r="DN79" i="6"/>
  <c r="DZ79" i="6"/>
  <c r="S45" i="5"/>
  <c r="CN79" i="6"/>
  <c r="C50" i="6"/>
  <c r="BH79" i="6"/>
  <c r="BT79" i="6"/>
  <c r="S31" i="5"/>
  <c r="AH79" i="6"/>
  <c r="C36" i="6"/>
  <c r="AY44" i="11"/>
  <c r="AY45" i="11"/>
  <c r="AY46" i="11"/>
  <c r="AY47" i="11"/>
  <c r="AY48" i="11"/>
  <c r="AY49" i="11"/>
  <c r="AY50" i="11"/>
  <c r="AY51" i="11"/>
  <c r="AY52" i="11"/>
  <c r="AY53" i="11"/>
  <c r="AY54" i="11"/>
  <c r="AY55" i="11"/>
  <c r="AY56" i="11"/>
  <c r="AY57" i="11"/>
  <c r="AY58" i="11"/>
  <c r="AY15" i="11"/>
  <c r="AY16" i="11"/>
  <c r="AY17" i="11"/>
  <c r="AY18" i="11"/>
  <c r="AY19" i="11"/>
  <c r="AY23" i="11"/>
  <c r="AY31" i="11"/>
  <c r="AY13" i="11"/>
  <c r="AY43" i="11"/>
  <c r="AY39" i="11"/>
  <c r="AY20" i="11"/>
  <c r="AY28" i="11"/>
  <c r="AY36" i="11"/>
  <c r="AY12" i="11"/>
  <c r="AY11" i="11"/>
  <c r="AY42" i="11"/>
  <c r="AY21" i="11"/>
  <c r="AY29" i="11"/>
  <c r="AY37" i="11"/>
  <c r="AY26" i="11"/>
  <c r="AY34" i="11"/>
  <c r="AY9" i="11"/>
  <c r="AY40" i="11"/>
  <c r="AY41" i="11"/>
  <c r="AY38" i="11"/>
  <c r="AY10" i="11"/>
  <c r="AY27" i="11"/>
  <c r="AY35" i="11"/>
  <c r="AY24" i="11"/>
  <c r="AY32" i="11"/>
  <c r="AY14" i="11"/>
  <c r="AY25" i="11"/>
  <c r="AY33" i="11"/>
  <c r="AY22" i="11"/>
  <c r="AY30" i="11"/>
  <c r="AZ1" i="11"/>
  <c r="AY36" i="6"/>
  <c r="AY35" i="6"/>
  <c r="AY34" i="6"/>
  <c r="AY33" i="6"/>
  <c r="AY32" i="6"/>
  <c r="AY31" i="6"/>
  <c r="AY30" i="6"/>
  <c r="AY29" i="6"/>
  <c r="AY28" i="6"/>
  <c r="AY27" i="6"/>
  <c r="AY26" i="6"/>
  <c r="AY25" i="6"/>
  <c r="AY24" i="6"/>
  <c r="AY23" i="6"/>
  <c r="AY22" i="6"/>
  <c r="AY21" i="6"/>
  <c r="AY20" i="6"/>
  <c r="AY19" i="6"/>
  <c r="AY18" i="6"/>
  <c r="AY17" i="6"/>
  <c r="AY16" i="6"/>
  <c r="AY15" i="6"/>
  <c r="AY14" i="6"/>
  <c r="AY13" i="6"/>
  <c r="AY12" i="6"/>
  <c r="AY11" i="6"/>
  <c r="AY10" i="6"/>
  <c r="AY9" i="6"/>
  <c r="AZ1" i="6"/>
  <c r="AX48" i="6"/>
  <c r="AX49" i="6"/>
  <c r="I48" i="5"/>
  <c r="AX50" i="6" s="1"/>
  <c r="E50" i="6" l="1"/>
  <c r="H50" i="6"/>
  <c r="P50" i="6"/>
  <c r="I50" i="6"/>
  <c r="F50" i="6"/>
  <c r="R50" i="6"/>
  <c r="AD50" i="6"/>
  <c r="N50" i="6"/>
  <c r="AU50" i="6"/>
  <c r="T50" i="6"/>
  <c r="AB50" i="6"/>
  <c r="AV50" i="6"/>
  <c r="D50" i="6"/>
  <c r="AC50" i="6"/>
  <c r="K50" i="6"/>
  <c r="AP50" i="6"/>
  <c r="AE50" i="6"/>
  <c r="U50" i="6"/>
  <c r="AF50" i="6"/>
  <c r="AQ50" i="6"/>
  <c r="AG50" i="6"/>
  <c r="AH50" i="6"/>
  <c r="AA50" i="6"/>
  <c r="S50" i="6"/>
  <c r="W50" i="6"/>
  <c r="M50" i="6"/>
  <c r="AR50" i="6"/>
  <c r="AI50" i="6"/>
  <c r="Y50" i="6"/>
  <c r="AT50" i="6"/>
  <c r="J50" i="6"/>
  <c r="AM50" i="6"/>
  <c r="AW50" i="6"/>
  <c r="O50" i="6"/>
  <c r="AS50" i="6"/>
  <c r="X50" i="6"/>
  <c r="Z50" i="6"/>
  <c r="L50" i="6"/>
  <c r="AN50" i="6"/>
  <c r="AO50" i="6"/>
  <c r="G50" i="6"/>
  <c r="AK50" i="6"/>
  <c r="AJ50" i="6"/>
  <c r="Q50" i="6"/>
  <c r="V50" i="6"/>
  <c r="AL50" i="6"/>
  <c r="K36" i="6"/>
  <c r="D36" i="6"/>
  <c r="L36" i="6"/>
  <c r="F36" i="6"/>
  <c r="M36" i="6"/>
  <c r="E36" i="6"/>
  <c r="O36" i="6"/>
  <c r="H36" i="6"/>
  <c r="Q36" i="6"/>
  <c r="J36" i="6"/>
  <c r="R36" i="6"/>
  <c r="N36" i="6"/>
  <c r="G36" i="6"/>
  <c r="P36" i="6"/>
  <c r="I36" i="6"/>
  <c r="S36" i="6"/>
  <c r="T36" i="6"/>
  <c r="U36" i="6"/>
  <c r="V36" i="6"/>
  <c r="W36" i="6"/>
  <c r="X36" i="6"/>
  <c r="Y36" i="6"/>
  <c r="Z36" i="6"/>
  <c r="AA36" i="6"/>
  <c r="AB36" i="6"/>
  <c r="AC36" i="6"/>
  <c r="AD36" i="6"/>
  <c r="AE36" i="6"/>
  <c r="AF36" i="6"/>
  <c r="AG36" i="6"/>
  <c r="AH36" i="6"/>
  <c r="AI36" i="6"/>
  <c r="AJ36" i="6"/>
  <c r="AK36" i="6"/>
  <c r="AL36" i="6"/>
  <c r="AM36" i="6"/>
  <c r="AN36" i="6"/>
  <c r="AO36" i="6"/>
  <c r="AP36" i="6"/>
  <c r="AQ36" i="6"/>
  <c r="AR36" i="6"/>
  <c r="AS36" i="6"/>
  <c r="AT36" i="6"/>
  <c r="AU36" i="6"/>
  <c r="AV36" i="6"/>
  <c r="AW36" i="6"/>
  <c r="AX36" i="6"/>
  <c r="AZ44" i="11"/>
  <c r="AZ45" i="11"/>
  <c r="AZ46" i="11"/>
  <c r="AZ47" i="11"/>
  <c r="AZ48" i="11"/>
  <c r="AZ49" i="11"/>
  <c r="AZ50" i="11"/>
  <c r="AZ51" i="11"/>
  <c r="AZ52" i="11"/>
  <c r="AZ53" i="11"/>
  <c r="AZ54" i="11"/>
  <c r="AZ55" i="11"/>
  <c r="AZ56" i="11"/>
  <c r="AZ57" i="11"/>
  <c r="AZ58" i="11"/>
  <c r="AZ15" i="11"/>
  <c r="AZ16" i="11"/>
  <c r="AZ17" i="11"/>
  <c r="AZ18" i="11"/>
  <c r="AZ19" i="11"/>
  <c r="AZ23" i="11"/>
  <c r="AZ31" i="11"/>
  <c r="AZ13" i="11"/>
  <c r="AZ43" i="11"/>
  <c r="AZ39" i="11"/>
  <c r="AZ20" i="11"/>
  <c r="AZ28" i="11"/>
  <c r="AZ36" i="11"/>
  <c r="AZ21" i="11"/>
  <c r="AZ12" i="11"/>
  <c r="AZ9" i="11"/>
  <c r="AZ11" i="11"/>
  <c r="AZ29" i="11"/>
  <c r="AZ37" i="11"/>
  <c r="AZ26" i="11"/>
  <c r="AZ34" i="11"/>
  <c r="AZ42" i="11"/>
  <c r="AZ40" i="11"/>
  <c r="AZ41" i="11"/>
  <c r="AZ10" i="11"/>
  <c r="AZ27" i="11"/>
  <c r="AZ35" i="11"/>
  <c r="AZ24" i="11"/>
  <c r="AZ32" i="11"/>
  <c r="AZ14" i="11"/>
  <c r="AZ25" i="11"/>
  <c r="AZ33" i="11"/>
  <c r="AZ22" i="11"/>
  <c r="AZ30" i="11"/>
  <c r="AZ38" i="11"/>
  <c r="BA1" i="11"/>
  <c r="AZ36" i="6"/>
  <c r="AZ35" i="6"/>
  <c r="AZ34" i="6"/>
  <c r="AZ33" i="6"/>
  <c r="AZ32" i="6"/>
  <c r="AZ31" i="6"/>
  <c r="AZ30" i="6"/>
  <c r="AZ29" i="6"/>
  <c r="AZ28" i="6"/>
  <c r="AZ27" i="6"/>
  <c r="AZ26" i="6"/>
  <c r="AZ25" i="6"/>
  <c r="AZ24" i="6"/>
  <c r="AZ23" i="6"/>
  <c r="AZ22" i="6"/>
  <c r="AZ21" i="6"/>
  <c r="AZ9" i="6"/>
  <c r="AZ20" i="6"/>
  <c r="AZ19" i="6"/>
  <c r="AZ18" i="6"/>
  <c r="AZ17" i="6"/>
  <c r="AZ16" i="6"/>
  <c r="AZ15" i="6"/>
  <c r="AZ14" i="6"/>
  <c r="AZ13" i="6"/>
  <c r="AZ12" i="6"/>
  <c r="AZ11" i="6"/>
  <c r="AZ10" i="6"/>
  <c r="BA1" i="6"/>
  <c r="AY48" i="6"/>
  <c r="AY49" i="6"/>
  <c r="AY50" i="6"/>
  <c r="G49" i="5"/>
  <c r="S46" i="5" s="1"/>
  <c r="D49" i="5"/>
  <c r="C51" i="6" s="1"/>
  <c r="E49" i="5"/>
  <c r="DN71" i="6" s="1"/>
  <c r="C42" i="6" l="1"/>
  <c r="CN71" i="6"/>
  <c r="S37" i="5"/>
  <c r="DZ71" i="6"/>
  <c r="DN66" i="6"/>
  <c r="CN66" i="6"/>
  <c r="C37" i="6"/>
  <c r="S32" i="5"/>
  <c r="DZ66" i="6"/>
  <c r="BA44" i="11"/>
  <c r="BA45" i="11"/>
  <c r="BA46" i="11"/>
  <c r="BA47" i="11"/>
  <c r="BA48" i="11"/>
  <c r="BA49" i="11"/>
  <c r="BA50" i="11"/>
  <c r="BA51" i="11"/>
  <c r="BA52" i="11"/>
  <c r="BA53" i="11"/>
  <c r="BA54" i="11"/>
  <c r="BA55" i="11"/>
  <c r="BA56" i="11"/>
  <c r="BA57" i="11"/>
  <c r="BA58" i="11"/>
  <c r="BA15" i="11"/>
  <c r="BA16" i="11"/>
  <c r="BA17" i="11"/>
  <c r="BA18" i="11"/>
  <c r="BA19" i="11"/>
  <c r="BA39" i="11"/>
  <c r="BA20" i="11"/>
  <c r="BA28" i="11"/>
  <c r="BA36" i="11"/>
  <c r="BA23" i="11"/>
  <c r="BA31" i="11"/>
  <c r="BA13" i="11"/>
  <c r="BA43" i="11"/>
  <c r="BA21" i="11"/>
  <c r="BA29" i="11"/>
  <c r="BA37" i="11"/>
  <c r="BA26" i="11"/>
  <c r="BA34" i="11"/>
  <c r="BA9" i="11"/>
  <c r="BA12" i="11"/>
  <c r="BA11" i="11"/>
  <c r="BA42" i="11"/>
  <c r="BA27" i="11"/>
  <c r="BA35" i="11"/>
  <c r="BA24" i="11"/>
  <c r="BA32" i="11"/>
  <c r="BA14" i="11"/>
  <c r="BA25" i="11"/>
  <c r="BA33" i="11"/>
  <c r="BA22" i="11"/>
  <c r="BA30" i="11"/>
  <c r="BA40" i="11"/>
  <c r="BA41" i="11"/>
  <c r="BA38" i="11"/>
  <c r="BA10" i="11"/>
  <c r="BB1" i="11"/>
  <c r="AZ8" i="11"/>
  <c r="BA36" i="6"/>
  <c r="BA35" i="6"/>
  <c r="BA34" i="6"/>
  <c r="BA33" i="6"/>
  <c r="BA32" i="6"/>
  <c r="BA31" i="6"/>
  <c r="BA30" i="6"/>
  <c r="BA29" i="6"/>
  <c r="BA28" i="6"/>
  <c r="BA27" i="6"/>
  <c r="BA26" i="6"/>
  <c r="BA25" i="6"/>
  <c r="BA24" i="6"/>
  <c r="BA23" i="6"/>
  <c r="BA22" i="6"/>
  <c r="BA21" i="6"/>
  <c r="BA20" i="6"/>
  <c r="BA19" i="6"/>
  <c r="BA18" i="6"/>
  <c r="BA17" i="6"/>
  <c r="BA16" i="6"/>
  <c r="BA15" i="6"/>
  <c r="BA14" i="6"/>
  <c r="BA13" i="6"/>
  <c r="BA12" i="6"/>
  <c r="BA11" i="6"/>
  <c r="BA10" i="6"/>
  <c r="BA9" i="6"/>
  <c r="BB1" i="6"/>
  <c r="AZ48" i="6"/>
  <c r="AZ49" i="6"/>
  <c r="AZ50" i="6"/>
  <c r="I49" i="5"/>
  <c r="AZ51" i="6" s="1"/>
  <c r="G51" i="6" l="1"/>
  <c r="AG51" i="6"/>
  <c r="AH51" i="6"/>
  <c r="AV51" i="6"/>
  <c r="AA51" i="6"/>
  <c r="P51" i="6"/>
  <c r="D51" i="6"/>
  <c r="AC51" i="6"/>
  <c r="H51" i="6"/>
  <c r="K51" i="6"/>
  <c r="U51" i="6"/>
  <c r="V51" i="6"/>
  <c r="AU51" i="6"/>
  <c r="T51" i="6"/>
  <c r="Y51" i="6"/>
  <c r="AT51" i="6"/>
  <c r="AW51" i="6"/>
  <c r="E51" i="6"/>
  <c r="R51" i="6"/>
  <c r="Q51" i="6"/>
  <c r="AQ51" i="6"/>
  <c r="AF51" i="6"/>
  <c r="AI51" i="6"/>
  <c r="AK51" i="6"/>
  <c r="AL51" i="6"/>
  <c r="I51" i="6"/>
  <c r="AE51" i="6"/>
  <c r="AJ51" i="6"/>
  <c r="J51" i="6"/>
  <c r="AM51" i="6"/>
  <c r="F51" i="6"/>
  <c r="AO51" i="6"/>
  <c r="Z51" i="6"/>
  <c r="M51" i="6"/>
  <c r="S51" i="6"/>
  <c r="X51" i="6"/>
  <c r="AN51" i="6"/>
  <c r="O51" i="6"/>
  <c r="AS51" i="6"/>
  <c r="AD51" i="6"/>
  <c r="AR51" i="6"/>
  <c r="W51" i="6"/>
  <c r="L51" i="6"/>
  <c r="AP51" i="6"/>
  <c r="N51" i="6"/>
  <c r="AB51" i="6"/>
  <c r="AX51" i="6"/>
  <c r="AY51" i="6"/>
  <c r="D42" i="6"/>
  <c r="M42" i="6"/>
  <c r="N42" i="6"/>
  <c r="Y42" i="6"/>
  <c r="AJ42" i="6"/>
  <c r="AR42" i="6"/>
  <c r="AA42" i="6"/>
  <c r="F42" i="6"/>
  <c r="AI42" i="6"/>
  <c r="AY42" i="6"/>
  <c r="L42" i="6"/>
  <c r="U42" i="6"/>
  <c r="V42" i="6"/>
  <c r="Z42" i="6"/>
  <c r="AK42" i="6"/>
  <c r="AS42" i="6"/>
  <c r="G42" i="6"/>
  <c r="AE42" i="6"/>
  <c r="AU42" i="6"/>
  <c r="K42" i="6"/>
  <c r="AH42" i="6"/>
  <c r="AX42" i="6"/>
  <c r="Q42" i="6"/>
  <c r="AQ42" i="6"/>
  <c r="T42" i="6"/>
  <c r="AC42" i="6"/>
  <c r="AD42" i="6"/>
  <c r="S42" i="6"/>
  <c r="AL42" i="6"/>
  <c r="AT42" i="6"/>
  <c r="AZ42" i="6"/>
  <c r="AB42" i="6"/>
  <c r="O42" i="6"/>
  <c r="AM42" i="6"/>
  <c r="P42" i="6"/>
  <c r="W42" i="6"/>
  <c r="H42" i="6"/>
  <c r="AF42" i="6"/>
  <c r="AN42" i="6"/>
  <c r="AV42" i="6"/>
  <c r="J42" i="6"/>
  <c r="X42" i="6"/>
  <c r="R42" i="6"/>
  <c r="AG42" i="6"/>
  <c r="AO42" i="6"/>
  <c r="AW42" i="6"/>
  <c r="I42" i="6"/>
  <c r="AP42" i="6"/>
  <c r="E42" i="6"/>
  <c r="BA42" i="6"/>
  <c r="J37" i="6"/>
  <c r="R37" i="6"/>
  <c r="K37" i="6"/>
  <c r="S37" i="6"/>
  <c r="D37" i="6"/>
  <c r="L37" i="6"/>
  <c r="T37" i="6"/>
  <c r="F37" i="6"/>
  <c r="N37" i="6"/>
  <c r="E37" i="6"/>
  <c r="M37" i="6"/>
  <c r="G37" i="6"/>
  <c r="O37" i="6"/>
  <c r="H37" i="6"/>
  <c r="P37" i="6"/>
  <c r="I37" i="6"/>
  <c r="Q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44" i="11"/>
  <c r="BB45" i="11"/>
  <c r="BB46" i="11"/>
  <c r="BB47" i="11"/>
  <c r="BB48" i="11"/>
  <c r="BB49" i="11"/>
  <c r="BB50" i="11"/>
  <c r="BB51" i="11"/>
  <c r="BB52" i="11"/>
  <c r="BB53" i="11"/>
  <c r="BB54" i="11"/>
  <c r="BB55" i="11"/>
  <c r="BB56" i="11"/>
  <c r="BB57" i="11"/>
  <c r="BB58" i="11"/>
  <c r="BB15" i="11"/>
  <c r="BB16" i="11"/>
  <c r="BB17" i="11"/>
  <c r="BB18" i="11"/>
  <c r="BB19" i="11"/>
  <c r="BB39" i="11"/>
  <c r="BB20" i="11"/>
  <c r="BB28" i="11"/>
  <c r="BB36" i="11"/>
  <c r="BB21" i="11"/>
  <c r="BB23" i="11"/>
  <c r="BB31" i="11"/>
  <c r="BB13" i="11"/>
  <c r="BB43" i="11"/>
  <c r="BB29" i="11"/>
  <c r="BB37" i="11"/>
  <c r="BB26" i="11"/>
  <c r="BB34" i="11"/>
  <c r="BB12" i="11"/>
  <c r="BB9" i="11"/>
  <c r="BB11" i="11"/>
  <c r="BB27" i="11"/>
  <c r="BB35" i="11"/>
  <c r="BB24" i="11"/>
  <c r="BB32" i="11"/>
  <c r="BB14" i="11"/>
  <c r="BB25" i="11"/>
  <c r="BB33" i="11"/>
  <c r="BB22" i="11"/>
  <c r="BB30" i="11"/>
  <c r="BB38" i="11"/>
  <c r="BB42" i="11"/>
  <c r="BB40" i="11"/>
  <c r="BB41" i="11"/>
  <c r="BB10" i="11"/>
  <c r="BC1" i="11"/>
  <c r="BB42" i="6"/>
  <c r="BB37" i="6"/>
  <c r="BB36" i="6"/>
  <c r="BB35" i="6"/>
  <c r="BB34" i="6"/>
  <c r="BB33" i="6"/>
  <c r="BB32" i="6"/>
  <c r="BB31" i="6"/>
  <c r="BB30" i="6"/>
  <c r="BB29" i="6"/>
  <c r="BB28" i="6"/>
  <c r="BB27" i="6"/>
  <c r="BB26" i="6"/>
  <c r="BB25" i="6"/>
  <c r="BB24" i="6"/>
  <c r="BB23" i="6"/>
  <c r="BB22" i="6"/>
  <c r="BB21" i="6"/>
  <c r="BB9" i="6"/>
  <c r="BB20" i="6"/>
  <c r="BB19" i="6"/>
  <c r="BB18" i="6"/>
  <c r="BB17" i="6"/>
  <c r="BB16" i="6"/>
  <c r="BB15" i="6"/>
  <c r="BB14" i="6"/>
  <c r="BB13" i="6"/>
  <c r="BB12" i="6"/>
  <c r="BB11" i="6"/>
  <c r="BB10" i="6"/>
  <c r="BC1" i="6"/>
  <c r="AZ8" i="6"/>
  <c r="BA48" i="6"/>
  <c r="BA49" i="6"/>
  <c r="BA50" i="6"/>
  <c r="BA51" i="6"/>
  <c r="E50" i="5"/>
  <c r="DN72" i="6" s="1"/>
  <c r="D50" i="5"/>
  <c r="C52" i="6" s="1"/>
  <c r="G50" i="5"/>
  <c r="S47" i="5" s="1"/>
  <c r="CN72" i="6" l="1"/>
  <c r="C43" i="6"/>
  <c r="DZ72" i="6"/>
  <c r="S38" i="5"/>
  <c r="DN67" i="6"/>
  <c r="CN67" i="6"/>
  <c r="C38" i="6"/>
  <c r="S33" i="5"/>
  <c r="DZ67" i="6"/>
  <c r="BC44" i="11"/>
  <c r="BC45" i="11"/>
  <c r="BC46" i="11"/>
  <c r="BC47" i="11"/>
  <c r="BC48" i="11"/>
  <c r="BC49" i="11"/>
  <c r="BC50" i="11"/>
  <c r="BC51" i="11"/>
  <c r="BC52" i="11"/>
  <c r="BC53" i="11"/>
  <c r="BC54" i="11"/>
  <c r="BC55" i="11"/>
  <c r="BC56" i="11"/>
  <c r="BC57" i="11"/>
  <c r="BC58" i="11"/>
  <c r="BC15" i="11"/>
  <c r="BC16" i="11"/>
  <c r="BC17" i="11"/>
  <c r="BC18" i="11"/>
  <c r="BC19" i="11"/>
  <c r="BC23" i="11"/>
  <c r="BC31" i="11"/>
  <c r="BC13" i="11"/>
  <c r="BC43" i="11"/>
  <c r="BC39" i="11"/>
  <c r="BC20" i="11"/>
  <c r="BC28" i="11"/>
  <c r="BC36" i="11"/>
  <c r="BC12" i="11"/>
  <c r="BC11" i="11"/>
  <c r="BC42" i="11"/>
  <c r="BC21" i="11"/>
  <c r="BC29" i="11"/>
  <c r="BC37" i="11"/>
  <c r="BC26" i="11"/>
  <c r="BC34" i="11"/>
  <c r="BC9" i="11"/>
  <c r="BC40" i="11"/>
  <c r="BC41" i="11"/>
  <c r="BC38" i="11"/>
  <c r="BC10" i="11"/>
  <c r="BC27" i="11"/>
  <c r="BC35" i="11"/>
  <c r="BC24" i="11"/>
  <c r="BC32" i="11"/>
  <c r="BC14" i="11"/>
  <c r="BC25" i="11"/>
  <c r="BC33" i="11"/>
  <c r="BC22" i="11"/>
  <c r="BC30" i="11"/>
  <c r="BD1" i="11"/>
  <c r="BC42" i="6"/>
  <c r="BC37" i="6"/>
  <c r="BC36" i="6"/>
  <c r="BC35" i="6"/>
  <c r="BC34" i="6"/>
  <c r="BC33" i="6"/>
  <c r="BC32" i="6"/>
  <c r="BC31" i="6"/>
  <c r="BC30" i="6"/>
  <c r="BC29" i="6"/>
  <c r="BC28" i="6"/>
  <c r="BC27" i="6"/>
  <c r="BC26" i="6"/>
  <c r="BC25" i="6"/>
  <c r="BC24" i="6"/>
  <c r="BC23" i="6"/>
  <c r="BC22" i="6"/>
  <c r="BC21" i="6"/>
  <c r="BC20" i="6"/>
  <c r="BC19" i="6"/>
  <c r="BC18" i="6"/>
  <c r="BC17" i="6"/>
  <c r="BC16" i="6"/>
  <c r="BC15" i="6"/>
  <c r="BC14" i="6"/>
  <c r="BC13" i="6"/>
  <c r="BC12" i="6"/>
  <c r="BC11" i="6"/>
  <c r="BC10" i="6"/>
  <c r="BC9" i="6"/>
  <c r="BD1" i="6"/>
  <c r="BB48" i="6"/>
  <c r="BB49" i="6"/>
  <c r="BB50" i="6"/>
  <c r="BB52" i="6"/>
  <c r="BB51" i="6"/>
  <c r="I50" i="5"/>
  <c r="BC43" i="6" l="1"/>
  <c r="AQ52" i="6"/>
  <c r="U52" i="6"/>
  <c r="AK52" i="6"/>
  <c r="AR52" i="6"/>
  <c r="F52" i="6"/>
  <c r="AD52" i="6"/>
  <c r="Q52" i="6"/>
  <c r="AW52" i="6"/>
  <c r="W52" i="6"/>
  <c r="AM52" i="6"/>
  <c r="AT52" i="6"/>
  <c r="H52" i="6"/>
  <c r="X52" i="6"/>
  <c r="E52" i="6"/>
  <c r="J52" i="6"/>
  <c r="S52" i="6"/>
  <c r="D52" i="6"/>
  <c r="AC52" i="6"/>
  <c r="AJ52" i="6"/>
  <c r="AV52" i="6"/>
  <c r="V52" i="6"/>
  <c r="N52" i="6"/>
  <c r="T52" i="6"/>
  <c r="AS52" i="6"/>
  <c r="O52" i="6"/>
  <c r="AE52" i="6"/>
  <c r="AL52" i="6"/>
  <c r="G52" i="6"/>
  <c r="P52" i="6"/>
  <c r="AI52" i="6"/>
  <c r="AU52" i="6"/>
  <c r="I52" i="6"/>
  <c r="Y52" i="6"/>
  <c r="AF52" i="6"/>
  <c r="M52" i="6"/>
  <c r="R52" i="6"/>
  <c r="AN52" i="6"/>
  <c r="AP52" i="6"/>
  <c r="AO52" i="6"/>
  <c r="K52" i="6"/>
  <c r="AA52" i="6"/>
  <c r="AH52" i="6"/>
  <c r="L52" i="6"/>
  <c r="AB52" i="6"/>
  <c r="AG52" i="6"/>
  <c r="Z52" i="6"/>
  <c r="AX52" i="6"/>
  <c r="AY52" i="6"/>
  <c r="AZ52" i="6"/>
  <c r="BA52" i="6"/>
  <c r="BA43" i="6"/>
  <c r="G43" i="6"/>
  <c r="AC43" i="6"/>
  <c r="P43" i="6"/>
  <c r="AG43" i="6"/>
  <c r="AO43" i="6"/>
  <c r="AW43" i="6"/>
  <c r="J43" i="6"/>
  <c r="AJ43" i="6"/>
  <c r="AD43" i="6"/>
  <c r="D43" i="6"/>
  <c r="AM43" i="6"/>
  <c r="AF43" i="6"/>
  <c r="K43" i="6"/>
  <c r="F43" i="6"/>
  <c r="AH43" i="6"/>
  <c r="AP43" i="6"/>
  <c r="AX43" i="6"/>
  <c r="I43" i="6"/>
  <c r="AA43" i="6"/>
  <c r="AR43" i="6"/>
  <c r="R43" i="6"/>
  <c r="AK43" i="6"/>
  <c r="AB43" i="6"/>
  <c r="AL43" i="6"/>
  <c r="AU43" i="6"/>
  <c r="AE43" i="6"/>
  <c r="S43" i="6"/>
  <c r="N43" i="6"/>
  <c r="AI43" i="6"/>
  <c r="AQ43" i="6"/>
  <c r="AY43" i="6"/>
  <c r="BB43" i="6"/>
  <c r="Q43" i="6"/>
  <c r="L43" i="6"/>
  <c r="AS43" i="6"/>
  <c r="U43" i="6"/>
  <c r="E43" i="6"/>
  <c r="W43" i="6"/>
  <c r="X43" i="6"/>
  <c r="AN43" i="6"/>
  <c r="AV43" i="6"/>
  <c r="V43" i="6"/>
  <c r="AZ43" i="6"/>
  <c r="Y43" i="6"/>
  <c r="Z43" i="6"/>
  <c r="O43" i="6"/>
  <c r="AT43" i="6"/>
  <c r="T43" i="6"/>
  <c r="M43" i="6"/>
  <c r="H43" i="6"/>
  <c r="BC38" i="6"/>
  <c r="E38" i="6"/>
  <c r="N38" i="6"/>
  <c r="V38" i="6"/>
  <c r="G38" i="6"/>
  <c r="O38" i="6"/>
  <c r="D38" i="6"/>
  <c r="T38" i="6"/>
  <c r="U38" i="6"/>
  <c r="H38" i="6"/>
  <c r="P38" i="6"/>
  <c r="J38" i="6"/>
  <c r="R38" i="6"/>
  <c r="K38" i="6"/>
  <c r="S38" i="6"/>
  <c r="M38" i="6"/>
  <c r="I38" i="6"/>
  <c r="Q38" i="6"/>
  <c r="L38" i="6"/>
  <c r="F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D44" i="11"/>
  <c r="BD45" i="11"/>
  <c r="BD46" i="11"/>
  <c r="BD47" i="11"/>
  <c r="BD48" i="11"/>
  <c r="BD49" i="11"/>
  <c r="BD50" i="11"/>
  <c r="BD51" i="11"/>
  <c r="BD52" i="11"/>
  <c r="BD53" i="11"/>
  <c r="BD54" i="11"/>
  <c r="BD55" i="11"/>
  <c r="BD56" i="11"/>
  <c r="BD57" i="11"/>
  <c r="BD58" i="11"/>
  <c r="BD15" i="11"/>
  <c r="BD16" i="11"/>
  <c r="BD17" i="11"/>
  <c r="BD18" i="11"/>
  <c r="BD19" i="11"/>
  <c r="BD23" i="11"/>
  <c r="BD31" i="11"/>
  <c r="BD13" i="11"/>
  <c r="BD43" i="11"/>
  <c r="BD39" i="11"/>
  <c r="BD20" i="11"/>
  <c r="BD28" i="11"/>
  <c r="BD36" i="11"/>
  <c r="BD12" i="11"/>
  <c r="BD9" i="11"/>
  <c r="BD11" i="11"/>
  <c r="BD21" i="11"/>
  <c r="BD29" i="11"/>
  <c r="BD37" i="11"/>
  <c r="BD26" i="11"/>
  <c r="BD34" i="11"/>
  <c r="BD42" i="11"/>
  <c r="BD40" i="11"/>
  <c r="BD41" i="11"/>
  <c r="BD10" i="11"/>
  <c r="BD27" i="11"/>
  <c r="BD35" i="11"/>
  <c r="BD24" i="11"/>
  <c r="BD32" i="11"/>
  <c r="BD14" i="11"/>
  <c r="BD25" i="11"/>
  <c r="BD33" i="11"/>
  <c r="BD22" i="11"/>
  <c r="BD30" i="11"/>
  <c r="BD38" i="11"/>
  <c r="BE1" i="11"/>
  <c r="BD43" i="6"/>
  <c r="BD42" i="6"/>
  <c r="BD38" i="6"/>
  <c r="BD37" i="6"/>
  <c r="BD36" i="6"/>
  <c r="BD35" i="6"/>
  <c r="BD34" i="6"/>
  <c r="BD33" i="6"/>
  <c r="BD32" i="6"/>
  <c r="BD31" i="6"/>
  <c r="BD30" i="6"/>
  <c r="BD29" i="6"/>
  <c r="BD28" i="6"/>
  <c r="BD27" i="6"/>
  <c r="BD26" i="6"/>
  <c r="BD25" i="6"/>
  <c r="BD24" i="6"/>
  <c r="BD23" i="6"/>
  <c r="BD22" i="6"/>
  <c r="BD21" i="6"/>
  <c r="BD9" i="6"/>
  <c r="BD20" i="6"/>
  <c r="BD19" i="6"/>
  <c r="BD18" i="6"/>
  <c r="BD17" i="6"/>
  <c r="BD16" i="6"/>
  <c r="BD15" i="6"/>
  <c r="BD14" i="6"/>
  <c r="BD13" i="6"/>
  <c r="BD12" i="6"/>
  <c r="BD11" i="6"/>
  <c r="BD10" i="6"/>
  <c r="BE1" i="6"/>
  <c r="BC48" i="6"/>
  <c r="BC49" i="6"/>
  <c r="BC50" i="6"/>
  <c r="BC51" i="6"/>
  <c r="BC52" i="6"/>
  <c r="G51" i="5"/>
  <c r="S48" i="5" s="1"/>
  <c r="D51" i="5"/>
  <c r="C53" i="6" s="1"/>
  <c r="E51" i="5"/>
  <c r="DN73" i="6" s="1"/>
  <c r="CN73" i="6" l="1"/>
  <c r="C44" i="6"/>
  <c r="S39" i="5"/>
  <c r="DZ73" i="6"/>
  <c r="DN68" i="6"/>
  <c r="DZ68" i="6"/>
  <c r="S34" i="5"/>
  <c r="C39" i="6"/>
  <c r="CN68" i="6"/>
  <c r="BE44" i="11"/>
  <c r="BE45" i="11"/>
  <c r="BE46" i="11"/>
  <c r="BE47" i="11"/>
  <c r="BE48" i="11"/>
  <c r="BE49" i="11"/>
  <c r="BE50" i="11"/>
  <c r="BE51" i="11"/>
  <c r="BE52" i="11"/>
  <c r="BE53" i="11"/>
  <c r="BE54" i="11"/>
  <c r="BE55" i="11"/>
  <c r="BE56" i="11"/>
  <c r="BE57" i="11"/>
  <c r="BE58" i="11"/>
  <c r="BE15" i="11"/>
  <c r="BE16" i="11"/>
  <c r="BE17" i="11"/>
  <c r="BE18" i="11"/>
  <c r="BE19" i="11"/>
  <c r="BE39" i="11"/>
  <c r="BE20" i="11"/>
  <c r="BE28" i="11"/>
  <c r="BE36" i="11"/>
  <c r="BE23" i="11"/>
  <c r="BE31" i="11"/>
  <c r="BE13" i="11"/>
  <c r="BE43" i="11"/>
  <c r="BE21" i="11"/>
  <c r="BE29" i="11"/>
  <c r="BE37" i="11"/>
  <c r="BE26" i="11"/>
  <c r="BE34" i="11"/>
  <c r="BE9" i="11"/>
  <c r="BE12" i="11"/>
  <c r="BE11" i="11"/>
  <c r="BE42" i="11"/>
  <c r="BE27" i="11"/>
  <c r="BE35" i="11"/>
  <c r="BE24" i="11"/>
  <c r="BE32" i="11"/>
  <c r="BE14" i="11"/>
  <c r="BE25" i="11"/>
  <c r="BE33" i="11"/>
  <c r="BE22" i="11"/>
  <c r="BE30" i="11"/>
  <c r="BE40" i="11"/>
  <c r="BE41" i="11"/>
  <c r="BE38" i="11"/>
  <c r="BE10" i="11"/>
  <c r="BF1" i="11"/>
  <c r="BE43" i="6"/>
  <c r="BE42" i="6"/>
  <c r="BE38" i="6"/>
  <c r="BE37" i="6"/>
  <c r="BE36" i="6"/>
  <c r="BE35" i="6"/>
  <c r="BE34" i="6"/>
  <c r="BE33" i="6"/>
  <c r="BE32" i="6"/>
  <c r="BE31" i="6"/>
  <c r="BE30" i="6"/>
  <c r="BE29" i="6"/>
  <c r="BE28" i="6"/>
  <c r="BE27" i="6"/>
  <c r="BE26" i="6"/>
  <c r="BE25" i="6"/>
  <c r="BE24" i="6"/>
  <c r="BE23" i="6"/>
  <c r="BE22" i="6"/>
  <c r="BE21" i="6"/>
  <c r="BE20" i="6"/>
  <c r="BE19" i="6"/>
  <c r="BE18" i="6"/>
  <c r="BE17" i="6"/>
  <c r="BE16" i="6"/>
  <c r="BE15" i="6"/>
  <c r="BE14" i="6"/>
  <c r="BE13" i="6"/>
  <c r="BE12" i="6"/>
  <c r="BE11" i="6"/>
  <c r="BE10" i="6"/>
  <c r="BE9" i="6"/>
  <c r="BF1" i="6"/>
  <c r="BD48" i="6"/>
  <c r="BD49" i="6"/>
  <c r="BD50" i="6"/>
  <c r="BD51" i="6"/>
  <c r="BD52" i="6"/>
  <c r="I51" i="5"/>
  <c r="S51" i="5"/>
  <c r="C56" i="6"/>
  <c r="U53" i="6" l="1"/>
  <c r="N53" i="6"/>
  <c r="Z53" i="6"/>
  <c r="S53" i="6"/>
  <c r="E53" i="6"/>
  <c r="AN53" i="6"/>
  <c r="AX53" i="6"/>
  <c r="AI53" i="6"/>
  <c r="AV53" i="6"/>
  <c r="Y53" i="6"/>
  <c r="V53" i="6"/>
  <c r="AE53" i="6"/>
  <c r="AW53" i="6"/>
  <c r="R53" i="6"/>
  <c r="L53" i="6"/>
  <c r="AC53" i="6"/>
  <c r="AP53" i="6"/>
  <c r="AB53" i="6"/>
  <c r="AG53" i="6"/>
  <c r="O53" i="6"/>
  <c r="J53" i="6"/>
  <c r="AR53" i="6"/>
  <c r="M53" i="6"/>
  <c r="AM53" i="6"/>
  <c r="AT53" i="6"/>
  <c r="AO53" i="6"/>
  <c r="AD53" i="6"/>
  <c r="G53" i="6"/>
  <c r="AU53" i="6"/>
  <c r="H53" i="6"/>
  <c r="AS53" i="6"/>
  <c r="D53" i="6"/>
  <c r="AH53" i="6"/>
  <c r="AQ53" i="6"/>
  <c r="AY53" i="6"/>
  <c r="P53" i="6"/>
  <c r="AL53" i="6"/>
  <c r="AJ53" i="6"/>
  <c r="F53" i="6"/>
  <c r="AF53" i="6"/>
  <c r="I53" i="6"/>
  <c r="AK53" i="6"/>
  <c r="W53" i="6"/>
  <c r="X53" i="6"/>
  <c r="K53" i="6"/>
  <c r="T53" i="6"/>
  <c r="Q53" i="6"/>
  <c r="AA53" i="6"/>
  <c r="AZ53" i="6"/>
  <c r="BA53" i="6"/>
  <c r="BB53" i="6"/>
  <c r="BC53" i="6"/>
  <c r="BD53" i="6"/>
  <c r="BB44" i="6"/>
  <c r="AJ44" i="6"/>
  <c r="X44" i="6"/>
  <c r="J44" i="6"/>
  <c r="Y44" i="6"/>
  <c r="R44" i="6"/>
  <c r="AV44" i="6"/>
  <c r="F44" i="6"/>
  <c r="H44" i="6"/>
  <c r="AR44" i="6"/>
  <c r="AQ44" i="6"/>
  <c r="P44" i="6"/>
  <c r="Z44" i="6"/>
  <c r="AT44" i="6"/>
  <c r="AM44" i="6"/>
  <c r="AB44" i="6"/>
  <c r="AF44" i="6"/>
  <c r="L44" i="6"/>
  <c r="Q44" i="6"/>
  <c r="AW44" i="6"/>
  <c r="AE44" i="6"/>
  <c r="T44" i="6"/>
  <c r="AC44" i="6"/>
  <c r="AS44" i="6"/>
  <c r="M44" i="6"/>
  <c r="K44" i="6"/>
  <c r="AG44" i="6"/>
  <c r="AD44" i="6"/>
  <c r="AP44" i="6"/>
  <c r="G44" i="6"/>
  <c r="D44" i="6"/>
  <c r="N44" i="6"/>
  <c r="V44" i="6"/>
  <c r="W44" i="6"/>
  <c r="AX44" i="6"/>
  <c r="AZ44" i="6"/>
  <c r="AL44" i="6"/>
  <c r="E44" i="6"/>
  <c r="BA44" i="6"/>
  <c r="AA44" i="6"/>
  <c r="AH44" i="6"/>
  <c r="U44" i="6"/>
  <c r="O44" i="6"/>
  <c r="AN44" i="6"/>
  <c r="AO44" i="6"/>
  <c r="AK44" i="6"/>
  <c r="AY44" i="6"/>
  <c r="I44" i="6"/>
  <c r="S44" i="6"/>
  <c r="AI44" i="6"/>
  <c r="BC44" i="6"/>
  <c r="AU44" i="6"/>
  <c r="BD44" i="6"/>
  <c r="BE39" i="6"/>
  <c r="I39" i="6"/>
  <c r="Q39" i="6"/>
  <c r="D39" i="6"/>
  <c r="L39" i="6"/>
  <c r="E39" i="6"/>
  <c r="U39" i="6"/>
  <c r="F39" i="6"/>
  <c r="V39" i="6"/>
  <c r="O39" i="6"/>
  <c r="H39" i="6"/>
  <c r="P39" i="6"/>
  <c r="W39" i="6"/>
  <c r="J39" i="6"/>
  <c r="R39" i="6"/>
  <c r="N39" i="6"/>
  <c r="X39" i="6"/>
  <c r="K39" i="6"/>
  <c r="S39" i="6"/>
  <c r="T39" i="6"/>
  <c r="M39" i="6"/>
  <c r="G39" i="6"/>
  <c r="Y39" i="6"/>
  <c r="Z39" i="6"/>
  <c r="AA39" i="6"/>
  <c r="AB39" i="6"/>
  <c r="AC39" i="6"/>
  <c r="AD39" i="6"/>
  <c r="AE39" i="6"/>
  <c r="AF39" i="6"/>
  <c r="AG39" i="6"/>
  <c r="AH39" i="6"/>
  <c r="AI39" i="6"/>
  <c r="AJ39" i="6"/>
  <c r="AK39" i="6"/>
  <c r="AL39" i="6"/>
  <c r="AM39" i="6"/>
  <c r="AN39" i="6"/>
  <c r="AO39" i="6"/>
  <c r="AP39" i="6"/>
  <c r="AQ39" i="6"/>
  <c r="AR39" i="6"/>
  <c r="AS39" i="6"/>
  <c r="AT39" i="6"/>
  <c r="AU39" i="6"/>
  <c r="AV39" i="6"/>
  <c r="AW39" i="6"/>
  <c r="AX39" i="6"/>
  <c r="AY39" i="6"/>
  <c r="AZ39" i="6"/>
  <c r="BA39" i="6"/>
  <c r="BB39" i="6"/>
  <c r="BC39" i="6"/>
  <c r="BD39" i="6"/>
  <c r="BF44" i="11"/>
  <c r="BF45" i="11"/>
  <c r="BF46" i="11"/>
  <c r="BF47" i="11"/>
  <c r="BF48" i="11"/>
  <c r="BF49" i="11"/>
  <c r="BF50" i="11"/>
  <c r="BF51" i="11"/>
  <c r="BF52" i="11"/>
  <c r="BF53" i="11"/>
  <c r="BF54" i="11"/>
  <c r="BF55" i="11"/>
  <c r="BF56" i="11"/>
  <c r="BF57" i="11"/>
  <c r="BF58" i="11"/>
  <c r="BF15" i="11"/>
  <c r="BF16" i="11"/>
  <c r="BF17" i="11"/>
  <c r="BF18" i="11"/>
  <c r="BF19" i="11"/>
  <c r="BF39" i="11"/>
  <c r="BF20" i="11"/>
  <c r="BF28" i="11"/>
  <c r="BF36" i="11"/>
  <c r="BF23" i="11"/>
  <c r="BF31" i="11"/>
  <c r="BF13" i="11"/>
  <c r="BF43" i="11"/>
  <c r="BF21" i="11"/>
  <c r="BF29" i="11"/>
  <c r="BF37" i="11"/>
  <c r="BF26" i="11"/>
  <c r="BF34" i="11"/>
  <c r="BF12" i="11"/>
  <c r="BF9" i="11"/>
  <c r="BF11" i="11"/>
  <c r="BF27" i="11"/>
  <c r="BF35" i="11"/>
  <c r="BF24" i="11"/>
  <c r="BF32" i="11"/>
  <c r="BF14" i="11"/>
  <c r="BF25" i="11"/>
  <c r="BF33" i="11"/>
  <c r="BF22" i="11"/>
  <c r="BF30" i="11"/>
  <c r="BF38" i="11"/>
  <c r="BF42" i="11"/>
  <c r="BF40" i="11"/>
  <c r="BF41" i="11"/>
  <c r="BF10" i="11"/>
  <c r="AU56" i="6"/>
  <c r="BG1" i="11"/>
  <c r="BF43" i="6"/>
  <c r="BF42" i="6"/>
  <c r="BF39" i="6"/>
  <c r="BF38" i="6"/>
  <c r="BF37" i="6"/>
  <c r="BF36" i="6"/>
  <c r="BF35" i="6"/>
  <c r="BF34" i="6"/>
  <c r="BF33" i="6"/>
  <c r="BF32" i="6"/>
  <c r="BF31" i="6"/>
  <c r="BF30" i="6"/>
  <c r="BF29" i="6"/>
  <c r="BF28" i="6"/>
  <c r="BF27" i="6"/>
  <c r="BF26" i="6"/>
  <c r="BF25" i="6"/>
  <c r="BF24" i="6"/>
  <c r="BF23" i="6"/>
  <c r="BF22" i="6"/>
  <c r="BF21" i="6"/>
  <c r="BF9" i="6"/>
  <c r="BF20" i="6"/>
  <c r="BF19" i="6"/>
  <c r="BF18" i="6"/>
  <c r="BF17" i="6"/>
  <c r="BF16" i="6"/>
  <c r="BF15" i="6"/>
  <c r="BF14" i="6"/>
  <c r="BF13" i="6"/>
  <c r="BF12" i="6"/>
  <c r="BF11" i="6"/>
  <c r="BF10" i="6"/>
  <c r="BG1" i="6"/>
  <c r="BE44" i="6"/>
  <c r="BE48" i="6"/>
  <c r="BE49" i="6"/>
  <c r="BE50" i="6"/>
  <c r="BE52" i="6"/>
  <c r="BE51" i="6"/>
  <c r="BE53" i="6"/>
  <c r="AX56" i="6"/>
  <c r="AE56" i="6"/>
  <c r="D56" i="6"/>
  <c r="AL56" i="6"/>
  <c r="R56" i="6"/>
  <c r="V56" i="6"/>
  <c r="AG56" i="6"/>
  <c r="AW56" i="6"/>
  <c r="O56" i="6"/>
  <c r="AK56" i="6"/>
  <c r="AQ56" i="6"/>
  <c r="BB56" i="6"/>
  <c r="U56" i="6"/>
  <c r="BA56" i="6"/>
  <c r="K56" i="6"/>
  <c r="AH56" i="6"/>
  <c r="AN56" i="6"/>
  <c r="Q56" i="6"/>
  <c r="AD56" i="6"/>
  <c r="BD56" i="6"/>
  <c r="F56" i="6"/>
  <c r="BE56" i="6"/>
  <c r="AR56" i="6"/>
  <c r="Y56" i="6"/>
  <c r="X56" i="6"/>
  <c r="AO56" i="6"/>
  <c r="H56" i="6"/>
  <c r="AC56" i="6"/>
  <c r="AB56" i="6"/>
  <c r="AS56" i="6"/>
  <c r="L56" i="6"/>
  <c r="I56" i="6"/>
  <c r="AY56" i="6"/>
  <c r="M56" i="6"/>
  <c r="AV56" i="6"/>
  <c r="AZ56" i="6"/>
  <c r="BC56" i="6"/>
  <c r="AJ56" i="6"/>
  <c r="AI56" i="6"/>
  <c r="AF56" i="6"/>
  <c r="AM56" i="6"/>
  <c r="W56" i="6"/>
  <c r="S56" i="6"/>
  <c r="P56" i="6"/>
  <c r="BF56" i="6"/>
  <c r="G56" i="6"/>
  <c r="T56" i="6"/>
  <c r="AT56" i="6"/>
  <c r="AP56" i="6"/>
  <c r="E56" i="6"/>
  <c r="Z56" i="6"/>
  <c r="AA56" i="6"/>
  <c r="J56" i="6"/>
  <c r="N56" i="6"/>
  <c r="E52" i="5"/>
  <c r="DN74" i="6" s="1"/>
  <c r="G52" i="5"/>
  <c r="S49" i="5" s="1"/>
  <c r="D52" i="5"/>
  <c r="C54" i="6" s="1"/>
  <c r="CN74" i="6" l="1"/>
  <c r="C45" i="6"/>
  <c r="S40" i="5"/>
  <c r="DZ74" i="6"/>
  <c r="DN69" i="6"/>
  <c r="DN75" i="6"/>
  <c r="C40" i="6"/>
  <c r="CN69" i="6"/>
  <c r="DZ69" i="6"/>
  <c r="S35" i="5"/>
  <c r="BG44" i="11"/>
  <c r="BG45" i="11"/>
  <c r="BG46" i="11"/>
  <c r="BG47" i="11"/>
  <c r="BG48" i="11"/>
  <c r="BG49" i="11"/>
  <c r="BG50" i="11"/>
  <c r="BG51" i="11"/>
  <c r="BG52" i="11"/>
  <c r="BG53" i="11"/>
  <c r="BG54" i="11"/>
  <c r="BG55" i="11"/>
  <c r="BG56" i="11"/>
  <c r="BG57" i="11"/>
  <c r="BG58" i="11"/>
  <c r="BG15" i="11"/>
  <c r="BG16" i="11"/>
  <c r="BG17" i="11"/>
  <c r="BG18" i="11"/>
  <c r="BG19" i="11"/>
  <c r="BG23" i="11"/>
  <c r="BG31" i="11"/>
  <c r="BG13" i="11"/>
  <c r="BG43" i="11"/>
  <c r="BG39" i="11"/>
  <c r="BG20" i="11"/>
  <c r="BG28" i="11"/>
  <c r="BG36" i="11"/>
  <c r="BG12" i="11"/>
  <c r="BG11" i="11"/>
  <c r="BG42" i="11"/>
  <c r="BG21" i="11"/>
  <c r="BG29" i="11"/>
  <c r="BG37" i="11"/>
  <c r="BG26" i="11"/>
  <c r="BG34" i="11"/>
  <c r="BG9" i="11"/>
  <c r="BG40" i="11"/>
  <c r="BG41" i="11"/>
  <c r="BG38" i="11"/>
  <c r="BG10" i="11"/>
  <c r="BG27" i="11"/>
  <c r="BG35" i="11"/>
  <c r="BG24" i="11"/>
  <c r="BG32" i="11"/>
  <c r="BG14" i="11"/>
  <c r="BG25" i="11"/>
  <c r="BG33" i="11"/>
  <c r="BG22" i="11"/>
  <c r="BG30" i="11"/>
  <c r="BH1" i="11"/>
  <c r="BG43" i="6"/>
  <c r="BG42" i="6"/>
  <c r="BG39" i="6"/>
  <c r="BG38" i="6"/>
  <c r="BG37" i="6"/>
  <c r="BG36" i="6"/>
  <c r="BG35" i="6"/>
  <c r="BG34" i="6"/>
  <c r="BG33" i="6"/>
  <c r="BG32" i="6"/>
  <c r="BG31" i="6"/>
  <c r="BG30" i="6"/>
  <c r="BG29" i="6"/>
  <c r="BG28" i="6"/>
  <c r="BG27" i="6"/>
  <c r="BG26" i="6"/>
  <c r="BG25" i="6"/>
  <c r="BG24" i="6"/>
  <c r="BG23" i="6"/>
  <c r="BG22" i="6"/>
  <c r="BG21" i="6"/>
  <c r="BG20" i="6"/>
  <c r="BG19" i="6"/>
  <c r="BG18" i="6"/>
  <c r="BG17" i="6"/>
  <c r="BG16" i="6"/>
  <c r="BG15" i="6"/>
  <c r="BG14" i="6"/>
  <c r="BG13" i="6"/>
  <c r="BG12" i="6"/>
  <c r="BG11" i="6"/>
  <c r="BG10" i="6"/>
  <c r="BG9" i="6"/>
  <c r="BH1" i="6"/>
  <c r="BF44" i="6"/>
  <c r="BF48" i="6"/>
  <c r="BF49" i="6"/>
  <c r="BF50" i="6"/>
  <c r="BF51" i="6"/>
  <c r="BF52" i="6"/>
  <c r="BF53" i="6"/>
  <c r="I52" i="5"/>
  <c r="BF54" i="6" s="1"/>
  <c r="S52" i="5"/>
  <c r="C57" i="6"/>
  <c r="AJ54" i="6" l="1"/>
  <c r="I54" i="6"/>
  <c r="AS54" i="6"/>
  <c r="AX54" i="6"/>
  <c r="Z54" i="6"/>
  <c r="X54" i="6"/>
  <c r="M54" i="6"/>
  <c r="AN54" i="6"/>
  <c r="U54" i="6"/>
  <c r="K54" i="6"/>
  <c r="V54" i="6"/>
  <c r="H54" i="6"/>
  <c r="AR54" i="6"/>
  <c r="BA54" i="6"/>
  <c r="AD54" i="6"/>
  <c r="AH54" i="6"/>
  <c r="G54" i="6"/>
  <c r="AA54" i="6"/>
  <c r="AV54" i="6"/>
  <c r="T54" i="6"/>
  <c r="N54" i="6"/>
  <c r="AE54" i="6"/>
  <c r="AT54" i="6"/>
  <c r="AY54" i="6"/>
  <c r="AG54" i="6"/>
  <c r="L54" i="6"/>
  <c r="AC54" i="6"/>
  <c r="AP54" i="6"/>
  <c r="AL54" i="6"/>
  <c r="AQ54" i="6"/>
  <c r="F54" i="6"/>
  <c r="R54" i="6"/>
  <c r="P54" i="6"/>
  <c r="AO54" i="6"/>
  <c r="D54" i="6"/>
  <c r="J54" i="6"/>
  <c r="Y54" i="6"/>
  <c r="AM54" i="6"/>
  <c r="AI54" i="6"/>
  <c r="Q54" i="6"/>
  <c r="W54" i="6"/>
  <c r="AU54" i="6"/>
  <c r="AK54" i="6"/>
  <c r="S54" i="6"/>
  <c r="AZ54" i="6"/>
  <c r="AB54" i="6"/>
  <c r="E54" i="6"/>
  <c r="AW54" i="6"/>
  <c r="O54" i="6"/>
  <c r="AF54" i="6"/>
  <c r="BB54" i="6"/>
  <c r="BC54" i="6"/>
  <c r="BD54" i="6"/>
  <c r="BE54" i="6"/>
  <c r="BD45" i="6"/>
  <c r="AH45" i="6"/>
  <c r="K45" i="6"/>
  <c r="N45" i="6"/>
  <c r="M45" i="6"/>
  <c r="Z45" i="6"/>
  <c r="AT45" i="6"/>
  <c r="BB45" i="6"/>
  <c r="W45" i="6"/>
  <c r="I45" i="6"/>
  <c r="AA45" i="6"/>
  <c r="AK45" i="6"/>
  <c r="AP45" i="6"/>
  <c r="Q45" i="6"/>
  <c r="F45" i="6"/>
  <c r="L45" i="6"/>
  <c r="AL45" i="6"/>
  <c r="U45" i="6"/>
  <c r="AU45" i="6"/>
  <c r="BC45" i="6"/>
  <c r="AD45" i="6"/>
  <c r="D45" i="6"/>
  <c r="AX45" i="6"/>
  <c r="O45" i="6"/>
  <c r="X45" i="6"/>
  <c r="AJ45" i="6"/>
  <c r="AQ45" i="6"/>
  <c r="AI45" i="6"/>
  <c r="Y45" i="6"/>
  <c r="AF45" i="6"/>
  <c r="H45" i="6"/>
  <c r="E45" i="6"/>
  <c r="V45" i="6"/>
  <c r="AV45" i="6"/>
  <c r="J45" i="6"/>
  <c r="AB45" i="6"/>
  <c r="AY45" i="6"/>
  <c r="AN45" i="6"/>
  <c r="S45" i="6"/>
  <c r="AG45" i="6"/>
  <c r="AZ45" i="6"/>
  <c r="BE45" i="6"/>
  <c r="R45" i="6"/>
  <c r="BA45" i="6"/>
  <c r="P45" i="6"/>
  <c r="AM45" i="6"/>
  <c r="T45" i="6"/>
  <c r="AR45" i="6"/>
  <c r="G45" i="6"/>
  <c r="AW45" i="6"/>
  <c r="AC45" i="6"/>
  <c r="AO45" i="6"/>
  <c r="AE45" i="6"/>
  <c r="AS45" i="6"/>
  <c r="BF45" i="6"/>
  <c r="BD57" i="6"/>
  <c r="I40" i="6"/>
  <c r="Q40" i="6"/>
  <c r="Y40" i="6"/>
  <c r="T40" i="6"/>
  <c r="M40" i="6"/>
  <c r="V40" i="6"/>
  <c r="G40" i="6"/>
  <c r="J40" i="6"/>
  <c r="R40" i="6"/>
  <c r="Z40" i="6"/>
  <c r="D40" i="6"/>
  <c r="F40" i="6"/>
  <c r="U40" i="6"/>
  <c r="E40" i="6"/>
  <c r="O40" i="6"/>
  <c r="K40" i="6"/>
  <c r="S40" i="6"/>
  <c r="L40" i="6"/>
  <c r="N40" i="6"/>
  <c r="W40" i="6"/>
  <c r="H40" i="6"/>
  <c r="P40" i="6"/>
  <c r="X40" i="6"/>
  <c r="AA40" i="6"/>
  <c r="AB40" i="6"/>
  <c r="AC40" i="6"/>
  <c r="AD40" i="6"/>
  <c r="AE40" i="6"/>
  <c r="AF40" i="6"/>
  <c r="AG40" i="6"/>
  <c r="AH40" i="6"/>
  <c r="AI40" i="6"/>
  <c r="AJ40" i="6"/>
  <c r="AK40" i="6"/>
  <c r="AL40" i="6"/>
  <c r="AM40" i="6"/>
  <c r="AN40" i="6"/>
  <c r="AO40" i="6"/>
  <c r="AP40" i="6"/>
  <c r="AQ40" i="6"/>
  <c r="AR40" i="6"/>
  <c r="AS40" i="6"/>
  <c r="AT40" i="6"/>
  <c r="AU40" i="6"/>
  <c r="AV40" i="6"/>
  <c r="AW40" i="6"/>
  <c r="AX40" i="6"/>
  <c r="AY40" i="6"/>
  <c r="AZ40" i="6"/>
  <c r="BA40" i="6"/>
  <c r="BB40" i="6"/>
  <c r="BC40" i="6"/>
  <c r="BD40" i="6"/>
  <c r="BE40" i="6"/>
  <c r="BF40" i="6"/>
  <c r="BG40" i="6"/>
  <c r="BH44" i="11"/>
  <c r="BH45" i="11"/>
  <c r="BH46" i="11"/>
  <c r="BH47" i="11"/>
  <c r="BH48" i="11"/>
  <c r="BH49" i="11"/>
  <c r="BH50" i="11"/>
  <c r="BH51" i="11"/>
  <c r="BH52" i="11"/>
  <c r="BH53" i="11"/>
  <c r="BH54" i="11"/>
  <c r="BH55" i="11"/>
  <c r="BH56" i="11"/>
  <c r="BH57" i="11"/>
  <c r="BH58" i="11"/>
  <c r="BH15" i="11"/>
  <c r="BH16" i="11"/>
  <c r="BH17" i="11"/>
  <c r="BH18" i="11"/>
  <c r="BH19" i="11"/>
  <c r="BH23" i="11"/>
  <c r="BH31" i="11"/>
  <c r="BH13" i="11"/>
  <c r="BH43" i="11"/>
  <c r="BH39" i="11"/>
  <c r="BH20" i="11"/>
  <c r="BH28" i="11"/>
  <c r="BH36" i="11"/>
  <c r="BH12" i="11"/>
  <c r="BH9" i="11"/>
  <c r="BH11" i="11"/>
  <c r="BH21" i="11"/>
  <c r="BH29" i="11"/>
  <c r="BH37" i="11"/>
  <c r="BH26" i="11"/>
  <c r="BH34" i="11"/>
  <c r="BH42" i="11"/>
  <c r="BH40" i="11"/>
  <c r="BH41" i="11"/>
  <c r="BH10" i="11"/>
  <c r="BH27" i="11"/>
  <c r="BH35" i="11"/>
  <c r="BH24" i="11"/>
  <c r="BH32" i="11"/>
  <c r="BH14" i="11"/>
  <c r="BH25" i="11"/>
  <c r="BH33" i="11"/>
  <c r="BH22" i="11"/>
  <c r="BH30" i="11"/>
  <c r="BH38" i="11"/>
  <c r="BI1" i="11"/>
  <c r="BH43" i="6"/>
  <c r="BH42" i="6"/>
  <c r="BH40" i="6"/>
  <c r="BH39" i="6"/>
  <c r="BH38" i="6"/>
  <c r="BH37" i="6"/>
  <c r="BH36" i="6"/>
  <c r="BH35" i="6"/>
  <c r="BH34" i="6"/>
  <c r="BH33" i="6"/>
  <c r="BH32" i="6"/>
  <c r="BH31" i="6"/>
  <c r="BH30" i="6"/>
  <c r="BH29" i="6"/>
  <c r="BH28" i="6"/>
  <c r="BH27" i="6"/>
  <c r="BH26" i="6"/>
  <c r="BH25" i="6"/>
  <c r="BH24" i="6"/>
  <c r="BH23" i="6"/>
  <c r="BH22" i="6"/>
  <c r="BH21" i="6"/>
  <c r="BH20" i="6"/>
  <c r="BH9" i="6"/>
  <c r="BH19" i="6"/>
  <c r="BH18" i="6"/>
  <c r="BH17" i="6"/>
  <c r="BH16" i="6"/>
  <c r="BH15" i="6"/>
  <c r="BH14" i="6"/>
  <c r="BH13" i="6"/>
  <c r="BH12" i="6"/>
  <c r="BH11" i="6"/>
  <c r="BH10" i="6"/>
  <c r="BI1" i="6"/>
  <c r="BG44" i="6"/>
  <c r="BG45" i="6"/>
  <c r="BG48" i="6"/>
  <c r="BG49" i="6"/>
  <c r="BG50" i="6"/>
  <c r="BG51" i="6"/>
  <c r="BG52" i="6"/>
  <c r="BG53" i="6"/>
  <c r="BG54" i="6"/>
  <c r="BG56" i="6"/>
  <c r="Q57" i="6"/>
  <c r="BC57" i="6"/>
  <c r="AG57" i="6"/>
  <c r="BH57" i="6"/>
  <c r="N57" i="6"/>
  <c r="AK57" i="6"/>
  <c r="R57" i="6"/>
  <c r="U57" i="6"/>
  <c r="AH57" i="6"/>
  <c r="AT57" i="6"/>
  <c r="AD57" i="6"/>
  <c r="AW57" i="6"/>
  <c r="K57" i="6"/>
  <c r="AX57" i="6"/>
  <c r="BA57" i="6"/>
  <c r="AA57" i="6"/>
  <c r="D57" i="6"/>
  <c r="Z57" i="6"/>
  <c r="G57" i="6"/>
  <c r="F57" i="6"/>
  <c r="W57" i="6"/>
  <c r="AQ57" i="6"/>
  <c r="AP57" i="6"/>
  <c r="V57" i="6"/>
  <c r="AM57" i="6"/>
  <c r="AL57" i="6"/>
  <c r="BB57" i="6"/>
  <c r="J57" i="6"/>
  <c r="BG57" i="6"/>
  <c r="S57" i="6"/>
  <c r="O57" i="6"/>
  <c r="AE57" i="6"/>
  <c r="T57" i="6"/>
  <c r="AU57" i="6"/>
  <c r="BF57" i="6"/>
  <c r="P57" i="6"/>
  <c r="AJ57" i="6"/>
  <c r="AV57" i="6"/>
  <c r="AI57" i="6"/>
  <c r="AF57" i="6"/>
  <c r="AY57" i="6"/>
  <c r="AC57" i="6"/>
  <c r="AZ57" i="6"/>
  <c r="M57" i="6"/>
  <c r="AS57" i="6"/>
  <c r="E57" i="6"/>
  <c r="L57" i="6"/>
  <c r="I57" i="6"/>
  <c r="H57" i="6"/>
  <c r="Y57" i="6"/>
  <c r="X57" i="6"/>
  <c r="AB57" i="6"/>
  <c r="AR57" i="6"/>
  <c r="AO57" i="6"/>
  <c r="AN57" i="6"/>
  <c r="BE57" i="6"/>
  <c r="S50" i="5"/>
  <c r="C55" i="6"/>
  <c r="DZ75" i="6" l="1"/>
  <c r="S41" i="5"/>
  <c r="CN75" i="6"/>
  <c r="C46" i="6"/>
  <c r="C47" i="6"/>
  <c r="CN76" i="6"/>
  <c r="DZ76" i="6"/>
  <c r="S42" i="5"/>
  <c r="C41" i="6"/>
  <c r="CN70" i="6"/>
  <c r="DZ70" i="6"/>
  <c r="S36" i="5"/>
  <c r="BI44" i="11"/>
  <c r="BI45" i="11"/>
  <c r="BI46" i="11"/>
  <c r="BI47" i="11"/>
  <c r="BI48" i="11"/>
  <c r="BI49" i="11"/>
  <c r="BI50" i="11"/>
  <c r="BI51" i="11"/>
  <c r="BI52" i="11"/>
  <c r="BI53" i="11"/>
  <c r="BI54" i="11"/>
  <c r="BI55" i="11"/>
  <c r="BI56" i="11"/>
  <c r="BI57" i="11"/>
  <c r="BI58" i="11"/>
  <c r="BI15" i="11"/>
  <c r="BI16" i="11"/>
  <c r="BI17" i="11"/>
  <c r="BI18" i="11"/>
  <c r="BI19" i="11"/>
  <c r="BI39" i="11"/>
  <c r="BI20" i="11"/>
  <c r="BI28" i="11"/>
  <c r="BI36" i="11"/>
  <c r="BI23" i="11"/>
  <c r="BI31" i="11"/>
  <c r="BI13" i="11"/>
  <c r="BI43" i="11"/>
  <c r="BI21" i="11"/>
  <c r="BI29" i="11"/>
  <c r="BI37" i="11"/>
  <c r="BI26" i="11"/>
  <c r="BI34" i="11"/>
  <c r="BI9" i="11"/>
  <c r="BI12" i="11"/>
  <c r="BI11" i="11"/>
  <c r="BI42" i="11"/>
  <c r="BI27" i="11"/>
  <c r="BI35" i="11"/>
  <c r="BI24" i="11"/>
  <c r="BI32" i="11"/>
  <c r="BI14" i="11"/>
  <c r="BI25" i="11"/>
  <c r="BI33" i="11"/>
  <c r="BI22" i="11"/>
  <c r="BI30" i="11"/>
  <c r="BI40" i="11"/>
  <c r="BI41" i="11"/>
  <c r="BI38" i="11"/>
  <c r="BI10" i="11"/>
  <c r="BJ1" i="11"/>
  <c r="BI43" i="6"/>
  <c r="BI42" i="6"/>
  <c r="BI40" i="6"/>
  <c r="BI39" i="6"/>
  <c r="BI38" i="6"/>
  <c r="BI37" i="6"/>
  <c r="BI36" i="6"/>
  <c r="BI35" i="6"/>
  <c r="BI34" i="6"/>
  <c r="BI33" i="6"/>
  <c r="BI32" i="6"/>
  <c r="BI31" i="6"/>
  <c r="BI30" i="6"/>
  <c r="BI29" i="6"/>
  <c r="BI28" i="6"/>
  <c r="BI27" i="6"/>
  <c r="BI26" i="6"/>
  <c r="BI25" i="6"/>
  <c r="BI24" i="6"/>
  <c r="BI23" i="6"/>
  <c r="BI22" i="6"/>
  <c r="BI21" i="6"/>
  <c r="BI19" i="6"/>
  <c r="BI18" i="6"/>
  <c r="BI17" i="6"/>
  <c r="BI16" i="6"/>
  <c r="BI15" i="6"/>
  <c r="BI14" i="6"/>
  <c r="BI13" i="6"/>
  <c r="BI12" i="6"/>
  <c r="BI11" i="6"/>
  <c r="BI10" i="6"/>
  <c r="BI20" i="6"/>
  <c r="BI9" i="6"/>
  <c r="BJ1" i="6"/>
  <c r="BH44" i="6"/>
  <c r="BH45" i="6"/>
  <c r="BH48" i="6"/>
  <c r="BH49" i="6"/>
  <c r="BH50" i="6"/>
  <c r="BH52" i="6"/>
  <c r="BH51" i="6"/>
  <c r="BH53" i="6"/>
  <c r="BH54" i="6"/>
  <c r="BH56" i="6"/>
  <c r="I53" i="5"/>
  <c r="S53" i="5"/>
  <c r="C58" i="6"/>
  <c r="T55" i="6" l="1"/>
  <c r="N55" i="6"/>
  <c r="BC55" i="6"/>
  <c r="Q55" i="6"/>
  <c r="AU55" i="6"/>
  <c r="W55" i="6"/>
  <c r="BD55" i="6"/>
  <c r="E55" i="6"/>
  <c r="D55" i="6"/>
  <c r="AC55" i="6"/>
  <c r="K55" i="6"/>
  <c r="AP55" i="6"/>
  <c r="S55" i="6"/>
  <c r="I55" i="6"/>
  <c r="AQ55" i="6"/>
  <c r="AZ55" i="6"/>
  <c r="Z55" i="6"/>
  <c r="AW55" i="6"/>
  <c r="AJ55" i="6"/>
  <c r="F55" i="6"/>
  <c r="AI55" i="6"/>
  <c r="BB55" i="6"/>
  <c r="Y55" i="6"/>
  <c r="P55" i="6"/>
  <c r="AR55" i="6"/>
  <c r="J55" i="6"/>
  <c r="L55" i="6"/>
  <c r="H55" i="6"/>
  <c r="U55" i="6"/>
  <c r="AH55" i="6"/>
  <c r="G55" i="6"/>
  <c r="AX55" i="6"/>
  <c r="AN55" i="6"/>
  <c r="R55" i="6"/>
  <c r="AF55" i="6"/>
  <c r="AK55" i="6"/>
  <c r="AG55" i="6"/>
  <c r="AA55" i="6"/>
  <c r="AD55" i="6"/>
  <c r="M55" i="6"/>
  <c r="X55" i="6"/>
  <c r="AE55" i="6"/>
  <c r="AS55" i="6"/>
  <c r="O55" i="6"/>
  <c r="AB55" i="6"/>
  <c r="AL55" i="6"/>
  <c r="AO55" i="6"/>
  <c r="AY55" i="6"/>
  <c r="AM55" i="6"/>
  <c r="BA55" i="6"/>
  <c r="V55" i="6"/>
  <c r="AT55" i="6"/>
  <c r="AV55" i="6"/>
  <c r="BE55" i="6"/>
  <c r="BF55" i="6"/>
  <c r="BG55" i="6"/>
  <c r="BH55" i="6"/>
  <c r="U46" i="6"/>
  <c r="G46" i="6"/>
  <c r="J46" i="6"/>
  <c r="AO46" i="6"/>
  <c r="AA46" i="6"/>
  <c r="AD46" i="6"/>
  <c r="BA46" i="6"/>
  <c r="AR46" i="6"/>
  <c r="AU46" i="6"/>
  <c r="Q46" i="6"/>
  <c r="AZ46" i="6"/>
  <c r="BG46" i="6"/>
  <c r="AQ46" i="6"/>
  <c r="I46" i="6"/>
  <c r="AJ46" i="6"/>
  <c r="W46" i="6"/>
  <c r="F46" i="6"/>
  <c r="AT46" i="6"/>
  <c r="BB46" i="6"/>
  <c r="AH46" i="6"/>
  <c r="AK46" i="6"/>
  <c r="H46" i="6"/>
  <c r="K46" i="6"/>
  <c r="BC46" i="6"/>
  <c r="L46" i="6"/>
  <c r="P46" i="6"/>
  <c r="AF46" i="6"/>
  <c r="D46" i="6"/>
  <c r="AI46" i="6"/>
  <c r="AP46" i="6"/>
  <c r="AV46" i="6"/>
  <c r="BD46" i="6"/>
  <c r="AG46" i="6"/>
  <c r="X46" i="6"/>
  <c r="T46" i="6"/>
  <c r="R46" i="6"/>
  <c r="AL46" i="6"/>
  <c r="AW46" i="6"/>
  <c r="BE46" i="6"/>
  <c r="AN46" i="6"/>
  <c r="Z46" i="6"/>
  <c r="AE46" i="6"/>
  <c r="N46" i="6"/>
  <c r="V46" i="6"/>
  <c r="AB46" i="6"/>
  <c r="AX46" i="6"/>
  <c r="BF46" i="6"/>
  <c r="Y46" i="6"/>
  <c r="M46" i="6"/>
  <c r="AC46" i="6"/>
  <c r="AS46" i="6"/>
  <c r="S46" i="6"/>
  <c r="AY46" i="6"/>
  <c r="AM46" i="6"/>
  <c r="E46" i="6"/>
  <c r="O46" i="6"/>
  <c r="BH46" i="6"/>
  <c r="BI41" i="6"/>
  <c r="AI47" i="6"/>
  <c r="AT47" i="6"/>
  <c r="R47" i="6"/>
  <c r="E47" i="6"/>
  <c r="AN47" i="6"/>
  <c r="AM47" i="6"/>
  <c r="AB47" i="6"/>
  <c r="AE47" i="6"/>
  <c r="AF47" i="6"/>
  <c r="D47" i="6"/>
  <c r="AA47" i="6"/>
  <c r="AO47" i="6"/>
  <c r="AK47" i="6"/>
  <c r="AR47" i="6"/>
  <c r="AQ47" i="6"/>
  <c r="AL47" i="6"/>
  <c r="AD47" i="6"/>
  <c r="AJ47" i="6"/>
  <c r="AH47" i="6"/>
  <c r="X47" i="6"/>
  <c r="AC47" i="6"/>
  <c r="F47" i="6"/>
  <c r="S47" i="6"/>
  <c r="Z47" i="6"/>
  <c r="W47" i="6"/>
  <c r="O47" i="6"/>
  <c r="Q47" i="6"/>
  <c r="AP47" i="6"/>
  <c r="T47" i="6"/>
  <c r="AG47" i="6"/>
  <c r="G47" i="6"/>
  <c r="V47" i="6"/>
  <c r="AS47" i="6"/>
  <c r="I47" i="6"/>
  <c r="L47" i="6"/>
  <c r="Y47" i="6"/>
  <c r="K47" i="6"/>
  <c r="J47" i="6"/>
  <c r="U47" i="6"/>
  <c r="M47" i="6"/>
  <c r="P47" i="6"/>
  <c r="H47" i="6"/>
  <c r="N47" i="6"/>
  <c r="AU47" i="6"/>
  <c r="AV47" i="6"/>
  <c r="AW47" i="6"/>
  <c r="AX47" i="6"/>
  <c r="AY47" i="6"/>
  <c r="AZ47" i="6"/>
  <c r="BA47" i="6"/>
  <c r="BB47" i="6"/>
  <c r="BC47" i="6"/>
  <c r="BD47" i="6"/>
  <c r="BE47" i="6"/>
  <c r="BF47" i="6"/>
  <c r="BG47" i="6"/>
  <c r="BH47" i="6"/>
  <c r="F41" i="6"/>
  <c r="N41" i="6"/>
  <c r="V41" i="6"/>
  <c r="R41" i="6"/>
  <c r="AA41" i="6"/>
  <c r="T41" i="6"/>
  <c r="E41" i="6"/>
  <c r="G41" i="6"/>
  <c r="O41" i="6"/>
  <c r="W41" i="6"/>
  <c r="J41" i="6"/>
  <c r="K41" i="6"/>
  <c r="AB41" i="6"/>
  <c r="U41" i="6"/>
  <c r="H41" i="6"/>
  <c r="P41" i="6"/>
  <c r="X41" i="6"/>
  <c r="S41" i="6"/>
  <c r="D41" i="6"/>
  <c r="M41" i="6"/>
  <c r="I41" i="6"/>
  <c r="Q41" i="6"/>
  <c r="Y41" i="6"/>
  <c r="Z41" i="6"/>
  <c r="L41" i="6"/>
  <c r="AC41" i="6"/>
  <c r="AD41" i="6"/>
  <c r="AE41" i="6"/>
  <c r="AF41" i="6"/>
  <c r="AG41" i="6"/>
  <c r="AH41" i="6"/>
  <c r="AI41" i="6"/>
  <c r="AJ41" i="6"/>
  <c r="AK41" i="6"/>
  <c r="AL41" i="6"/>
  <c r="AM41" i="6"/>
  <c r="AN41" i="6"/>
  <c r="AO41" i="6"/>
  <c r="AP41" i="6"/>
  <c r="AQ41" i="6"/>
  <c r="AR41" i="6"/>
  <c r="AS41" i="6"/>
  <c r="AT41" i="6"/>
  <c r="AU41" i="6"/>
  <c r="AV41" i="6"/>
  <c r="AW41" i="6"/>
  <c r="AX41" i="6"/>
  <c r="AY41" i="6"/>
  <c r="AZ41" i="6"/>
  <c r="BA41" i="6"/>
  <c r="BB41" i="6"/>
  <c r="BC41" i="6"/>
  <c r="BD41" i="6"/>
  <c r="BE41" i="6"/>
  <c r="BF41" i="6"/>
  <c r="BG41" i="6"/>
  <c r="BH41" i="6"/>
  <c r="BJ44" i="11"/>
  <c r="BJ45" i="11"/>
  <c r="BJ46" i="11"/>
  <c r="BJ47" i="11"/>
  <c r="BJ48" i="11"/>
  <c r="BJ49" i="11"/>
  <c r="BJ50" i="11"/>
  <c r="BJ51" i="11"/>
  <c r="BJ52" i="11"/>
  <c r="BJ53" i="11"/>
  <c r="BJ54" i="11"/>
  <c r="BJ55" i="11"/>
  <c r="BJ56" i="11"/>
  <c r="BJ57" i="11"/>
  <c r="BJ58" i="11"/>
  <c r="BJ15" i="11"/>
  <c r="BJ16" i="11"/>
  <c r="BJ17" i="11"/>
  <c r="BJ18" i="11"/>
  <c r="BJ19" i="11"/>
  <c r="BJ39" i="11"/>
  <c r="BJ20" i="11"/>
  <c r="BJ28" i="11"/>
  <c r="BJ36" i="11"/>
  <c r="BJ23" i="11"/>
  <c r="BJ31" i="11"/>
  <c r="BJ13" i="11"/>
  <c r="BJ43" i="11"/>
  <c r="BJ21" i="11"/>
  <c r="BJ29" i="11"/>
  <c r="BJ37" i="11"/>
  <c r="BJ26" i="11"/>
  <c r="BJ34" i="11"/>
  <c r="BJ12" i="11"/>
  <c r="BJ9" i="11"/>
  <c r="BJ11" i="11"/>
  <c r="BJ27" i="11"/>
  <c r="BJ35" i="11"/>
  <c r="BJ24" i="11"/>
  <c r="BJ32" i="11"/>
  <c r="BJ14" i="11"/>
  <c r="BJ25" i="11"/>
  <c r="BJ33" i="11"/>
  <c r="BJ22" i="11"/>
  <c r="BJ30" i="11"/>
  <c r="BJ38" i="11"/>
  <c r="BJ42" i="11"/>
  <c r="BJ40" i="11"/>
  <c r="BJ41" i="11"/>
  <c r="BJ10" i="11"/>
  <c r="BK1" i="11"/>
  <c r="BJ43" i="6"/>
  <c r="BJ42" i="6"/>
  <c r="BJ41" i="6"/>
  <c r="BJ40" i="6"/>
  <c r="BJ39" i="6"/>
  <c r="BJ38" i="6"/>
  <c r="BJ37" i="6"/>
  <c r="BJ36" i="6"/>
  <c r="BJ35" i="6"/>
  <c r="BJ34" i="6"/>
  <c r="BJ33" i="6"/>
  <c r="BJ32" i="6"/>
  <c r="BJ31" i="6"/>
  <c r="BJ30" i="6"/>
  <c r="BJ29" i="6"/>
  <c r="BJ28" i="6"/>
  <c r="BJ27" i="6"/>
  <c r="BJ26" i="6"/>
  <c r="BJ25" i="6"/>
  <c r="BJ24" i="6"/>
  <c r="BJ23" i="6"/>
  <c r="BJ22" i="6"/>
  <c r="BJ21" i="6"/>
  <c r="BJ20" i="6"/>
  <c r="BJ9" i="6"/>
  <c r="BJ19" i="6"/>
  <c r="BJ18" i="6"/>
  <c r="BJ17" i="6"/>
  <c r="BJ16" i="6"/>
  <c r="BJ15" i="6"/>
  <c r="BJ14" i="6"/>
  <c r="BJ13" i="6"/>
  <c r="BJ12" i="6"/>
  <c r="BJ11" i="6"/>
  <c r="BJ10" i="6"/>
  <c r="BK1" i="6"/>
  <c r="BI44" i="6"/>
  <c r="BI45" i="6"/>
  <c r="BI46" i="6"/>
  <c r="BI47" i="6"/>
  <c r="BI48" i="6"/>
  <c r="BI49" i="6"/>
  <c r="BI50" i="6"/>
  <c r="BI52" i="6"/>
  <c r="BI51" i="6"/>
  <c r="BI53" i="6"/>
  <c r="BI54" i="6"/>
  <c r="BI55" i="6"/>
  <c r="BI56" i="6"/>
  <c r="BI57" i="6"/>
  <c r="Y58" i="6"/>
  <c r="BK44" i="11" l="1"/>
  <c r="BK45" i="11"/>
  <c r="BK46" i="11"/>
  <c r="BK47" i="11"/>
  <c r="BK48" i="11"/>
  <c r="BK49" i="11"/>
  <c r="BK50" i="11"/>
  <c r="BK51" i="11"/>
  <c r="BK52" i="11"/>
  <c r="BK53" i="11"/>
  <c r="BK54" i="11"/>
  <c r="BK55" i="11"/>
  <c r="BK56" i="11"/>
  <c r="BK57" i="11"/>
  <c r="BK58" i="11"/>
  <c r="BK15" i="11"/>
  <c r="BK16" i="11"/>
  <c r="BK17" i="11"/>
  <c r="BK18" i="11"/>
  <c r="BK19" i="11"/>
  <c r="BK23" i="11"/>
  <c r="BK31" i="11"/>
  <c r="BK13" i="11"/>
  <c r="BK43" i="11"/>
  <c r="BK39" i="11"/>
  <c r="BK20" i="11"/>
  <c r="BK28" i="11"/>
  <c r="BK36" i="11"/>
  <c r="BK12" i="11"/>
  <c r="BK11" i="11"/>
  <c r="BK42" i="11"/>
  <c r="BK21" i="11"/>
  <c r="BK29" i="11"/>
  <c r="BK37" i="11"/>
  <c r="BK26" i="11"/>
  <c r="BK34" i="11"/>
  <c r="BK9" i="11"/>
  <c r="BK40" i="11"/>
  <c r="BK41" i="11"/>
  <c r="BK38" i="11"/>
  <c r="BK10" i="11"/>
  <c r="BK27" i="11"/>
  <c r="BK35" i="11"/>
  <c r="BK24" i="11"/>
  <c r="BK32" i="11"/>
  <c r="BK14" i="11"/>
  <c r="BK25" i="11"/>
  <c r="BK33" i="11"/>
  <c r="BK22" i="11"/>
  <c r="BK30" i="11"/>
  <c r="BJ8" i="11"/>
  <c r="BL1" i="11"/>
  <c r="BK43" i="6"/>
  <c r="BK42" i="6"/>
  <c r="BK41" i="6"/>
  <c r="BK40" i="6"/>
  <c r="BK39" i="6"/>
  <c r="BK38" i="6"/>
  <c r="BK37" i="6"/>
  <c r="BK36" i="6"/>
  <c r="BK35" i="6"/>
  <c r="BK34" i="6"/>
  <c r="BK33" i="6"/>
  <c r="BK32" i="6"/>
  <c r="BK31" i="6"/>
  <c r="BK30" i="6"/>
  <c r="BK29" i="6"/>
  <c r="BK28" i="6"/>
  <c r="BK27" i="6"/>
  <c r="BK26" i="6"/>
  <c r="BK25" i="6"/>
  <c r="BK24" i="6"/>
  <c r="BK23" i="6"/>
  <c r="BK22" i="6"/>
  <c r="BK21" i="6"/>
  <c r="BK20" i="6"/>
  <c r="BK19" i="6"/>
  <c r="BK18" i="6"/>
  <c r="BK17" i="6"/>
  <c r="BK16" i="6"/>
  <c r="BK15" i="6"/>
  <c r="BK14" i="6"/>
  <c r="BK13" i="6"/>
  <c r="BK12" i="6"/>
  <c r="BK11" i="6"/>
  <c r="BK10" i="6"/>
  <c r="BK9" i="6"/>
  <c r="BL1" i="6"/>
  <c r="BJ44" i="6"/>
  <c r="BJ45" i="6"/>
  <c r="BJ46" i="6"/>
  <c r="BJ47" i="6"/>
  <c r="BJ48" i="6"/>
  <c r="BJ49" i="6"/>
  <c r="BJ50" i="6"/>
  <c r="BJ52" i="6"/>
  <c r="BJ51" i="6"/>
  <c r="BJ53" i="6"/>
  <c r="BJ54" i="6"/>
  <c r="BJ55" i="6"/>
  <c r="BJ56" i="6"/>
  <c r="BJ57" i="6"/>
  <c r="AG58" i="6"/>
  <c r="AO58" i="6"/>
  <c r="AW58" i="6"/>
  <c r="BE58" i="6"/>
  <c r="D58" i="6"/>
  <c r="BJ58" i="6"/>
  <c r="N58" i="6"/>
  <c r="AD58" i="6"/>
  <c r="AT58" i="6"/>
  <c r="BB58" i="6"/>
  <c r="G58" i="6"/>
  <c r="O58" i="6"/>
  <c r="W58" i="6"/>
  <c r="AE58" i="6"/>
  <c r="AM58" i="6"/>
  <c r="AU58" i="6"/>
  <c r="BC58" i="6"/>
  <c r="E58" i="6"/>
  <c r="L58" i="6"/>
  <c r="T58" i="6"/>
  <c r="AB58" i="6"/>
  <c r="AJ58" i="6"/>
  <c r="AR58" i="6"/>
  <c r="AZ58" i="6"/>
  <c r="BH58" i="6"/>
  <c r="M58" i="6"/>
  <c r="U58" i="6"/>
  <c r="AC58" i="6"/>
  <c r="AK58" i="6"/>
  <c r="AS58" i="6"/>
  <c r="BA58" i="6"/>
  <c r="BI58" i="6"/>
  <c r="F58" i="6"/>
  <c r="V58" i="6"/>
  <c r="AL58" i="6"/>
  <c r="J58" i="6"/>
  <c r="R58" i="6"/>
  <c r="Z58" i="6"/>
  <c r="AH58" i="6"/>
  <c r="AP58" i="6"/>
  <c r="AX58" i="6"/>
  <c r="BF58" i="6"/>
  <c r="K58" i="6"/>
  <c r="S58" i="6"/>
  <c r="AA58" i="6"/>
  <c r="AI58" i="6"/>
  <c r="AQ58" i="6"/>
  <c r="AY58" i="6"/>
  <c r="BG58" i="6"/>
  <c r="BK58" i="6"/>
  <c r="H58" i="6"/>
  <c r="P58" i="6"/>
  <c r="X58" i="6"/>
  <c r="AF58" i="6"/>
  <c r="AN58" i="6"/>
  <c r="AV58" i="6"/>
  <c r="BD58" i="6"/>
  <c r="I58" i="6"/>
  <c r="Q58" i="6"/>
  <c r="BL44" i="11" l="1"/>
  <c r="BL45" i="11"/>
  <c r="BL46" i="11"/>
  <c r="BL47" i="11"/>
  <c r="BL48" i="11"/>
  <c r="BL49" i="11"/>
  <c r="BL50" i="11"/>
  <c r="BL51" i="11"/>
  <c r="BL52" i="11"/>
  <c r="BL53" i="11"/>
  <c r="BL54" i="11"/>
  <c r="BL55" i="11"/>
  <c r="BL56" i="11"/>
  <c r="BL57" i="11"/>
  <c r="BL58" i="11"/>
  <c r="BL15" i="11"/>
  <c r="BL16" i="11"/>
  <c r="BL17" i="11"/>
  <c r="BL18" i="11"/>
  <c r="BL19" i="11"/>
  <c r="BL23" i="11"/>
  <c r="BL31" i="11"/>
  <c r="BL13" i="11"/>
  <c r="BL43" i="11"/>
  <c r="BL39" i="11"/>
  <c r="BL20" i="11"/>
  <c r="BL28" i="11"/>
  <c r="BL36" i="11"/>
  <c r="BL12" i="11"/>
  <c r="BL9" i="11"/>
  <c r="BL11" i="11"/>
  <c r="BL21" i="11"/>
  <c r="BL29" i="11"/>
  <c r="BL37" i="11"/>
  <c r="BL26" i="11"/>
  <c r="BL34" i="11"/>
  <c r="BL42" i="11"/>
  <c r="BL40" i="11"/>
  <c r="BL41" i="11"/>
  <c r="BL10" i="11"/>
  <c r="BL27" i="11"/>
  <c r="BL35" i="11"/>
  <c r="BL24" i="11"/>
  <c r="BL32" i="11"/>
  <c r="BL14" i="11"/>
  <c r="BL25" i="11"/>
  <c r="BL33" i="11"/>
  <c r="BL22" i="11"/>
  <c r="BL30" i="11"/>
  <c r="BL38" i="11"/>
  <c r="BM1" i="11"/>
  <c r="BL43" i="6"/>
  <c r="BL42" i="6"/>
  <c r="BL41" i="6"/>
  <c r="BL40" i="6"/>
  <c r="BL39" i="6"/>
  <c r="BL38" i="6"/>
  <c r="BL37" i="6"/>
  <c r="BL36" i="6"/>
  <c r="BL35" i="6"/>
  <c r="BL34" i="6"/>
  <c r="BL33" i="6"/>
  <c r="BL32" i="6"/>
  <c r="BL31" i="6"/>
  <c r="BL30" i="6"/>
  <c r="BL29" i="6"/>
  <c r="BL28" i="6"/>
  <c r="BL27" i="6"/>
  <c r="BL26" i="6"/>
  <c r="BL25" i="6"/>
  <c r="BL24" i="6"/>
  <c r="BL23" i="6"/>
  <c r="BL22" i="6"/>
  <c r="BL21" i="6"/>
  <c r="BL20" i="6"/>
  <c r="BL9" i="6"/>
  <c r="BL19" i="6"/>
  <c r="BL18" i="6"/>
  <c r="BL17" i="6"/>
  <c r="BL16" i="6"/>
  <c r="BL15" i="6"/>
  <c r="BL14" i="6"/>
  <c r="BL13" i="6"/>
  <c r="BL12" i="6"/>
  <c r="BL11" i="6"/>
  <c r="BL10" i="6"/>
  <c r="BM1" i="6"/>
  <c r="BJ8" i="6"/>
  <c r="BK44" i="6"/>
  <c r="BK45" i="6"/>
  <c r="BK46" i="6"/>
  <c r="BK47" i="6"/>
  <c r="BK48" i="6"/>
  <c r="BK49" i="6"/>
  <c r="BK50" i="6"/>
  <c r="BK51" i="6"/>
  <c r="BK52" i="6"/>
  <c r="BK53" i="6"/>
  <c r="BK54" i="6"/>
  <c r="BK55" i="6"/>
  <c r="BK56" i="6"/>
  <c r="BK57" i="6"/>
  <c r="BM44" i="11" l="1"/>
  <c r="BM45" i="11"/>
  <c r="BM46" i="11"/>
  <c r="BM47" i="11"/>
  <c r="BM48" i="11"/>
  <c r="BM49" i="11"/>
  <c r="BM50" i="11"/>
  <c r="BM51" i="11"/>
  <c r="BM52" i="11"/>
  <c r="BM53" i="11"/>
  <c r="BM54" i="11"/>
  <c r="BM55" i="11"/>
  <c r="BM56" i="11"/>
  <c r="BM57" i="11"/>
  <c r="BM58" i="11"/>
  <c r="BM15" i="11"/>
  <c r="BM16" i="11"/>
  <c r="BM17" i="11"/>
  <c r="BM18" i="11"/>
  <c r="BM19" i="11"/>
  <c r="BM39" i="11"/>
  <c r="BM20" i="11"/>
  <c r="BM28" i="11"/>
  <c r="BM36" i="11"/>
  <c r="BM23" i="11"/>
  <c r="BM31" i="11"/>
  <c r="BM13" i="11"/>
  <c r="BM43" i="11"/>
  <c r="BM21" i="11"/>
  <c r="BM29" i="11"/>
  <c r="BM37" i="11"/>
  <c r="BM26" i="11"/>
  <c r="BM34" i="11"/>
  <c r="BM9" i="11"/>
  <c r="BM12" i="11"/>
  <c r="BM11" i="11"/>
  <c r="BM42" i="11"/>
  <c r="BM27" i="11"/>
  <c r="BM35" i="11"/>
  <c r="BM24" i="11"/>
  <c r="BM32" i="11"/>
  <c r="BM14" i="11"/>
  <c r="BM25" i="11"/>
  <c r="BM33" i="11"/>
  <c r="BM22" i="11"/>
  <c r="BM30" i="11"/>
  <c r="BM40" i="11"/>
  <c r="BM41" i="11"/>
  <c r="BM38" i="11"/>
  <c r="BM10" i="11"/>
  <c r="BN1" i="11"/>
  <c r="BM43" i="6"/>
  <c r="BM42" i="6"/>
  <c r="BM41" i="6"/>
  <c r="BM40" i="6"/>
  <c r="BM39" i="6"/>
  <c r="BM38" i="6"/>
  <c r="BM37" i="6"/>
  <c r="BM36" i="6"/>
  <c r="BM35" i="6"/>
  <c r="BM34" i="6"/>
  <c r="BM33" i="6"/>
  <c r="BM32" i="6"/>
  <c r="BM31" i="6"/>
  <c r="BM30" i="6"/>
  <c r="BM29" i="6"/>
  <c r="BM28" i="6"/>
  <c r="BM27" i="6"/>
  <c r="BM26" i="6"/>
  <c r="BM25" i="6"/>
  <c r="BM24" i="6"/>
  <c r="BM23" i="6"/>
  <c r="BM22" i="6"/>
  <c r="BM21" i="6"/>
  <c r="BM19" i="6"/>
  <c r="BM18" i="6"/>
  <c r="BM17" i="6"/>
  <c r="BM16" i="6"/>
  <c r="BM15" i="6"/>
  <c r="BM14" i="6"/>
  <c r="BM13" i="6"/>
  <c r="BM12" i="6"/>
  <c r="BM11" i="6"/>
  <c r="BM10" i="6"/>
  <c r="BM20" i="6"/>
  <c r="BM9" i="6"/>
  <c r="BN1" i="6"/>
  <c r="BL44" i="6"/>
  <c r="BL45" i="6"/>
  <c r="BL46" i="6"/>
  <c r="BL47" i="6"/>
  <c r="BL48" i="6"/>
  <c r="BL49" i="6"/>
  <c r="BL50" i="6"/>
  <c r="BL51" i="6"/>
  <c r="BL52" i="6"/>
  <c r="BL53" i="6"/>
  <c r="BL54" i="6"/>
  <c r="BL55" i="6"/>
  <c r="BL56" i="6"/>
  <c r="BL57" i="6"/>
  <c r="BL58" i="6"/>
  <c r="BN44" i="11" l="1"/>
  <c r="BN45" i="11"/>
  <c r="BN46" i="11"/>
  <c r="BN47" i="11"/>
  <c r="BN48" i="11"/>
  <c r="BN49" i="11"/>
  <c r="BN50" i="11"/>
  <c r="BN51" i="11"/>
  <c r="BN52" i="11"/>
  <c r="BN53" i="11"/>
  <c r="BN54" i="11"/>
  <c r="BN55" i="11"/>
  <c r="BN56" i="11"/>
  <c r="BN57" i="11"/>
  <c r="BN58" i="11"/>
  <c r="BN15" i="11"/>
  <c r="BN16" i="11"/>
  <c r="BN17" i="11"/>
  <c r="BN18" i="11"/>
  <c r="BN19" i="11"/>
  <c r="BN39" i="11"/>
  <c r="BN20" i="11"/>
  <c r="BN28" i="11"/>
  <c r="BN36" i="11"/>
  <c r="BN23" i="11"/>
  <c r="BN31" i="11"/>
  <c r="BN13" i="11"/>
  <c r="BN43" i="11"/>
  <c r="BN21" i="11"/>
  <c r="BN29" i="11"/>
  <c r="BN37" i="11"/>
  <c r="BN26" i="11"/>
  <c r="BN34" i="11"/>
  <c r="BN12" i="11"/>
  <c r="BN9" i="11"/>
  <c r="BN11" i="11"/>
  <c r="BN27" i="11"/>
  <c r="BN35" i="11"/>
  <c r="BN24" i="11"/>
  <c r="BN32" i="11"/>
  <c r="BN14" i="11"/>
  <c r="BN25" i="11"/>
  <c r="BN33" i="11"/>
  <c r="BN22" i="11"/>
  <c r="BN30" i="11"/>
  <c r="BN38" i="11"/>
  <c r="BN42" i="11"/>
  <c r="BN40" i="11"/>
  <c r="BN41" i="11"/>
  <c r="BN10" i="11"/>
  <c r="BO1" i="11"/>
  <c r="BN43" i="6"/>
  <c r="BN42" i="6"/>
  <c r="BN41" i="6"/>
  <c r="BN40" i="6"/>
  <c r="BN39" i="6"/>
  <c r="BN38" i="6"/>
  <c r="BN37" i="6"/>
  <c r="BN36" i="6"/>
  <c r="BN35" i="6"/>
  <c r="BN34" i="6"/>
  <c r="BN33" i="6"/>
  <c r="BN32" i="6"/>
  <c r="BN31" i="6"/>
  <c r="BN30" i="6"/>
  <c r="BN29" i="6"/>
  <c r="BN28" i="6"/>
  <c r="BN27" i="6"/>
  <c r="BN26" i="6"/>
  <c r="BN25" i="6"/>
  <c r="BN24" i="6"/>
  <c r="BN23" i="6"/>
  <c r="BN22" i="6"/>
  <c r="BN21" i="6"/>
  <c r="BN20" i="6"/>
  <c r="BN9" i="6"/>
  <c r="BN19" i="6"/>
  <c r="BN18" i="6"/>
  <c r="BN17" i="6"/>
  <c r="BN16" i="6"/>
  <c r="BN15" i="6"/>
  <c r="BN14" i="6"/>
  <c r="BN13" i="6"/>
  <c r="BN12" i="6"/>
  <c r="BN11" i="6"/>
  <c r="BN10" i="6"/>
  <c r="BO1" i="6"/>
  <c r="BM44" i="6"/>
  <c r="BM45" i="6"/>
  <c r="BM46" i="6"/>
  <c r="BM47" i="6"/>
  <c r="BM48" i="6"/>
  <c r="BM49" i="6"/>
  <c r="BM50" i="6"/>
  <c r="BM52" i="6"/>
  <c r="BM51" i="6"/>
  <c r="BM53" i="6"/>
  <c r="BM54" i="6"/>
  <c r="BM55" i="6"/>
  <c r="BM56" i="6"/>
  <c r="BM57" i="6"/>
  <c r="BM58" i="6"/>
  <c r="BO44" i="11" l="1"/>
  <c r="BO45" i="11"/>
  <c r="BO46" i="11"/>
  <c r="BO47" i="11"/>
  <c r="BO48" i="11"/>
  <c r="BO49" i="11"/>
  <c r="BO50" i="11"/>
  <c r="BO51" i="11"/>
  <c r="BO52" i="11"/>
  <c r="BO53" i="11"/>
  <c r="BO54" i="11"/>
  <c r="BO55" i="11"/>
  <c r="BO56" i="11"/>
  <c r="BO57" i="11"/>
  <c r="BO58" i="11"/>
  <c r="BO15" i="11"/>
  <c r="BO16" i="11"/>
  <c r="BO17" i="11"/>
  <c r="BO18" i="11"/>
  <c r="BO19" i="11"/>
  <c r="BO23" i="11"/>
  <c r="BO31" i="11"/>
  <c r="BO13" i="11"/>
  <c r="BO43" i="11"/>
  <c r="BO39" i="11"/>
  <c r="BO20" i="11"/>
  <c r="BO28" i="11"/>
  <c r="BO36" i="11"/>
  <c r="BO12" i="11"/>
  <c r="BO11" i="11"/>
  <c r="BO42" i="11"/>
  <c r="BO21" i="11"/>
  <c r="BO29" i="11"/>
  <c r="BO37" i="11"/>
  <c r="BO26" i="11"/>
  <c r="BO34" i="11"/>
  <c r="BO9" i="11"/>
  <c r="BO40" i="11"/>
  <c r="BO41" i="11"/>
  <c r="BO38" i="11"/>
  <c r="BO10" i="11"/>
  <c r="BO27" i="11"/>
  <c r="BO35" i="11"/>
  <c r="BO24" i="11"/>
  <c r="BO32" i="11"/>
  <c r="BO14" i="11"/>
  <c r="BO25" i="11"/>
  <c r="BO33" i="11"/>
  <c r="BO22" i="11"/>
  <c r="BO30" i="11"/>
  <c r="BP1" i="11"/>
  <c r="BO43" i="6"/>
  <c r="BO42" i="6"/>
  <c r="BO41" i="6"/>
  <c r="BO40" i="6"/>
  <c r="BO39" i="6"/>
  <c r="BO38" i="6"/>
  <c r="BO37" i="6"/>
  <c r="BO36" i="6"/>
  <c r="BO35" i="6"/>
  <c r="BO34" i="6"/>
  <c r="BO33" i="6"/>
  <c r="BO32" i="6"/>
  <c r="BO31" i="6"/>
  <c r="BO30" i="6"/>
  <c r="BO29" i="6"/>
  <c r="BO28" i="6"/>
  <c r="BO27" i="6"/>
  <c r="BO26" i="6"/>
  <c r="BO25" i="6"/>
  <c r="BO24" i="6"/>
  <c r="BO23" i="6"/>
  <c r="BO22" i="6"/>
  <c r="BO21" i="6"/>
  <c r="BO20" i="6"/>
  <c r="BO19" i="6"/>
  <c r="BO18" i="6"/>
  <c r="BO17" i="6"/>
  <c r="BO16" i="6"/>
  <c r="BO15" i="6"/>
  <c r="BO14" i="6"/>
  <c r="BO13" i="6"/>
  <c r="BO12" i="6"/>
  <c r="BO11" i="6"/>
  <c r="BO10" i="6"/>
  <c r="BO9" i="6"/>
  <c r="BP1" i="6"/>
  <c r="BN44" i="6"/>
  <c r="BN45" i="6"/>
  <c r="BN46" i="6"/>
  <c r="BN47" i="6"/>
  <c r="BN48" i="6"/>
  <c r="BN49" i="6"/>
  <c r="BN50" i="6"/>
  <c r="BN51" i="6"/>
  <c r="BN52" i="6"/>
  <c r="BN53" i="6"/>
  <c r="BN54" i="6"/>
  <c r="BN55" i="6"/>
  <c r="BN56" i="6"/>
  <c r="BN57" i="6"/>
  <c r="BN58" i="6"/>
  <c r="BP44" i="11" l="1"/>
  <c r="BP45" i="11"/>
  <c r="BP46" i="11"/>
  <c r="BP48" i="11"/>
  <c r="BP49" i="11"/>
  <c r="BP50" i="11"/>
  <c r="BP47" i="11"/>
  <c r="BP51" i="11"/>
  <c r="BP52" i="11"/>
  <c r="BP53" i="11"/>
  <c r="BP54" i="11"/>
  <c r="BP55" i="11"/>
  <c r="BP56" i="11"/>
  <c r="BP57" i="11"/>
  <c r="BP58" i="11"/>
  <c r="BP15" i="11"/>
  <c r="BP16" i="11"/>
  <c r="BP17" i="11"/>
  <c r="BP18" i="11"/>
  <c r="BP19" i="11"/>
  <c r="BP23" i="11"/>
  <c r="BP31" i="11"/>
  <c r="BP13" i="11"/>
  <c r="BP43" i="11"/>
  <c r="BP39" i="11"/>
  <c r="BP20" i="11"/>
  <c r="BP28" i="11"/>
  <c r="BP36" i="11"/>
  <c r="BP12" i="11"/>
  <c r="BP9" i="11"/>
  <c r="BP11" i="11"/>
  <c r="BP21" i="11"/>
  <c r="BP29" i="11"/>
  <c r="BP37" i="11"/>
  <c r="BP26" i="11"/>
  <c r="BP34" i="11"/>
  <c r="BP42" i="11"/>
  <c r="BP40" i="11"/>
  <c r="BP41" i="11"/>
  <c r="BP10" i="11"/>
  <c r="BP27" i="11"/>
  <c r="BP35" i="11"/>
  <c r="BP24" i="11"/>
  <c r="BP32" i="11"/>
  <c r="BP14" i="11"/>
  <c r="BP25" i="11"/>
  <c r="BP33" i="11"/>
  <c r="BP22" i="11"/>
  <c r="BP30" i="11"/>
  <c r="BP38" i="11"/>
  <c r="BQ1" i="11"/>
  <c r="BP43" i="6"/>
  <c r="BP42" i="6"/>
  <c r="BP41" i="6"/>
  <c r="BP40" i="6"/>
  <c r="BP39" i="6"/>
  <c r="BP38" i="6"/>
  <c r="BP37" i="6"/>
  <c r="BP36" i="6"/>
  <c r="BP35" i="6"/>
  <c r="BP34" i="6"/>
  <c r="BP33" i="6"/>
  <c r="BP32" i="6"/>
  <c r="BP31" i="6"/>
  <c r="BP30" i="6"/>
  <c r="BP29" i="6"/>
  <c r="BP28" i="6"/>
  <c r="BP27" i="6"/>
  <c r="BP26" i="6"/>
  <c r="BP25" i="6"/>
  <c r="BP24" i="6"/>
  <c r="BP23" i="6"/>
  <c r="BP22" i="6"/>
  <c r="BP21" i="6"/>
  <c r="BP20" i="6"/>
  <c r="BP9" i="6"/>
  <c r="BP19" i="6"/>
  <c r="BP18" i="6"/>
  <c r="BP17" i="6"/>
  <c r="BP16" i="6"/>
  <c r="BP15" i="6"/>
  <c r="BP14" i="6"/>
  <c r="BP13" i="6"/>
  <c r="BP12" i="6"/>
  <c r="BP11" i="6"/>
  <c r="BP10" i="6"/>
  <c r="BQ1" i="6"/>
  <c r="BO44" i="6"/>
  <c r="BO45" i="6"/>
  <c r="BO46" i="6"/>
  <c r="BO47" i="6"/>
  <c r="BO48" i="6"/>
  <c r="BO49" i="6"/>
  <c r="BO50" i="6"/>
  <c r="BO51" i="6"/>
  <c r="BO52" i="6"/>
  <c r="BO53" i="6"/>
  <c r="BO54" i="6"/>
  <c r="BO55" i="6"/>
  <c r="BO56" i="6"/>
  <c r="BO57" i="6"/>
  <c r="BO58" i="6"/>
  <c r="BQ44" i="11" l="1"/>
  <c r="BQ45" i="11"/>
  <c r="BQ46" i="11"/>
  <c r="BQ47" i="11"/>
  <c r="BQ48" i="11"/>
  <c r="BQ49" i="11"/>
  <c r="BQ50" i="11"/>
  <c r="BQ51" i="11"/>
  <c r="BQ52" i="11"/>
  <c r="BQ53" i="11"/>
  <c r="BQ54" i="11"/>
  <c r="BQ55" i="11"/>
  <c r="BQ56" i="11"/>
  <c r="BQ57" i="11"/>
  <c r="BQ58" i="11"/>
  <c r="BQ15" i="11"/>
  <c r="BQ16" i="11"/>
  <c r="BQ17" i="11"/>
  <c r="BQ18" i="11"/>
  <c r="BQ19" i="11"/>
  <c r="BQ39" i="11"/>
  <c r="BQ20" i="11"/>
  <c r="BQ28" i="11"/>
  <c r="BQ36" i="11"/>
  <c r="BQ23" i="11"/>
  <c r="BQ31" i="11"/>
  <c r="BQ13" i="11"/>
  <c r="BQ43" i="11"/>
  <c r="BQ21" i="11"/>
  <c r="BQ29" i="11"/>
  <c r="BQ37" i="11"/>
  <c r="BQ26" i="11"/>
  <c r="BQ34" i="11"/>
  <c r="BQ9" i="11"/>
  <c r="BQ12" i="11"/>
  <c r="BQ11" i="11"/>
  <c r="BQ42" i="11"/>
  <c r="BQ27" i="11"/>
  <c r="BQ35" i="11"/>
  <c r="BQ24" i="11"/>
  <c r="BQ32" i="11"/>
  <c r="BQ14" i="11"/>
  <c r="BQ25" i="11"/>
  <c r="BQ33" i="11"/>
  <c r="BQ22" i="11"/>
  <c r="BQ30" i="11"/>
  <c r="BQ40" i="11"/>
  <c r="BQ41" i="11"/>
  <c r="BQ38" i="11"/>
  <c r="BQ10" i="11"/>
  <c r="BR1" i="11"/>
  <c r="BQ43" i="6"/>
  <c r="BQ42" i="6"/>
  <c r="BQ41" i="6"/>
  <c r="BQ40" i="6"/>
  <c r="BQ39" i="6"/>
  <c r="BQ38" i="6"/>
  <c r="BQ37" i="6"/>
  <c r="BQ36" i="6"/>
  <c r="BQ35" i="6"/>
  <c r="BQ34" i="6"/>
  <c r="BQ33" i="6"/>
  <c r="BQ32" i="6"/>
  <c r="BQ31" i="6"/>
  <c r="BQ30" i="6"/>
  <c r="BQ29" i="6"/>
  <c r="BQ28" i="6"/>
  <c r="BQ27" i="6"/>
  <c r="BQ26" i="6"/>
  <c r="BQ25" i="6"/>
  <c r="BQ24" i="6"/>
  <c r="BQ23" i="6"/>
  <c r="BQ22" i="6"/>
  <c r="BQ21" i="6"/>
  <c r="BQ19" i="6"/>
  <c r="BQ18" i="6"/>
  <c r="BQ17" i="6"/>
  <c r="BQ16" i="6"/>
  <c r="BQ15" i="6"/>
  <c r="BQ14" i="6"/>
  <c r="BQ13" i="6"/>
  <c r="BQ12" i="6"/>
  <c r="BQ11" i="6"/>
  <c r="BQ10" i="6"/>
  <c r="BQ20" i="6"/>
  <c r="BQ9" i="6"/>
  <c r="BQ55" i="6"/>
  <c r="BQ54" i="6"/>
  <c r="BQ47" i="6"/>
  <c r="BQ46" i="6"/>
  <c r="BQ53" i="6"/>
  <c r="BQ52" i="6"/>
  <c r="BQ45" i="6"/>
  <c r="BQ44" i="6"/>
  <c r="BR1" i="6"/>
  <c r="BQ58" i="6"/>
  <c r="BQ51" i="6"/>
  <c r="BQ50" i="6"/>
  <c r="BQ57" i="6"/>
  <c r="BQ56" i="6"/>
  <c r="BQ49" i="6"/>
  <c r="BQ48" i="6"/>
  <c r="BP44" i="6"/>
  <c r="BP45" i="6"/>
  <c r="BP46" i="6"/>
  <c r="BP47" i="6"/>
  <c r="BP48" i="6"/>
  <c r="BP49" i="6"/>
  <c r="BP50" i="6"/>
  <c r="BP52" i="6"/>
  <c r="BP51" i="6"/>
  <c r="BP53" i="6"/>
  <c r="BP54" i="6"/>
  <c r="BP55" i="6"/>
  <c r="BP56" i="6"/>
  <c r="BP57" i="6"/>
  <c r="BP58" i="6"/>
  <c r="BR44" i="11" l="1"/>
  <c r="BR45" i="11"/>
  <c r="BR46" i="11"/>
  <c r="BR47" i="11"/>
  <c r="BR48" i="11"/>
  <c r="BR49" i="11"/>
  <c r="BR50" i="11"/>
  <c r="BR51" i="11"/>
  <c r="BR52" i="11"/>
  <c r="BR53" i="11"/>
  <c r="BR54" i="11"/>
  <c r="BR55" i="11"/>
  <c r="BR56" i="11"/>
  <c r="BR57" i="11"/>
  <c r="BR58" i="11"/>
  <c r="BR15" i="11"/>
  <c r="BR16" i="11"/>
  <c r="BR17" i="11"/>
  <c r="BR18" i="11"/>
  <c r="BR19" i="11"/>
  <c r="BR39" i="11"/>
  <c r="BR20" i="11"/>
  <c r="BR28" i="11"/>
  <c r="BR36" i="11"/>
  <c r="BR23" i="11"/>
  <c r="BR31" i="11"/>
  <c r="BR13" i="11"/>
  <c r="BR43" i="11"/>
  <c r="BR21" i="11"/>
  <c r="BR29" i="11"/>
  <c r="BR37" i="11"/>
  <c r="BR26" i="11"/>
  <c r="BR34" i="11"/>
  <c r="BR12" i="11"/>
  <c r="BR9" i="11"/>
  <c r="BR11" i="11"/>
  <c r="BR27" i="11"/>
  <c r="BR35" i="11"/>
  <c r="BR24" i="11"/>
  <c r="BR32" i="11"/>
  <c r="BR14" i="11"/>
  <c r="BR25" i="11"/>
  <c r="BR33" i="11"/>
  <c r="BR22" i="11"/>
  <c r="BR30" i="11"/>
  <c r="BR38" i="11"/>
  <c r="BR42" i="11"/>
  <c r="BR40" i="11"/>
  <c r="BR41" i="11"/>
  <c r="BR10" i="11"/>
  <c r="BS1" i="11"/>
  <c r="BR43" i="6"/>
  <c r="BR42" i="6"/>
  <c r="BR41" i="6"/>
  <c r="BR40" i="6"/>
  <c r="BR39" i="6"/>
  <c r="BR38" i="6"/>
  <c r="BR37" i="6"/>
  <c r="BR36" i="6"/>
  <c r="BR35" i="6"/>
  <c r="BR34" i="6"/>
  <c r="BR33" i="6"/>
  <c r="BR32" i="6"/>
  <c r="BR31" i="6"/>
  <c r="BR30" i="6"/>
  <c r="BR29" i="6"/>
  <c r="BR28" i="6"/>
  <c r="BR27" i="6"/>
  <c r="BR26" i="6"/>
  <c r="BR25" i="6"/>
  <c r="BR24" i="6"/>
  <c r="BR23" i="6"/>
  <c r="BR22" i="6"/>
  <c r="BR21" i="6"/>
  <c r="BR20" i="6"/>
  <c r="BR9" i="6"/>
  <c r="BR19" i="6"/>
  <c r="BR18" i="6"/>
  <c r="BR17" i="6"/>
  <c r="BR16" i="6"/>
  <c r="BR15" i="6"/>
  <c r="BR14" i="6"/>
  <c r="BR13" i="6"/>
  <c r="BR12" i="6"/>
  <c r="BR11" i="6"/>
  <c r="BR10" i="6"/>
  <c r="BR56" i="6"/>
  <c r="BR55" i="6"/>
  <c r="BR46" i="6"/>
  <c r="BR47" i="6"/>
  <c r="BR54" i="6"/>
  <c r="BR53" i="6"/>
  <c r="BR44" i="6"/>
  <c r="BR45" i="6"/>
  <c r="BS1" i="6"/>
  <c r="BR52" i="6"/>
  <c r="BR50" i="6"/>
  <c r="BR51" i="6"/>
  <c r="BR58" i="6"/>
  <c r="BR57" i="6"/>
  <c r="BR48" i="6"/>
  <c r="BR49" i="6"/>
  <c r="BS44" i="11" l="1"/>
  <c r="BS45" i="11"/>
  <c r="BS46" i="11"/>
  <c r="BS47" i="11"/>
  <c r="BS48" i="11"/>
  <c r="BS49" i="11"/>
  <c r="BS50" i="11"/>
  <c r="BS51" i="11"/>
  <c r="BS52" i="11"/>
  <c r="BS53" i="11"/>
  <c r="BS54" i="11"/>
  <c r="BS55" i="11"/>
  <c r="BS56" i="11"/>
  <c r="BS57" i="11"/>
  <c r="BS58" i="11"/>
  <c r="BS15" i="11"/>
  <c r="BS16" i="11"/>
  <c r="BS17" i="11"/>
  <c r="BS18" i="11"/>
  <c r="BS19" i="11"/>
  <c r="BS23" i="11"/>
  <c r="BS31" i="11"/>
  <c r="BS13" i="11"/>
  <c r="BS43" i="11"/>
  <c r="BS39" i="11"/>
  <c r="BS20" i="11"/>
  <c r="BS28" i="11"/>
  <c r="BS36" i="11"/>
  <c r="BS12" i="11"/>
  <c r="BS11" i="11"/>
  <c r="BS42" i="11"/>
  <c r="BS21" i="11"/>
  <c r="BS29" i="11"/>
  <c r="BS37" i="11"/>
  <c r="BS26" i="11"/>
  <c r="BS34" i="11"/>
  <c r="BS9" i="11"/>
  <c r="BS40" i="11"/>
  <c r="BS41" i="11"/>
  <c r="BS38" i="11"/>
  <c r="BS10" i="11"/>
  <c r="BS27" i="11"/>
  <c r="BS35" i="11"/>
  <c r="BS24" i="11"/>
  <c r="BS32" i="11"/>
  <c r="BS14" i="11"/>
  <c r="BS25" i="11"/>
  <c r="BS33" i="11"/>
  <c r="BS22" i="11"/>
  <c r="BS30" i="11"/>
  <c r="BT1" i="11"/>
  <c r="BS43" i="6"/>
  <c r="BS42" i="6"/>
  <c r="BS41" i="6"/>
  <c r="BS40" i="6"/>
  <c r="BS39" i="6"/>
  <c r="BS38" i="6"/>
  <c r="BS37" i="6"/>
  <c r="BS36" i="6"/>
  <c r="BS35" i="6"/>
  <c r="BS34" i="6"/>
  <c r="BS33" i="6"/>
  <c r="BS32" i="6"/>
  <c r="BS31" i="6"/>
  <c r="BS30" i="6"/>
  <c r="BS29" i="6"/>
  <c r="BS28" i="6"/>
  <c r="BS27" i="6"/>
  <c r="BS26" i="6"/>
  <c r="BS25" i="6"/>
  <c r="BS24" i="6"/>
  <c r="BS23" i="6"/>
  <c r="BS22" i="6"/>
  <c r="BS21" i="6"/>
  <c r="BS20" i="6"/>
  <c r="BS19" i="6"/>
  <c r="BS18" i="6"/>
  <c r="BS17" i="6"/>
  <c r="BS16" i="6"/>
  <c r="BS15" i="6"/>
  <c r="BS14" i="6"/>
  <c r="BS13" i="6"/>
  <c r="BS12" i="6"/>
  <c r="BS11" i="6"/>
  <c r="BS10" i="6"/>
  <c r="BS9" i="6"/>
  <c r="BS55" i="6"/>
  <c r="BS54" i="6"/>
  <c r="BS47" i="6"/>
  <c r="BS46" i="6"/>
  <c r="BS53" i="6"/>
  <c r="BS52" i="6"/>
  <c r="BS45" i="6"/>
  <c r="BS44" i="6"/>
  <c r="BT1" i="6"/>
  <c r="BS58" i="6"/>
  <c r="BS51" i="6"/>
  <c r="BS50" i="6"/>
  <c r="BS57" i="6"/>
  <c r="BS56" i="6"/>
  <c r="BS49" i="6"/>
  <c r="BS48" i="6"/>
  <c r="BT44" i="11" l="1"/>
  <c r="BT45" i="11"/>
  <c r="BT46" i="11"/>
  <c r="BT48" i="11"/>
  <c r="BT49" i="11"/>
  <c r="BT50" i="11"/>
  <c r="BT47" i="11"/>
  <c r="BT51" i="11"/>
  <c r="BT52" i="11"/>
  <c r="BT53" i="11"/>
  <c r="BT54" i="11"/>
  <c r="BT55" i="11"/>
  <c r="BT56" i="11"/>
  <c r="BT57" i="11"/>
  <c r="BT58" i="11"/>
  <c r="BT15" i="11"/>
  <c r="BT16" i="11"/>
  <c r="BT17" i="11"/>
  <c r="BT18" i="11"/>
  <c r="BT19" i="11"/>
  <c r="BT23" i="11"/>
  <c r="BT31" i="11"/>
  <c r="BT13" i="11"/>
  <c r="BT43" i="11"/>
  <c r="BT39" i="11"/>
  <c r="BT20" i="11"/>
  <c r="BT28" i="11"/>
  <c r="BT36" i="11"/>
  <c r="BT12" i="11"/>
  <c r="BT9" i="11"/>
  <c r="BT11" i="11"/>
  <c r="BT21" i="11"/>
  <c r="BT29" i="11"/>
  <c r="BT37" i="11"/>
  <c r="BT26" i="11"/>
  <c r="BT34" i="11"/>
  <c r="BT42" i="11"/>
  <c r="BT40" i="11"/>
  <c r="BT41" i="11"/>
  <c r="BT10" i="11"/>
  <c r="BT27" i="11"/>
  <c r="BT35" i="11"/>
  <c r="BT24" i="11"/>
  <c r="BT32" i="11"/>
  <c r="BT14" i="11"/>
  <c r="BT25" i="11"/>
  <c r="BT33" i="11"/>
  <c r="BT22" i="11"/>
  <c r="BT30" i="11"/>
  <c r="BT38" i="11"/>
  <c r="BU1" i="11"/>
  <c r="BT43" i="6"/>
  <c r="BT42" i="6"/>
  <c r="BT41" i="6"/>
  <c r="BT40" i="6"/>
  <c r="BT39" i="6"/>
  <c r="BT38" i="6"/>
  <c r="BT37" i="6"/>
  <c r="BT36" i="6"/>
  <c r="BT35" i="6"/>
  <c r="BT34" i="6"/>
  <c r="BT33" i="6"/>
  <c r="BT32" i="6"/>
  <c r="BT31" i="6"/>
  <c r="BT30" i="6"/>
  <c r="BT29" i="6"/>
  <c r="BT28" i="6"/>
  <c r="BT27" i="6"/>
  <c r="BT26" i="6"/>
  <c r="BT25" i="6"/>
  <c r="BT24" i="6"/>
  <c r="BT23" i="6"/>
  <c r="BT22" i="6"/>
  <c r="BT21" i="6"/>
  <c r="BT20" i="6"/>
  <c r="BT9" i="6"/>
  <c r="BT19" i="6"/>
  <c r="BT18" i="6"/>
  <c r="BT17" i="6"/>
  <c r="BT16" i="6"/>
  <c r="BT15" i="6"/>
  <c r="BT14" i="6"/>
  <c r="BT13" i="6"/>
  <c r="BT12" i="6"/>
  <c r="BT11" i="6"/>
  <c r="BT10" i="6"/>
  <c r="BU1" i="6"/>
  <c r="BT52" i="6"/>
  <c r="BT50" i="6"/>
  <c r="BT51" i="6"/>
  <c r="BT58" i="6"/>
  <c r="BT57" i="6"/>
  <c r="BT48" i="6"/>
  <c r="BT49" i="6"/>
  <c r="BT56" i="6"/>
  <c r="BT55" i="6"/>
  <c r="BT46" i="6"/>
  <c r="BT47" i="6"/>
  <c r="BT54" i="6"/>
  <c r="BT53" i="6"/>
  <c r="BT44" i="6"/>
  <c r="BT45" i="6"/>
  <c r="BU44" i="11" l="1"/>
  <c r="BU45" i="11"/>
  <c r="BU46" i="11"/>
  <c r="BU47" i="11"/>
  <c r="BU48" i="11"/>
  <c r="BU49" i="11"/>
  <c r="BU50" i="11"/>
  <c r="BU51" i="11"/>
  <c r="BU52" i="11"/>
  <c r="BU53" i="11"/>
  <c r="BU54" i="11"/>
  <c r="BU55" i="11"/>
  <c r="BU56" i="11"/>
  <c r="BU57" i="11"/>
  <c r="BU58" i="11"/>
  <c r="BU15" i="11"/>
  <c r="BU16" i="11"/>
  <c r="BU17" i="11"/>
  <c r="BU18" i="11"/>
  <c r="BU19" i="11"/>
  <c r="BU39" i="11"/>
  <c r="BU20" i="11"/>
  <c r="BU28" i="11"/>
  <c r="BU36" i="11"/>
  <c r="BU23" i="11"/>
  <c r="BU31" i="11"/>
  <c r="BU13" i="11"/>
  <c r="BU43" i="11"/>
  <c r="BU21" i="11"/>
  <c r="BU29" i="11"/>
  <c r="BU37" i="11"/>
  <c r="BU26" i="11"/>
  <c r="BU34" i="11"/>
  <c r="BU9" i="11"/>
  <c r="BU12" i="11"/>
  <c r="BU11" i="11"/>
  <c r="BU42" i="11"/>
  <c r="BU27" i="11"/>
  <c r="BU35" i="11"/>
  <c r="BU24" i="11"/>
  <c r="BU32" i="11"/>
  <c r="BU14" i="11"/>
  <c r="BU25" i="11"/>
  <c r="BU33" i="11"/>
  <c r="BU22" i="11"/>
  <c r="BU30" i="11"/>
  <c r="BU40" i="11"/>
  <c r="BU41" i="11"/>
  <c r="BU38" i="11"/>
  <c r="BU10" i="11"/>
  <c r="BV1" i="11"/>
  <c r="BT8" i="11"/>
  <c r="BU43" i="6"/>
  <c r="BU42" i="6"/>
  <c r="BU41" i="6"/>
  <c r="BU40" i="6"/>
  <c r="BU39" i="6"/>
  <c r="BU38" i="6"/>
  <c r="BU37" i="6"/>
  <c r="BU36" i="6"/>
  <c r="BU35" i="6"/>
  <c r="BU34" i="6"/>
  <c r="BU33" i="6"/>
  <c r="BU32" i="6"/>
  <c r="BU31" i="6"/>
  <c r="BU30" i="6"/>
  <c r="BU29" i="6"/>
  <c r="BU28" i="6"/>
  <c r="BU27" i="6"/>
  <c r="BU26" i="6"/>
  <c r="BU25" i="6"/>
  <c r="BU24" i="6"/>
  <c r="BU23" i="6"/>
  <c r="BU22" i="6"/>
  <c r="BU21" i="6"/>
  <c r="BU20" i="6"/>
  <c r="BU19" i="6"/>
  <c r="BU18" i="6"/>
  <c r="BU17" i="6"/>
  <c r="BU16" i="6"/>
  <c r="BU15" i="6"/>
  <c r="BU14" i="6"/>
  <c r="BU13" i="6"/>
  <c r="BU12" i="6"/>
  <c r="BU11" i="6"/>
  <c r="BU10" i="6"/>
  <c r="BU9" i="6"/>
  <c r="BV1" i="6"/>
  <c r="BU55" i="6"/>
  <c r="BU54" i="6"/>
  <c r="BU47" i="6"/>
  <c r="BU46" i="6"/>
  <c r="BU53" i="6"/>
  <c r="BU52" i="6"/>
  <c r="BU45" i="6"/>
  <c r="BU44" i="6"/>
  <c r="BT8" i="6"/>
  <c r="BU58" i="6"/>
  <c r="BU51" i="6"/>
  <c r="BU50" i="6"/>
  <c r="BU57" i="6"/>
  <c r="BU56" i="6"/>
  <c r="BU49" i="6"/>
  <c r="BU48" i="6"/>
  <c r="BV44" i="11" l="1"/>
  <c r="BV45" i="11"/>
  <c r="BV46" i="11"/>
  <c r="BV47" i="11"/>
  <c r="BV48" i="11"/>
  <c r="BV49" i="11"/>
  <c r="BV50" i="11"/>
  <c r="BV51" i="11"/>
  <c r="BV52" i="11"/>
  <c r="BV53" i="11"/>
  <c r="BV54" i="11"/>
  <c r="BV55" i="11"/>
  <c r="BV56" i="11"/>
  <c r="BV57" i="11"/>
  <c r="BV58" i="11"/>
  <c r="BV15" i="11"/>
  <c r="BV16" i="11"/>
  <c r="BV17" i="11"/>
  <c r="BV18" i="11"/>
  <c r="BV19" i="11"/>
  <c r="BV39" i="11"/>
  <c r="BV20" i="11"/>
  <c r="BV28" i="11"/>
  <c r="BV36" i="11"/>
  <c r="BV23" i="11"/>
  <c r="BV31" i="11"/>
  <c r="BV13" i="11"/>
  <c r="BV43" i="11"/>
  <c r="BV21" i="11"/>
  <c r="BV29" i="11"/>
  <c r="BV37" i="11"/>
  <c r="BV26" i="11"/>
  <c r="BV34" i="11"/>
  <c r="BV12" i="11"/>
  <c r="BV9" i="11"/>
  <c r="BV11" i="11"/>
  <c r="BV27" i="11"/>
  <c r="BV35" i="11"/>
  <c r="BV24" i="11"/>
  <c r="BV32" i="11"/>
  <c r="BV14" i="11"/>
  <c r="BV25" i="11"/>
  <c r="BV33" i="11"/>
  <c r="BV22" i="11"/>
  <c r="BV30" i="11"/>
  <c r="BV38" i="11"/>
  <c r="BV42" i="11"/>
  <c r="BV40" i="11"/>
  <c r="BV41" i="11"/>
  <c r="BV10" i="11"/>
  <c r="BW1" i="11"/>
  <c r="BV43" i="6"/>
  <c r="BV42" i="6"/>
  <c r="BV41" i="6"/>
  <c r="BV40" i="6"/>
  <c r="BV39" i="6"/>
  <c r="BV38" i="6"/>
  <c r="BV37" i="6"/>
  <c r="BV36" i="6"/>
  <c r="BV35" i="6"/>
  <c r="BV34" i="6"/>
  <c r="BV33" i="6"/>
  <c r="BV32" i="6"/>
  <c r="BV31" i="6"/>
  <c r="BV30" i="6"/>
  <c r="BV29" i="6"/>
  <c r="BV28" i="6"/>
  <c r="BV27" i="6"/>
  <c r="BV26" i="6"/>
  <c r="BV25" i="6"/>
  <c r="BV24" i="6"/>
  <c r="BV23" i="6"/>
  <c r="BV22" i="6"/>
  <c r="BV21" i="6"/>
  <c r="BV20" i="6"/>
  <c r="BV9" i="6"/>
  <c r="BV19" i="6"/>
  <c r="BV18" i="6"/>
  <c r="BV17" i="6"/>
  <c r="BV16" i="6"/>
  <c r="BV15" i="6"/>
  <c r="BV14" i="6"/>
  <c r="BV13" i="6"/>
  <c r="BV12" i="6"/>
  <c r="BV11" i="6"/>
  <c r="BV10" i="6"/>
  <c r="BW1" i="6"/>
  <c r="BV52" i="6"/>
  <c r="BV50" i="6"/>
  <c r="BV51" i="6"/>
  <c r="BV58" i="6"/>
  <c r="BV57" i="6"/>
  <c r="BV48" i="6"/>
  <c r="BV49" i="6"/>
  <c r="BV56" i="6"/>
  <c r="BV46" i="6"/>
  <c r="BV47" i="6"/>
  <c r="BV53" i="6"/>
  <c r="BV45" i="6"/>
  <c r="BV55" i="6"/>
  <c r="BV54" i="6"/>
  <c r="BV44" i="6"/>
  <c r="BW44" i="11" l="1"/>
  <c r="BW45" i="11"/>
  <c r="BW46" i="11"/>
  <c r="BW47" i="11"/>
  <c r="BW48" i="11"/>
  <c r="BW49" i="11"/>
  <c r="BW50" i="11"/>
  <c r="BW51" i="11"/>
  <c r="BW52" i="11"/>
  <c r="BW53" i="11"/>
  <c r="BW54" i="11"/>
  <c r="BW55" i="11"/>
  <c r="BW56" i="11"/>
  <c r="BW57" i="11"/>
  <c r="BW58" i="11"/>
  <c r="BW15" i="11"/>
  <c r="BW16" i="11"/>
  <c r="BW17" i="11"/>
  <c r="BW18" i="11"/>
  <c r="BW19" i="11"/>
  <c r="BW23" i="11"/>
  <c r="BW31" i="11"/>
  <c r="BW13" i="11"/>
  <c r="BW43" i="11"/>
  <c r="BW39" i="11"/>
  <c r="BW20" i="11"/>
  <c r="BW28" i="11"/>
  <c r="BW36" i="11"/>
  <c r="BW12" i="11"/>
  <c r="BW11" i="11"/>
  <c r="BW42" i="11"/>
  <c r="BW21" i="11"/>
  <c r="BW29" i="11"/>
  <c r="BW37" i="11"/>
  <c r="BW26" i="11"/>
  <c r="BW34" i="11"/>
  <c r="BW9" i="11"/>
  <c r="BW40" i="11"/>
  <c r="BW41" i="11"/>
  <c r="BW38" i="11"/>
  <c r="BW10" i="11"/>
  <c r="BW27" i="11"/>
  <c r="BW35" i="11"/>
  <c r="BW24" i="11"/>
  <c r="BW32" i="11"/>
  <c r="BW14" i="11"/>
  <c r="BW25" i="11"/>
  <c r="BW33" i="11"/>
  <c r="BW22" i="11"/>
  <c r="BW30" i="11"/>
  <c r="BX1" i="11"/>
  <c r="BW43" i="6"/>
  <c r="BW42" i="6"/>
  <c r="BW41" i="6"/>
  <c r="BW40" i="6"/>
  <c r="BW39" i="6"/>
  <c r="BW38" i="6"/>
  <c r="BW37" i="6"/>
  <c r="BW36" i="6"/>
  <c r="BW35" i="6"/>
  <c r="BW34" i="6"/>
  <c r="BW33" i="6"/>
  <c r="BW32" i="6"/>
  <c r="BW31" i="6"/>
  <c r="BW30" i="6"/>
  <c r="BW29" i="6"/>
  <c r="BW28" i="6"/>
  <c r="BW27" i="6"/>
  <c r="BW26" i="6"/>
  <c r="BW25" i="6"/>
  <c r="BW24" i="6"/>
  <c r="BW23" i="6"/>
  <c r="BW22" i="6"/>
  <c r="BW21" i="6"/>
  <c r="BW20" i="6"/>
  <c r="BW19" i="6"/>
  <c r="BW18" i="6"/>
  <c r="BW17" i="6"/>
  <c r="BW16" i="6"/>
  <c r="BW15" i="6"/>
  <c r="BW14" i="6"/>
  <c r="BW13" i="6"/>
  <c r="BW12" i="6"/>
  <c r="BW11" i="6"/>
  <c r="BW10" i="6"/>
  <c r="BW9" i="6"/>
  <c r="BX1" i="6"/>
  <c r="BW58" i="6"/>
  <c r="BW51" i="6"/>
  <c r="BW50" i="6"/>
  <c r="BW57" i="6"/>
  <c r="BW56" i="6"/>
  <c r="BW49" i="6"/>
  <c r="BW48" i="6"/>
  <c r="BW54" i="6"/>
  <c r="BW46" i="6"/>
  <c r="BW52" i="6"/>
  <c r="BW44" i="6"/>
  <c r="BW55" i="6"/>
  <c r="BW47" i="6"/>
  <c r="BW53" i="6"/>
  <c r="BW45" i="6"/>
  <c r="BX44" i="11" l="1"/>
  <c r="BX45" i="11"/>
  <c r="BX46" i="11"/>
  <c r="BX48" i="11"/>
  <c r="BX49" i="11"/>
  <c r="BX50" i="11"/>
  <c r="BX47" i="11"/>
  <c r="BX51" i="11"/>
  <c r="BX52" i="11"/>
  <c r="BX53" i="11"/>
  <c r="BX54" i="11"/>
  <c r="BX55" i="11"/>
  <c r="BX56" i="11"/>
  <c r="BX57" i="11"/>
  <c r="BX58" i="11"/>
  <c r="BX15" i="11"/>
  <c r="BX16" i="11"/>
  <c r="BX17" i="11"/>
  <c r="BX18" i="11"/>
  <c r="BX19" i="11"/>
  <c r="BX23" i="11"/>
  <c r="BX31" i="11"/>
  <c r="BX13" i="11"/>
  <c r="BX43" i="11"/>
  <c r="BX39" i="11"/>
  <c r="BX20" i="11"/>
  <c r="BX28" i="11"/>
  <c r="BX36" i="11"/>
  <c r="BX12" i="11"/>
  <c r="BX9" i="11"/>
  <c r="BX11" i="11"/>
  <c r="BX21" i="11"/>
  <c r="BX29" i="11"/>
  <c r="BX37" i="11"/>
  <c r="BX26" i="11"/>
  <c r="BX34" i="11"/>
  <c r="BX42" i="11"/>
  <c r="BX40" i="11"/>
  <c r="BX41" i="11"/>
  <c r="BX10" i="11"/>
  <c r="BX27" i="11"/>
  <c r="BX35" i="11"/>
  <c r="BX24" i="11"/>
  <c r="BX32" i="11"/>
  <c r="BX14" i="11"/>
  <c r="BX25" i="11"/>
  <c r="BX33" i="11"/>
  <c r="BX22" i="11"/>
  <c r="BX30" i="11"/>
  <c r="BX38" i="11"/>
  <c r="BY1" i="11"/>
  <c r="BX43" i="6"/>
  <c r="BX42" i="6"/>
  <c r="BX41" i="6"/>
  <c r="BX40" i="6"/>
  <c r="BX39" i="6"/>
  <c r="BX38" i="6"/>
  <c r="BX37" i="6"/>
  <c r="BX36" i="6"/>
  <c r="BX35" i="6"/>
  <c r="BX34" i="6"/>
  <c r="BX33" i="6"/>
  <c r="BX32" i="6"/>
  <c r="BX31" i="6"/>
  <c r="BX30" i="6"/>
  <c r="BX29" i="6"/>
  <c r="BX28" i="6"/>
  <c r="BX27" i="6"/>
  <c r="BX26" i="6"/>
  <c r="BX25" i="6"/>
  <c r="BX24" i="6"/>
  <c r="BX23" i="6"/>
  <c r="BX22" i="6"/>
  <c r="BX21" i="6"/>
  <c r="BX20" i="6"/>
  <c r="BX9" i="6"/>
  <c r="BX19" i="6"/>
  <c r="BX18" i="6"/>
  <c r="BX17" i="6"/>
  <c r="BX16" i="6"/>
  <c r="BX15" i="6"/>
  <c r="BX14" i="6"/>
  <c r="BX13" i="6"/>
  <c r="BX12" i="6"/>
  <c r="BX11" i="6"/>
  <c r="BX10" i="6"/>
  <c r="BX56" i="6"/>
  <c r="BX55" i="6"/>
  <c r="BX46" i="6"/>
  <c r="BX47" i="6"/>
  <c r="BX54" i="6"/>
  <c r="BX53" i="6"/>
  <c r="BX44" i="6"/>
  <c r="BX45" i="6"/>
  <c r="BX49" i="6"/>
  <c r="BY1" i="6"/>
  <c r="BX52" i="6"/>
  <c r="BX50" i="6"/>
  <c r="BX51" i="6"/>
  <c r="BX58" i="6"/>
  <c r="BX57" i="6"/>
  <c r="BX48" i="6"/>
  <c r="BY44" i="11" l="1"/>
  <c r="BY45" i="11"/>
  <c r="BY46" i="11"/>
  <c r="BY47" i="11"/>
  <c r="BY48" i="11"/>
  <c r="BY49" i="11"/>
  <c r="BY50" i="11"/>
  <c r="BY51" i="11"/>
  <c r="BY52" i="11"/>
  <c r="BY53" i="11"/>
  <c r="BY54" i="11"/>
  <c r="BY55" i="11"/>
  <c r="BY56" i="11"/>
  <c r="BY57" i="11"/>
  <c r="BY58" i="11"/>
  <c r="BY15" i="11"/>
  <c r="BY16" i="11"/>
  <c r="BY17" i="11"/>
  <c r="BY18" i="11"/>
  <c r="BY19" i="11"/>
  <c r="BY39" i="11"/>
  <c r="BY20" i="11"/>
  <c r="BY28" i="11"/>
  <c r="BY36" i="11"/>
  <c r="BY23" i="11"/>
  <c r="BY31" i="11"/>
  <c r="BY13" i="11"/>
  <c r="BY43" i="11"/>
  <c r="BY21" i="11"/>
  <c r="BY29" i="11"/>
  <c r="BY37" i="11"/>
  <c r="BY26" i="11"/>
  <c r="BY34" i="11"/>
  <c r="BY9" i="11"/>
  <c r="BY12" i="11"/>
  <c r="BY11" i="11"/>
  <c r="BY42" i="11"/>
  <c r="BY27" i="11"/>
  <c r="BY35" i="11"/>
  <c r="BY24" i="11"/>
  <c r="BY32" i="11"/>
  <c r="BY14" i="11"/>
  <c r="BY25" i="11"/>
  <c r="BY33" i="11"/>
  <c r="BY22" i="11"/>
  <c r="BY30" i="11"/>
  <c r="BY40" i="11"/>
  <c r="BY41" i="11"/>
  <c r="BY38" i="11"/>
  <c r="BY10" i="11"/>
  <c r="BZ1" i="11"/>
  <c r="BY43" i="6"/>
  <c r="BY42" i="6"/>
  <c r="BY41" i="6"/>
  <c r="BY40" i="6"/>
  <c r="BY39" i="6"/>
  <c r="BY38" i="6"/>
  <c r="BY37" i="6"/>
  <c r="BY36" i="6"/>
  <c r="BY35" i="6"/>
  <c r="BY34" i="6"/>
  <c r="BY33" i="6"/>
  <c r="BY32" i="6"/>
  <c r="BY31" i="6"/>
  <c r="BY30" i="6"/>
  <c r="BY29" i="6"/>
  <c r="BY28" i="6"/>
  <c r="BY27" i="6"/>
  <c r="BY26" i="6"/>
  <c r="BY25" i="6"/>
  <c r="BY24" i="6"/>
  <c r="BY23" i="6"/>
  <c r="BY22" i="6"/>
  <c r="BY21" i="6"/>
  <c r="BY20" i="6"/>
  <c r="BY19" i="6"/>
  <c r="BY18" i="6"/>
  <c r="BY17" i="6"/>
  <c r="BY16" i="6"/>
  <c r="BY15" i="6"/>
  <c r="BY14" i="6"/>
  <c r="BY13" i="6"/>
  <c r="BY12" i="6"/>
  <c r="BY11" i="6"/>
  <c r="BY10" i="6"/>
  <c r="BY9" i="6"/>
  <c r="BZ1" i="6"/>
  <c r="BY51" i="6"/>
  <c r="BY52" i="6"/>
  <c r="BY50" i="6"/>
  <c r="BY57" i="6"/>
  <c r="BY58" i="6"/>
  <c r="BY49" i="6"/>
  <c r="BY48" i="6"/>
  <c r="BY55" i="6"/>
  <c r="BY56" i="6"/>
  <c r="BY46" i="6"/>
  <c r="BY53" i="6"/>
  <c r="BY45" i="6"/>
  <c r="BY47" i="6"/>
  <c r="BY54" i="6"/>
  <c r="BY44" i="6"/>
  <c r="BZ44" i="11" l="1"/>
  <c r="BZ45" i="11"/>
  <c r="BZ46" i="11"/>
  <c r="BZ47" i="11"/>
  <c r="BZ48" i="11"/>
  <c r="BZ49" i="11"/>
  <c r="BZ50" i="11"/>
  <c r="BZ51" i="11"/>
  <c r="BZ52" i="11"/>
  <c r="BZ53" i="11"/>
  <c r="BZ54" i="11"/>
  <c r="BZ55" i="11"/>
  <c r="BZ56" i="11"/>
  <c r="BZ57" i="11"/>
  <c r="BZ58" i="11"/>
  <c r="BZ15" i="11"/>
  <c r="BZ16" i="11"/>
  <c r="BZ17" i="11"/>
  <c r="BZ18" i="11"/>
  <c r="BZ19" i="11"/>
  <c r="BZ39" i="11"/>
  <c r="BZ20" i="11"/>
  <c r="BZ28" i="11"/>
  <c r="BZ36" i="11"/>
  <c r="BZ23" i="11"/>
  <c r="BZ31" i="11"/>
  <c r="BZ13" i="11"/>
  <c r="BZ43" i="11"/>
  <c r="BZ21" i="11"/>
  <c r="BZ29" i="11"/>
  <c r="BZ37" i="11"/>
  <c r="BZ26" i="11"/>
  <c r="BZ34" i="11"/>
  <c r="BZ12" i="11"/>
  <c r="BZ9" i="11"/>
  <c r="BZ11" i="11"/>
  <c r="BZ27" i="11"/>
  <c r="BZ35" i="11"/>
  <c r="BZ24" i="11"/>
  <c r="BZ32" i="11"/>
  <c r="BZ14" i="11"/>
  <c r="BZ25" i="11"/>
  <c r="BZ33" i="11"/>
  <c r="BZ22" i="11"/>
  <c r="BZ30" i="11"/>
  <c r="BZ38" i="11"/>
  <c r="BZ42" i="11"/>
  <c r="BZ40" i="11"/>
  <c r="BZ41" i="11"/>
  <c r="BZ10" i="11"/>
  <c r="CA1" i="11"/>
  <c r="BZ43" i="6"/>
  <c r="BZ42" i="6"/>
  <c r="BZ41" i="6"/>
  <c r="BZ40" i="6"/>
  <c r="BZ39" i="6"/>
  <c r="BZ38" i="6"/>
  <c r="BZ37" i="6"/>
  <c r="BZ36" i="6"/>
  <c r="BZ35" i="6"/>
  <c r="BZ34" i="6"/>
  <c r="BZ33" i="6"/>
  <c r="BZ32" i="6"/>
  <c r="BZ31" i="6"/>
  <c r="BZ30" i="6"/>
  <c r="BZ29" i="6"/>
  <c r="BZ28" i="6"/>
  <c r="BZ27" i="6"/>
  <c r="BZ26" i="6"/>
  <c r="BZ25" i="6"/>
  <c r="BZ24" i="6"/>
  <c r="BZ23" i="6"/>
  <c r="BZ22" i="6"/>
  <c r="BZ21" i="6"/>
  <c r="BZ20" i="6"/>
  <c r="BZ9" i="6"/>
  <c r="BZ19" i="6"/>
  <c r="BZ18" i="6"/>
  <c r="BZ17" i="6"/>
  <c r="BZ16" i="6"/>
  <c r="BZ15" i="6"/>
  <c r="BZ14" i="6"/>
  <c r="BZ13" i="6"/>
  <c r="BZ12" i="6"/>
  <c r="BZ11" i="6"/>
  <c r="BZ10" i="6"/>
  <c r="CA1" i="6"/>
  <c r="BZ52" i="6"/>
  <c r="BZ51" i="6"/>
  <c r="BZ44" i="6"/>
  <c r="BZ58" i="6"/>
  <c r="BZ57" i="6"/>
  <c r="BZ50" i="6"/>
  <c r="BZ49" i="6"/>
  <c r="BZ56" i="6"/>
  <c r="BZ48" i="6"/>
  <c r="BZ54" i="6"/>
  <c r="BZ46" i="6"/>
  <c r="BZ55" i="6"/>
  <c r="BZ47" i="6"/>
  <c r="BZ53" i="6"/>
  <c r="BZ45" i="6"/>
  <c r="CA44" i="11" l="1"/>
  <c r="CA45" i="11"/>
  <c r="CA46" i="11"/>
  <c r="CA47" i="11"/>
  <c r="CA48" i="11"/>
  <c r="CA49" i="11"/>
  <c r="CA50" i="11"/>
  <c r="CA51" i="11"/>
  <c r="CA52" i="11"/>
  <c r="CA53" i="11"/>
  <c r="CA54" i="11"/>
  <c r="CA55" i="11"/>
  <c r="CA56" i="11"/>
  <c r="CA57" i="11"/>
  <c r="CA58" i="11"/>
  <c r="CA15" i="11"/>
  <c r="CA16" i="11"/>
  <c r="CA17" i="11"/>
  <c r="CA18" i="11"/>
  <c r="CA19" i="11"/>
  <c r="CA23" i="11"/>
  <c r="CA31" i="11"/>
  <c r="CA13" i="11"/>
  <c r="CA43" i="11"/>
  <c r="CA39" i="11"/>
  <c r="CA20" i="11"/>
  <c r="CA28" i="11"/>
  <c r="CA36" i="11"/>
  <c r="CA12" i="11"/>
  <c r="CA11" i="11"/>
  <c r="CA21" i="11"/>
  <c r="CA29" i="11"/>
  <c r="CA37" i="11"/>
  <c r="CA26" i="11"/>
  <c r="CA34" i="11"/>
  <c r="CA9" i="11"/>
  <c r="CA40" i="11"/>
  <c r="CA41" i="11"/>
  <c r="CA38" i="11"/>
  <c r="CA10" i="11"/>
  <c r="CA42" i="11"/>
  <c r="CA27" i="11"/>
  <c r="CA35" i="11"/>
  <c r="CA24" i="11"/>
  <c r="CA32" i="11"/>
  <c r="CA14" i="11"/>
  <c r="CA25" i="11"/>
  <c r="CA33" i="11"/>
  <c r="CA22" i="11"/>
  <c r="CA30" i="11"/>
  <c r="CB1" i="11"/>
  <c r="CA43" i="6"/>
  <c r="CA42" i="6"/>
  <c r="CA41" i="6"/>
  <c r="CA40" i="6"/>
  <c r="CA39" i="6"/>
  <c r="CA38" i="6"/>
  <c r="CA37" i="6"/>
  <c r="CA36" i="6"/>
  <c r="CA35" i="6"/>
  <c r="CA34" i="6"/>
  <c r="CA33" i="6"/>
  <c r="CA32" i="6"/>
  <c r="CA31" i="6"/>
  <c r="CA30" i="6"/>
  <c r="CA29" i="6"/>
  <c r="CA28" i="6"/>
  <c r="CA27" i="6"/>
  <c r="CA26" i="6"/>
  <c r="CA25" i="6"/>
  <c r="CA24" i="6"/>
  <c r="CA23" i="6"/>
  <c r="CA22" i="6"/>
  <c r="CA21" i="6"/>
  <c r="CA20" i="6"/>
  <c r="CA19" i="6"/>
  <c r="CA18" i="6"/>
  <c r="CA17" i="6"/>
  <c r="CA16" i="6"/>
  <c r="CA15" i="6"/>
  <c r="CA14" i="6"/>
  <c r="CA13" i="6"/>
  <c r="CA12" i="6"/>
  <c r="CA11" i="6"/>
  <c r="CA10" i="6"/>
  <c r="CA9" i="6"/>
  <c r="CB1" i="6"/>
  <c r="CA51" i="6"/>
  <c r="CA52" i="6"/>
  <c r="CA50" i="6"/>
  <c r="CA57" i="6"/>
  <c r="CA58" i="6"/>
  <c r="CA49" i="6"/>
  <c r="CA48" i="6"/>
  <c r="CA54" i="6"/>
  <c r="CA44" i="6"/>
  <c r="CA55" i="6"/>
  <c r="CA56" i="6"/>
  <c r="CA47" i="6"/>
  <c r="CA46" i="6"/>
  <c r="CA53" i="6"/>
  <c r="CA45" i="6"/>
  <c r="CB44" i="11" l="1"/>
  <c r="CB45" i="11"/>
  <c r="CB46" i="11"/>
  <c r="CB48" i="11"/>
  <c r="CB49" i="11"/>
  <c r="CB50" i="11"/>
  <c r="CB47" i="11"/>
  <c r="CB51" i="11"/>
  <c r="CB52" i="11"/>
  <c r="CB53" i="11"/>
  <c r="CB54" i="11"/>
  <c r="CB55" i="11"/>
  <c r="CB56" i="11"/>
  <c r="CB57" i="11"/>
  <c r="CB58" i="11"/>
  <c r="CB15" i="11"/>
  <c r="CB16" i="11"/>
  <c r="CB17" i="11"/>
  <c r="CB18" i="11"/>
  <c r="CB19" i="11"/>
  <c r="CB23" i="11"/>
  <c r="CB31" i="11"/>
  <c r="CB13" i="11"/>
  <c r="CB43" i="11"/>
  <c r="CB39" i="11"/>
  <c r="CB20" i="11"/>
  <c r="CB28" i="11"/>
  <c r="CB36" i="11"/>
  <c r="CB12" i="11"/>
  <c r="CB9" i="11"/>
  <c r="CB11" i="11"/>
  <c r="CB21" i="11"/>
  <c r="CB29" i="11"/>
  <c r="CB37" i="11"/>
  <c r="CB26" i="11"/>
  <c r="CB34" i="11"/>
  <c r="CB42" i="11"/>
  <c r="CB40" i="11"/>
  <c r="CB41" i="11"/>
  <c r="CB38" i="11"/>
  <c r="CB10" i="11"/>
  <c r="CB27" i="11"/>
  <c r="CB35" i="11"/>
  <c r="CB24" i="11"/>
  <c r="CB32" i="11"/>
  <c r="CB14" i="11"/>
  <c r="CB25" i="11"/>
  <c r="CB33" i="11"/>
  <c r="CB22" i="11"/>
  <c r="CB30" i="11"/>
  <c r="CC1" i="11"/>
  <c r="CB43" i="6"/>
  <c r="CB42" i="6"/>
  <c r="CB41" i="6"/>
  <c r="CB40" i="6"/>
  <c r="CB39" i="6"/>
  <c r="CB38" i="6"/>
  <c r="CB37" i="6"/>
  <c r="CB36" i="6"/>
  <c r="CB35" i="6"/>
  <c r="CB34" i="6"/>
  <c r="CB33" i="6"/>
  <c r="CB32" i="6"/>
  <c r="CB31" i="6"/>
  <c r="CB30" i="6"/>
  <c r="CB29" i="6"/>
  <c r="CB28" i="6"/>
  <c r="CB27" i="6"/>
  <c r="CB26" i="6"/>
  <c r="CB25" i="6"/>
  <c r="CB24" i="6"/>
  <c r="CB23" i="6"/>
  <c r="CB22" i="6"/>
  <c r="CB21" i="6"/>
  <c r="CB20" i="6"/>
  <c r="CB9" i="6"/>
  <c r="CB19" i="6"/>
  <c r="CB18" i="6"/>
  <c r="CB17" i="6"/>
  <c r="CB16" i="6"/>
  <c r="CB15" i="6"/>
  <c r="CB14" i="6"/>
  <c r="CB13" i="6"/>
  <c r="CB12" i="6"/>
  <c r="CB11" i="6"/>
  <c r="CB10" i="6"/>
  <c r="CC1" i="6"/>
  <c r="CB52" i="6"/>
  <c r="CB51" i="6"/>
  <c r="CB44" i="6"/>
  <c r="CB58" i="6"/>
  <c r="CB57" i="6"/>
  <c r="CB50" i="6"/>
  <c r="CB49" i="6"/>
  <c r="CB56" i="6"/>
  <c r="CB55" i="6"/>
  <c r="CB48" i="6"/>
  <c r="CB54" i="6"/>
  <c r="CB53" i="6"/>
  <c r="CB45" i="6"/>
  <c r="CB47" i="6"/>
  <c r="CB46" i="6"/>
  <c r="CC44" i="11" l="1"/>
  <c r="CC45" i="11"/>
  <c r="CC46" i="11"/>
  <c r="CC47" i="11"/>
  <c r="CC48" i="11"/>
  <c r="CC49" i="11"/>
  <c r="CC50" i="11"/>
  <c r="CC51" i="11"/>
  <c r="CC52" i="11"/>
  <c r="CC53" i="11"/>
  <c r="CC54" i="11"/>
  <c r="CC55" i="11"/>
  <c r="CC56" i="11"/>
  <c r="CC57" i="11"/>
  <c r="CC58" i="11"/>
  <c r="CC15" i="11"/>
  <c r="CC16" i="11"/>
  <c r="CC17" i="11"/>
  <c r="CC18" i="11"/>
  <c r="CC19" i="11"/>
  <c r="CC39" i="11"/>
  <c r="CC20" i="11"/>
  <c r="CC28" i="11"/>
  <c r="CC36" i="11"/>
  <c r="CC23" i="11"/>
  <c r="CC31" i="11"/>
  <c r="CC13" i="11"/>
  <c r="CC43" i="11"/>
  <c r="CC21" i="11"/>
  <c r="CC29" i="11"/>
  <c r="CC37" i="11"/>
  <c r="CC26" i="11"/>
  <c r="CC34" i="11"/>
  <c r="CC9" i="11"/>
  <c r="CC12" i="11"/>
  <c r="CC11" i="11"/>
  <c r="CC42" i="11"/>
  <c r="CC27" i="11"/>
  <c r="CC35" i="11"/>
  <c r="CC24" i="11"/>
  <c r="CC32" i="11"/>
  <c r="CC14" i="11"/>
  <c r="CC25" i="11"/>
  <c r="CC33" i="11"/>
  <c r="CC22" i="11"/>
  <c r="CC30" i="11"/>
  <c r="CC40" i="11"/>
  <c r="CC41" i="11"/>
  <c r="CC38" i="11"/>
  <c r="CC10" i="11"/>
  <c r="CD1" i="11"/>
  <c r="CC43" i="6"/>
  <c r="CC42" i="6"/>
  <c r="CC41" i="6"/>
  <c r="CC40" i="6"/>
  <c r="CC39" i="6"/>
  <c r="CC38" i="6"/>
  <c r="CC37" i="6"/>
  <c r="CC36" i="6"/>
  <c r="CC35" i="6"/>
  <c r="CC34" i="6"/>
  <c r="CC33" i="6"/>
  <c r="CC32" i="6"/>
  <c r="CC31" i="6"/>
  <c r="CC30" i="6"/>
  <c r="CC29" i="6"/>
  <c r="CC28" i="6"/>
  <c r="CC27" i="6"/>
  <c r="CC26" i="6"/>
  <c r="CC25" i="6"/>
  <c r="CC24" i="6"/>
  <c r="CC23" i="6"/>
  <c r="CC22" i="6"/>
  <c r="CC21" i="6"/>
  <c r="CC20" i="6"/>
  <c r="CC19" i="6"/>
  <c r="CC18" i="6"/>
  <c r="CC17" i="6"/>
  <c r="CC16" i="6"/>
  <c r="CC15" i="6"/>
  <c r="CC14" i="6"/>
  <c r="CC13" i="6"/>
  <c r="CC12" i="6"/>
  <c r="CC11" i="6"/>
  <c r="CC10" i="6"/>
  <c r="CC9" i="6"/>
  <c r="CD1" i="6"/>
  <c r="CC51" i="6"/>
  <c r="CC52" i="6"/>
  <c r="CC50" i="6"/>
  <c r="CC57" i="6"/>
  <c r="CC58" i="6"/>
  <c r="CC49" i="6"/>
  <c r="CC48" i="6"/>
  <c r="CC45" i="6"/>
  <c r="CC55" i="6"/>
  <c r="CC56" i="6"/>
  <c r="CC47" i="6"/>
  <c r="CC46" i="6"/>
  <c r="CC53" i="6"/>
  <c r="CC54" i="6"/>
  <c r="CC44" i="6"/>
  <c r="CD44" i="11" l="1"/>
  <c r="CD45" i="11"/>
  <c r="CD46" i="11"/>
  <c r="CD47" i="11"/>
  <c r="CD48" i="11"/>
  <c r="CD49" i="11"/>
  <c r="CD50" i="11"/>
  <c r="CD51" i="11"/>
  <c r="CD52" i="11"/>
  <c r="CD53" i="11"/>
  <c r="CD54" i="11"/>
  <c r="CD55" i="11"/>
  <c r="CD56" i="11"/>
  <c r="CD57" i="11"/>
  <c r="CD58" i="11"/>
  <c r="CD15" i="11"/>
  <c r="CD16" i="11"/>
  <c r="CD17" i="11"/>
  <c r="CD18" i="11"/>
  <c r="CD19" i="11"/>
  <c r="CD39" i="11"/>
  <c r="CD20" i="11"/>
  <c r="CD28" i="11"/>
  <c r="CD36" i="11"/>
  <c r="CD23" i="11"/>
  <c r="CD31" i="11"/>
  <c r="CD13" i="11"/>
  <c r="CD43" i="11"/>
  <c r="CD21" i="11"/>
  <c r="CD29" i="11"/>
  <c r="CD37" i="11"/>
  <c r="CD26" i="11"/>
  <c r="CD34" i="11"/>
  <c r="CD12" i="11"/>
  <c r="CD9" i="11"/>
  <c r="CD11" i="11"/>
  <c r="CD27" i="11"/>
  <c r="CD35" i="11"/>
  <c r="CD24" i="11"/>
  <c r="CD32" i="11"/>
  <c r="CD14" i="11"/>
  <c r="CD25" i="11"/>
  <c r="CD33" i="11"/>
  <c r="CD22" i="11"/>
  <c r="CD30" i="11"/>
  <c r="CD42" i="11"/>
  <c r="CD40" i="11"/>
  <c r="CD41" i="11"/>
  <c r="CD38" i="11"/>
  <c r="CD10" i="11"/>
  <c r="CE1" i="11"/>
  <c r="CD43" i="6"/>
  <c r="CD42" i="6"/>
  <c r="CD41" i="6"/>
  <c r="CD40" i="6"/>
  <c r="CD39" i="6"/>
  <c r="CD38" i="6"/>
  <c r="CD37" i="6"/>
  <c r="CD36" i="6"/>
  <c r="CD35" i="6"/>
  <c r="CD34" i="6"/>
  <c r="CD33" i="6"/>
  <c r="CD32" i="6"/>
  <c r="CD31" i="6"/>
  <c r="CD30" i="6"/>
  <c r="CD29" i="6"/>
  <c r="CD28" i="6"/>
  <c r="CD27" i="6"/>
  <c r="CD26" i="6"/>
  <c r="CD25" i="6"/>
  <c r="CD24" i="6"/>
  <c r="CD23" i="6"/>
  <c r="CD22" i="6"/>
  <c r="CD21" i="6"/>
  <c r="CD20" i="6"/>
  <c r="CD9" i="6"/>
  <c r="CD19" i="6"/>
  <c r="CD18" i="6"/>
  <c r="CD17" i="6"/>
  <c r="CD16" i="6"/>
  <c r="CD15" i="6"/>
  <c r="CD14" i="6"/>
  <c r="CD13" i="6"/>
  <c r="CD12" i="6"/>
  <c r="CD11" i="6"/>
  <c r="CD10" i="6"/>
  <c r="CE1" i="6"/>
  <c r="CD52" i="6"/>
  <c r="CD51" i="6"/>
  <c r="CD44" i="6"/>
  <c r="CD58" i="6"/>
  <c r="CD57" i="6"/>
  <c r="CD50" i="6"/>
  <c r="CD49" i="6"/>
  <c r="CD56" i="6"/>
  <c r="CD55" i="6"/>
  <c r="CD48" i="6"/>
  <c r="CD54" i="6"/>
  <c r="CD46" i="6"/>
  <c r="CD47" i="6"/>
  <c r="CD53" i="6"/>
  <c r="CD45" i="6"/>
  <c r="CE44" i="11" l="1"/>
  <c r="CE45" i="11"/>
  <c r="CE46" i="11"/>
  <c r="CE47" i="11"/>
  <c r="CE48" i="11"/>
  <c r="CE49" i="11"/>
  <c r="CE50" i="11"/>
  <c r="CE51" i="11"/>
  <c r="CE52" i="11"/>
  <c r="CE53" i="11"/>
  <c r="CE54" i="11"/>
  <c r="CE55" i="11"/>
  <c r="CE56" i="11"/>
  <c r="CE57" i="11"/>
  <c r="CE58" i="11"/>
  <c r="CE15" i="11"/>
  <c r="CE16" i="11"/>
  <c r="CE17" i="11"/>
  <c r="CE18" i="11"/>
  <c r="CE19" i="11"/>
  <c r="CE23" i="11"/>
  <c r="CE31" i="11"/>
  <c r="CE13" i="11"/>
  <c r="CE43" i="11"/>
  <c r="CE39" i="11"/>
  <c r="CE20" i="11"/>
  <c r="CE28" i="11"/>
  <c r="CE36" i="11"/>
  <c r="CE12" i="11"/>
  <c r="CE11" i="11"/>
  <c r="CE21" i="11"/>
  <c r="CE29" i="11"/>
  <c r="CE37" i="11"/>
  <c r="CE26" i="11"/>
  <c r="CE34" i="11"/>
  <c r="CE9" i="11"/>
  <c r="CE42" i="11"/>
  <c r="CE40" i="11"/>
  <c r="CE41" i="11"/>
  <c r="CE38" i="11"/>
  <c r="CE10" i="11"/>
  <c r="CE27" i="11"/>
  <c r="CE35" i="11"/>
  <c r="CE24" i="11"/>
  <c r="CE32" i="11"/>
  <c r="CE14" i="11"/>
  <c r="CE25" i="11"/>
  <c r="CE33" i="11"/>
  <c r="CE22" i="11"/>
  <c r="CE30" i="11"/>
  <c r="CD8" i="11"/>
  <c r="CF1" i="11"/>
  <c r="CE43" i="6"/>
  <c r="CE42" i="6"/>
  <c r="CE41" i="6"/>
  <c r="CE40" i="6"/>
  <c r="CE39" i="6"/>
  <c r="CE38" i="6"/>
  <c r="CE37" i="6"/>
  <c r="CE36" i="6"/>
  <c r="CE35" i="6"/>
  <c r="CE34" i="6"/>
  <c r="CE33" i="6"/>
  <c r="CE32" i="6"/>
  <c r="CE31" i="6"/>
  <c r="CE30" i="6"/>
  <c r="CE29" i="6"/>
  <c r="CE28" i="6"/>
  <c r="CE27" i="6"/>
  <c r="CE26" i="6"/>
  <c r="CE25" i="6"/>
  <c r="CE24" i="6"/>
  <c r="CE23" i="6"/>
  <c r="CE22" i="6"/>
  <c r="CE21" i="6"/>
  <c r="CE20" i="6"/>
  <c r="CE19" i="6"/>
  <c r="CE18" i="6"/>
  <c r="CE17" i="6"/>
  <c r="CE16" i="6"/>
  <c r="CE15" i="6"/>
  <c r="CE14" i="6"/>
  <c r="CE13" i="6"/>
  <c r="CE12" i="6"/>
  <c r="CE11" i="6"/>
  <c r="CE10" i="6"/>
  <c r="CE9" i="6"/>
  <c r="CF1" i="6"/>
  <c r="CE55" i="6"/>
  <c r="CE56" i="6"/>
  <c r="CE47" i="6"/>
  <c r="CE46" i="6"/>
  <c r="CE53" i="6"/>
  <c r="CE54" i="6"/>
  <c r="CE45" i="6"/>
  <c r="CE44" i="6"/>
  <c r="CD8" i="6"/>
  <c r="CE52" i="6"/>
  <c r="CE57" i="6"/>
  <c r="CE58" i="6"/>
  <c r="CE48" i="6"/>
  <c r="CE51" i="6"/>
  <c r="CE50" i="6"/>
  <c r="CE49" i="6"/>
  <c r="CF44" i="11" l="1"/>
  <c r="CF45" i="11"/>
  <c r="CF46" i="11"/>
  <c r="CF48" i="11"/>
  <c r="CF49" i="11"/>
  <c r="CF50" i="11"/>
  <c r="CF47" i="11"/>
  <c r="CF51" i="11"/>
  <c r="CF52" i="11"/>
  <c r="CF53" i="11"/>
  <c r="CF54" i="11"/>
  <c r="CF55" i="11"/>
  <c r="CF56" i="11"/>
  <c r="CF57" i="11"/>
  <c r="CF58" i="11"/>
  <c r="CF15" i="11"/>
  <c r="CF16" i="11"/>
  <c r="CF17" i="11"/>
  <c r="CF18" i="11"/>
  <c r="CF19" i="11"/>
  <c r="CF23" i="11"/>
  <c r="CF31" i="11"/>
  <c r="CF13" i="11"/>
  <c r="CF43" i="11"/>
  <c r="CF39" i="11"/>
  <c r="CF20" i="11"/>
  <c r="CF28" i="11"/>
  <c r="CF36" i="11"/>
  <c r="CF12" i="11"/>
  <c r="CF9" i="11"/>
  <c r="CF11" i="11"/>
  <c r="CF21" i="11"/>
  <c r="CF29" i="11"/>
  <c r="CF37" i="11"/>
  <c r="CF26" i="11"/>
  <c r="CF34" i="11"/>
  <c r="CF42" i="11"/>
  <c r="CF40" i="11"/>
  <c r="CF41" i="11"/>
  <c r="CF38" i="11"/>
  <c r="CF10" i="11"/>
  <c r="CF27" i="11"/>
  <c r="CF35" i="11"/>
  <c r="CF24" i="11"/>
  <c r="CF32" i="11"/>
  <c r="CF14" i="11"/>
  <c r="CF25" i="11"/>
  <c r="CF33" i="11"/>
  <c r="CF22" i="11"/>
  <c r="CF30" i="11"/>
  <c r="CG1" i="11"/>
  <c r="CF43" i="6"/>
  <c r="CF42" i="6"/>
  <c r="CF41" i="6"/>
  <c r="CF40" i="6"/>
  <c r="CF39" i="6"/>
  <c r="CF38" i="6"/>
  <c r="CF37" i="6"/>
  <c r="CF36" i="6"/>
  <c r="CF35" i="6"/>
  <c r="CF34" i="6"/>
  <c r="CF33" i="6"/>
  <c r="CF32" i="6"/>
  <c r="CF31" i="6"/>
  <c r="CF30" i="6"/>
  <c r="CF29" i="6"/>
  <c r="CF28" i="6"/>
  <c r="CF27" i="6"/>
  <c r="CF26" i="6"/>
  <c r="CF25" i="6"/>
  <c r="CF24" i="6"/>
  <c r="CF23" i="6"/>
  <c r="CF22" i="6"/>
  <c r="CF21" i="6"/>
  <c r="CF20" i="6"/>
  <c r="CF9" i="6"/>
  <c r="CF19" i="6"/>
  <c r="CF18" i="6"/>
  <c r="CF17" i="6"/>
  <c r="CF16" i="6"/>
  <c r="CF15" i="6"/>
  <c r="CF14" i="6"/>
  <c r="CF13" i="6"/>
  <c r="CF12" i="6"/>
  <c r="CF11" i="6"/>
  <c r="CF10" i="6"/>
  <c r="CG1" i="6"/>
  <c r="CF52" i="6"/>
  <c r="CF51" i="6"/>
  <c r="CF44" i="6"/>
  <c r="CF58" i="6"/>
  <c r="CF57" i="6"/>
  <c r="CF50" i="6"/>
  <c r="CF49" i="6"/>
  <c r="CF56" i="6"/>
  <c r="CF48" i="6"/>
  <c r="CF54" i="6"/>
  <c r="CF46" i="6"/>
  <c r="CF55" i="6"/>
  <c r="CF47" i="6"/>
  <c r="CF53" i="6"/>
  <c r="CF45" i="6"/>
  <c r="CG44" i="11" l="1"/>
  <c r="CG45" i="11"/>
  <c r="CG46" i="11"/>
  <c r="CG47" i="11"/>
  <c r="CG48" i="11"/>
  <c r="CG49" i="11"/>
  <c r="CG50" i="11"/>
  <c r="CG51" i="11"/>
  <c r="CG52" i="11"/>
  <c r="CG53" i="11"/>
  <c r="CG54" i="11"/>
  <c r="CG55" i="11"/>
  <c r="CG56" i="11"/>
  <c r="CG57" i="11"/>
  <c r="CG58" i="11"/>
  <c r="CG15" i="11"/>
  <c r="CG16" i="11"/>
  <c r="CG17" i="11"/>
  <c r="CG18" i="11"/>
  <c r="CG19" i="11"/>
  <c r="CG39" i="11"/>
  <c r="CG20" i="11"/>
  <c r="CG28" i="11"/>
  <c r="CG36" i="11"/>
  <c r="CG23" i="11"/>
  <c r="CG31" i="11"/>
  <c r="CG13" i="11"/>
  <c r="CG43" i="11"/>
  <c r="CG21" i="11"/>
  <c r="CG29" i="11"/>
  <c r="CG37" i="11"/>
  <c r="CG26" i="11"/>
  <c r="CG34" i="11"/>
  <c r="CG9" i="11"/>
  <c r="CG12" i="11"/>
  <c r="CG11" i="11"/>
  <c r="CG42" i="11"/>
  <c r="CG27" i="11"/>
  <c r="CG35" i="11"/>
  <c r="CG24" i="11"/>
  <c r="CG32" i="11"/>
  <c r="CG14" i="11"/>
  <c r="CG25" i="11"/>
  <c r="CG33" i="11"/>
  <c r="CG22" i="11"/>
  <c r="CG30" i="11"/>
  <c r="CG40" i="11"/>
  <c r="CG41" i="11"/>
  <c r="CG38" i="11"/>
  <c r="CG10" i="11"/>
  <c r="CH1" i="11"/>
  <c r="CG43" i="6"/>
  <c r="CG42" i="6"/>
  <c r="CG41" i="6"/>
  <c r="CG40" i="6"/>
  <c r="CG39" i="6"/>
  <c r="CG38" i="6"/>
  <c r="CG37" i="6"/>
  <c r="CG36" i="6"/>
  <c r="CG35" i="6"/>
  <c r="CG34" i="6"/>
  <c r="CG33" i="6"/>
  <c r="CG32" i="6"/>
  <c r="CG31" i="6"/>
  <c r="CG30" i="6"/>
  <c r="CG29" i="6"/>
  <c r="CG28" i="6"/>
  <c r="CG27" i="6"/>
  <c r="CG26" i="6"/>
  <c r="CG25" i="6"/>
  <c r="CG24" i="6"/>
  <c r="CG23" i="6"/>
  <c r="CG22" i="6"/>
  <c r="CG21" i="6"/>
  <c r="CG20" i="6"/>
  <c r="CG19" i="6"/>
  <c r="CG18" i="6"/>
  <c r="CG17" i="6"/>
  <c r="CG16" i="6"/>
  <c r="CG15" i="6"/>
  <c r="CG14" i="6"/>
  <c r="CG13" i="6"/>
  <c r="CG12" i="6"/>
  <c r="CG11" i="6"/>
  <c r="CG10" i="6"/>
  <c r="CG9" i="6"/>
  <c r="CG55" i="6"/>
  <c r="CG56" i="6"/>
  <c r="CG47" i="6"/>
  <c r="CG53" i="6"/>
  <c r="CG44" i="6"/>
  <c r="CH1" i="6"/>
  <c r="CG51" i="6"/>
  <c r="CG52" i="6"/>
  <c r="CG50" i="6"/>
  <c r="CG57" i="6"/>
  <c r="CG58" i="6"/>
  <c r="CG49" i="6"/>
  <c r="CG48" i="6"/>
  <c r="CG46" i="6"/>
  <c r="CG54" i="6"/>
  <c r="CG45" i="6"/>
  <c r="CH44" i="11" l="1"/>
  <c r="CH45" i="11"/>
  <c r="CH46" i="11"/>
  <c r="CH47" i="11"/>
  <c r="CH48" i="11"/>
  <c r="CH49" i="11"/>
  <c r="CH50" i="11"/>
  <c r="CH51" i="11"/>
  <c r="CH52" i="11"/>
  <c r="CH53" i="11"/>
  <c r="CH54" i="11"/>
  <c r="CH55" i="11"/>
  <c r="CH56" i="11"/>
  <c r="CH57" i="11"/>
  <c r="CH58" i="11"/>
  <c r="CH15" i="11"/>
  <c r="CH16" i="11"/>
  <c r="CH17" i="11"/>
  <c r="CH18" i="11"/>
  <c r="CH19" i="11"/>
  <c r="CH39" i="11"/>
  <c r="CH20" i="11"/>
  <c r="CH28" i="11"/>
  <c r="CH36" i="11"/>
  <c r="CH23" i="11"/>
  <c r="CH31" i="11"/>
  <c r="CH13" i="11"/>
  <c r="CH43" i="11"/>
  <c r="CH21" i="11"/>
  <c r="CH29" i="11"/>
  <c r="CH37" i="11"/>
  <c r="CH26" i="11"/>
  <c r="CH34" i="11"/>
  <c r="CH12" i="11"/>
  <c r="CH9" i="11"/>
  <c r="CH11" i="11"/>
  <c r="CH27" i="11"/>
  <c r="CH35" i="11"/>
  <c r="CH24" i="11"/>
  <c r="CH32" i="11"/>
  <c r="CH14" i="11"/>
  <c r="CH25" i="11"/>
  <c r="CH33" i="11"/>
  <c r="CH22" i="11"/>
  <c r="CH30" i="11"/>
  <c r="CH42" i="11"/>
  <c r="CH40" i="11"/>
  <c r="CH41" i="11"/>
  <c r="CH38" i="11"/>
  <c r="CH10" i="11"/>
  <c r="CI1" i="11"/>
  <c r="CH43" i="6"/>
  <c r="CH42" i="6"/>
  <c r="CH41" i="6"/>
  <c r="CH40" i="6"/>
  <c r="CH39" i="6"/>
  <c r="CH38" i="6"/>
  <c r="CH37" i="6"/>
  <c r="CH36" i="6"/>
  <c r="CH35" i="6"/>
  <c r="CH34" i="6"/>
  <c r="CH33" i="6"/>
  <c r="CH32" i="6"/>
  <c r="CH31" i="6"/>
  <c r="CH30" i="6"/>
  <c r="CH29" i="6"/>
  <c r="CH28" i="6"/>
  <c r="CH27" i="6"/>
  <c r="CH26" i="6"/>
  <c r="CH25" i="6"/>
  <c r="CH24" i="6"/>
  <c r="CH23" i="6"/>
  <c r="CH22" i="6"/>
  <c r="CH21" i="6"/>
  <c r="CH20" i="6"/>
  <c r="CH9" i="6"/>
  <c r="CH19" i="6"/>
  <c r="CH18" i="6"/>
  <c r="CH17" i="6"/>
  <c r="CH16" i="6"/>
  <c r="CH15" i="6"/>
  <c r="CH14" i="6"/>
  <c r="CH13" i="6"/>
  <c r="CH12" i="6"/>
  <c r="CH11" i="6"/>
  <c r="CH10" i="6"/>
  <c r="CH56" i="6"/>
  <c r="CH55" i="6"/>
  <c r="CH48" i="6"/>
  <c r="CH47" i="6"/>
  <c r="CH54" i="6"/>
  <c r="CH53" i="6"/>
  <c r="CH46" i="6"/>
  <c r="CH45" i="6"/>
  <c r="CI1" i="6"/>
  <c r="CH52" i="6"/>
  <c r="CH51" i="6"/>
  <c r="CH44" i="6"/>
  <c r="CH58" i="6"/>
  <c r="CH57" i="6"/>
  <c r="CH50" i="6"/>
  <c r="CH49" i="6"/>
  <c r="CI44" i="11" l="1"/>
  <c r="CI45" i="11"/>
  <c r="CI46" i="11"/>
  <c r="CI47" i="11"/>
  <c r="CI48" i="11"/>
  <c r="CI49" i="11"/>
  <c r="CI50" i="11"/>
  <c r="CI51" i="11"/>
  <c r="CI52" i="11"/>
  <c r="CI53" i="11"/>
  <c r="CI54" i="11"/>
  <c r="CI55" i="11"/>
  <c r="CI56" i="11"/>
  <c r="CI57" i="11"/>
  <c r="CI58" i="11"/>
  <c r="CI15" i="11"/>
  <c r="CI16" i="11"/>
  <c r="CI17" i="11"/>
  <c r="CI18" i="11"/>
  <c r="CI19" i="11"/>
  <c r="CI23" i="11"/>
  <c r="CI31" i="11"/>
  <c r="CI13" i="11"/>
  <c r="CI43" i="11"/>
  <c r="CI39" i="11"/>
  <c r="CI20" i="11"/>
  <c r="CI28" i="11"/>
  <c r="CI36" i="11"/>
  <c r="CI12" i="11"/>
  <c r="CI11" i="11"/>
  <c r="CI21" i="11"/>
  <c r="CI29" i="11"/>
  <c r="CI37" i="11"/>
  <c r="CI26" i="11"/>
  <c r="CI34" i="11"/>
  <c r="CI9" i="11"/>
  <c r="CI40" i="11"/>
  <c r="CI41" i="11"/>
  <c r="CI38" i="11"/>
  <c r="CI10" i="11"/>
  <c r="CI42" i="11"/>
  <c r="CI27" i="11"/>
  <c r="CI35" i="11"/>
  <c r="CI24" i="11"/>
  <c r="CI32" i="11"/>
  <c r="CI14" i="11"/>
  <c r="CI25" i="11"/>
  <c r="CI33" i="11"/>
  <c r="CI22" i="11"/>
  <c r="CI30" i="11"/>
  <c r="CJ1" i="11"/>
  <c r="CI43" i="6"/>
  <c r="CI42" i="6"/>
  <c r="CI41" i="6"/>
  <c r="CI40" i="6"/>
  <c r="CI39" i="6"/>
  <c r="CI38" i="6"/>
  <c r="CI37" i="6"/>
  <c r="CI36" i="6"/>
  <c r="CI35" i="6"/>
  <c r="CI34" i="6"/>
  <c r="CI33" i="6"/>
  <c r="CI32" i="6"/>
  <c r="CI31" i="6"/>
  <c r="CI30" i="6"/>
  <c r="CI29" i="6"/>
  <c r="CI28" i="6"/>
  <c r="CI27" i="6"/>
  <c r="CI26" i="6"/>
  <c r="CI25" i="6"/>
  <c r="CI24" i="6"/>
  <c r="CI23" i="6"/>
  <c r="CI22" i="6"/>
  <c r="CI21" i="6"/>
  <c r="CI20" i="6"/>
  <c r="CI19" i="6"/>
  <c r="CI18" i="6"/>
  <c r="CI17" i="6"/>
  <c r="CI16" i="6"/>
  <c r="CI15" i="6"/>
  <c r="CI14" i="6"/>
  <c r="CI13" i="6"/>
  <c r="CI12" i="6"/>
  <c r="CI11" i="6"/>
  <c r="CI10" i="6"/>
  <c r="CI9" i="6"/>
  <c r="CJ1" i="6"/>
  <c r="CI53" i="6"/>
  <c r="CI54" i="6"/>
  <c r="CI45" i="6"/>
  <c r="CI44" i="6"/>
  <c r="CI51" i="6"/>
  <c r="CI52" i="6"/>
  <c r="CI50" i="6"/>
  <c r="CI57" i="6"/>
  <c r="CI49" i="6"/>
  <c r="CI55" i="6"/>
  <c r="CI47" i="6"/>
  <c r="CI46" i="6"/>
  <c r="CI58" i="6"/>
  <c r="CI48" i="6"/>
  <c r="CI56" i="6"/>
  <c r="CJ44" i="11" l="1"/>
  <c r="CJ45" i="11"/>
  <c r="CJ46" i="11"/>
  <c r="CJ48" i="11"/>
  <c r="CJ49" i="11"/>
  <c r="CJ50" i="11"/>
  <c r="CJ47" i="11"/>
  <c r="CJ51" i="11"/>
  <c r="CJ52" i="11"/>
  <c r="CJ53" i="11"/>
  <c r="CJ54" i="11"/>
  <c r="CJ55" i="11"/>
  <c r="CJ56" i="11"/>
  <c r="CJ57" i="11"/>
  <c r="CJ58" i="11"/>
  <c r="CJ15" i="11"/>
  <c r="CJ16" i="11"/>
  <c r="CJ17" i="11"/>
  <c r="CJ18" i="11"/>
  <c r="CJ19" i="11"/>
  <c r="CJ23" i="11"/>
  <c r="CJ31" i="11"/>
  <c r="CJ13" i="11"/>
  <c r="CJ43" i="11"/>
  <c r="CJ39" i="11"/>
  <c r="CJ20" i="11"/>
  <c r="CJ28" i="11"/>
  <c r="CJ36" i="11"/>
  <c r="CJ12" i="11"/>
  <c r="CJ9" i="11"/>
  <c r="CJ11" i="11"/>
  <c r="CJ21" i="11"/>
  <c r="CJ29" i="11"/>
  <c r="CJ37" i="11"/>
  <c r="CJ26" i="11"/>
  <c r="CJ34" i="11"/>
  <c r="CJ42" i="11"/>
  <c r="CJ40" i="11"/>
  <c r="CJ41" i="11"/>
  <c r="CJ38" i="11"/>
  <c r="CJ10" i="11"/>
  <c r="CJ27" i="11"/>
  <c r="CJ35" i="11"/>
  <c r="CJ24" i="11"/>
  <c r="CJ32" i="11"/>
  <c r="CJ14" i="11"/>
  <c r="CJ25" i="11"/>
  <c r="CJ33" i="11"/>
  <c r="CJ22" i="11"/>
  <c r="CJ30" i="11"/>
  <c r="CK1" i="11"/>
  <c r="CJ43" i="6"/>
  <c r="CJ42" i="6"/>
  <c r="CJ41" i="6"/>
  <c r="CJ40" i="6"/>
  <c r="CJ39" i="6"/>
  <c r="CJ38" i="6"/>
  <c r="CJ37" i="6"/>
  <c r="CJ36" i="6"/>
  <c r="CJ35" i="6"/>
  <c r="CJ34" i="6"/>
  <c r="CJ33" i="6"/>
  <c r="CJ32" i="6"/>
  <c r="CJ31" i="6"/>
  <c r="CJ30" i="6"/>
  <c r="CJ29" i="6"/>
  <c r="CJ28" i="6"/>
  <c r="CJ27" i="6"/>
  <c r="CJ26" i="6"/>
  <c r="CJ25" i="6"/>
  <c r="CJ24" i="6"/>
  <c r="CJ23" i="6"/>
  <c r="CJ22" i="6"/>
  <c r="CJ21" i="6"/>
  <c r="CJ20" i="6"/>
  <c r="CJ9" i="6"/>
  <c r="CJ19" i="6"/>
  <c r="CJ18" i="6"/>
  <c r="CJ17" i="6"/>
  <c r="CJ16" i="6"/>
  <c r="CJ15" i="6"/>
  <c r="CJ14" i="6"/>
  <c r="CJ13" i="6"/>
  <c r="CJ12" i="6"/>
  <c r="CJ11" i="6"/>
  <c r="CJ10" i="6"/>
  <c r="CK1" i="6"/>
  <c r="CJ52" i="6"/>
  <c r="CJ51" i="6"/>
  <c r="CJ44" i="6"/>
  <c r="CJ58" i="6"/>
  <c r="CJ57" i="6"/>
  <c r="CJ50" i="6"/>
  <c r="CJ49" i="6"/>
  <c r="CJ45" i="6"/>
  <c r="CJ56" i="6"/>
  <c r="CJ55" i="6"/>
  <c r="CJ48" i="6"/>
  <c r="CJ47" i="6"/>
  <c r="CJ54" i="6"/>
  <c r="CJ53" i="6"/>
  <c r="CJ46" i="6"/>
  <c r="CK44" i="11" l="1"/>
  <c r="CK45" i="11"/>
  <c r="CK46" i="11"/>
  <c r="CK47" i="11"/>
  <c r="CK48" i="11"/>
  <c r="CK49" i="11"/>
  <c r="CK50" i="11"/>
  <c r="CK51" i="11"/>
  <c r="CK52" i="11"/>
  <c r="CK53" i="11"/>
  <c r="CK54" i="11"/>
  <c r="CK55" i="11"/>
  <c r="CK56" i="11"/>
  <c r="CK57" i="11"/>
  <c r="CK58" i="11"/>
  <c r="CK15" i="11"/>
  <c r="CK16" i="11"/>
  <c r="CK17" i="11"/>
  <c r="CK18" i="11"/>
  <c r="CK19" i="11"/>
  <c r="CK39" i="11"/>
  <c r="CK20" i="11"/>
  <c r="CK28" i="11"/>
  <c r="CK36" i="11"/>
  <c r="CK23" i="11"/>
  <c r="CK31" i="11"/>
  <c r="CK13" i="11"/>
  <c r="CK43" i="11"/>
  <c r="CK21" i="11"/>
  <c r="CK29" i="11"/>
  <c r="CK37" i="11"/>
  <c r="CK26" i="11"/>
  <c r="CK34" i="11"/>
  <c r="CK9" i="11"/>
  <c r="CK12" i="11"/>
  <c r="CK11" i="11"/>
  <c r="CK42" i="11"/>
  <c r="CK27" i="11"/>
  <c r="CK35" i="11"/>
  <c r="CK24" i="11"/>
  <c r="CK32" i="11"/>
  <c r="CK14" i="11"/>
  <c r="CK25" i="11"/>
  <c r="CK33" i="11"/>
  <c r="CK22" i="11"/>
  <c r="CK30" i="11"/>
  <c r="CK40" i="11"/>
  <c r="CK41" i="11"/>
  <c r="CK38" i="11"/>
  <c r="CK10" i="11"/>
  <c r="CL1" i="11"/>
  <c r="CK43" i="6"/>
  <c r="CK42" i="6"/>
  <c r="CK41" i="6"/>
  <c r="CK40" i="6"/>
  <c r="CK39" i="6"/>
  <c r="CK38" i="6"/>
  <c r="CK37" i="6"/>
  <c r="CK36" i="6"/>
  <c r="CK35" i="6"/>
  <c r="CK34" i="6"/>
  <c r="CK33" i="6"/>
  <c r="CK32" i="6"/>
  <c r="CK31" i="6"/>
  <c r="CK30" i="6"/>
  <c r="CK29" i="6"/>
  <c r="CK28" i="6"/>
  <c r="CK27" i="6"/>
  <c r="CK26" i="6"/>
  <c r="CK25" i="6"/>
  <c r="CK24" i="6"/>
  <c r="CK23" i="6"/>
  <c r="CK22" i="6"/>
  <c r="CK21" i="6"/>
  <c r="CK20" i="6"/>
  <c r="CK19" i="6"/>
  <c r="CK18" i="6"/>
  <c r="CK17" i="6"/>
  <c r="CK16" i="6"/>
  <c r="CK15" i="6"/>
  <c r="CK14" i="6"/>
  <c r="CK13" i="6"/>
  <c r="CK12" i="6"/>
  <c r="CK11" i="6"/>
  <c r="CK10" i="6"/>
  <c r="CK9" i="6"/>
  <c r="CL1" i="6"/>
  <c r="CK51" i="6"/>
  <c r="CK52" i="6"/>
  <c r="CK50" i="6"/>
  <c r="CK57" i="6"/>
  <c r="CK58" i="6"/>
  <c r="CK49" i="6"/>
  <c r="CK48" i="6"/>
  <c r="CK55" i="6"/>
  <c r="CK47" i="6"/>
  <c r="CK53" i="6"/>
  <c r="CK45" i="6"/>
  <c r="CK44" i="6"/>
  <c r="CK56" i="6"/>
  <c r="CK46" i="6"/>
  <c r="CK54" i="6"/>
  <c r="CL44" i="11" l="1"/>
  <c r="CL45" i="11"/>
  <c r="CL46" i="11"/>
  <c r="CL47" i="11"/>
  <c r="CL48" i="11"/>
  <c r="CL49" i="11"/>
  <c r="CL50" i="11"/>
  <c r="CL51" i="11"/>
  <c r="CL52" i="11"/>
  <c r="CL53" i="11"/>
  <c r="CL54" i="11"/>
  <c r="CL55" i="11"/>
  <c r="CL56" i="11"/>
  <c r="CL57" i="11"/>
  <c r="CL58" i="11"/>
  <c r="CL15" i="11"/>
  <c r="CL16" i="11"/>
  <c r="CL17" i="11"/>
  <c r="CL18" i="11"/>
  <c r="CL19" i="11"/>
  <c r="CL39" i="11"/>
  <c r="CL20" i="11"/>
  <c r="CL28" i="11"/>
  <c r="CL36" i="11"/>
  <c r="CL23" i="11"/>
  <c r="CL31" i="11"/>
  <c r="CL13" i="11"/>
  <c r="CL43" i="11"/>
  <c r="CL21" i="11"/>
  <c r="CL29" i="11"/>
  <c r="CL37" i="11"/>
  <c r="CL26" i="11"/>
  <c r="CL34" i="11"/>
  <c r="CL12" i="11"/>
  <c r="CL9" i="11"/>
  <c r="CL11" i="11"/>
  <c r="CL27" i="11"/>
  <c r="CL35" i="11"/>
  <c r="CL24" i="11"/>
  <c r="CL32" i="11"/>
  <c r="CL14" i="11"/>
  <c r="CL25" i="11"/>
  <c r="CL33" i="11"/>
  <c r="CL22" i="11"/>
  <c r="CL30" i="11"/>
  <c r="CL42" i="11"/>
  <c r="CL40" i="11"/>
  <c r="CL41" i="11"/>
  <c r="CL38" i="11"/>
  <c r="CL10" i="11"/>
  <c r="CM1" i="11"/>
  <c r="CL43" i="6"/>
  <c r="CL42" i="6"/>
  <c r="CL41" i="6"/>
  <c r="CL40" i="6"/>
  <c r="CL39" i="6"/>
  <c r="CL38" i="6"/>
  <c r="CL37" i="6"/>
  <c r="CL36" i="6"/>
  <c r="CL35" i="6"/>
  <c r="CL34" i="6"/>
  <c r="CL33" i="6"/>
  <c r="CL32" i="6"/>
  <c r="CL31" i="6"/>
  <c r="CL30" i="6"/>
  <c r="CL29" i="6"/>
  <c r="CL28" i="6"/>
  <c r="CL27" i="6"/>
  <c r="CL26" i="6"/>
  <c r="CL25" i="6"/>
  <c r="CL24" i="6"/>
  <c r="CL23" i="6"/>
  <c r="CL22" i="6"/>
  <c r="CL21" i="6"/>
  <c r="CL20" i="6"/>
  <c r="CL9" i="6"/>
  <c r="CL19" i="6"/>
  <c r="CL18" i="6"/>
  <c r="CL17" i="6"/>
  <c r="CL16" i="6"/>
  <c r="CL15" i="6"/>
  <c r="CL14" i="6"/>
  <c r="CL13" i="6"/>
  <c r="CL12" i="6"/>
  <c r="CL11" i="6"/>
  <c r="CL10" i="6"/>
  <c r="CM1" i="6"/>
  <c r="CL52" i="6"/>
  <c r="CL51" i="6"/>
  <c r="CL44" i="6"/>
  <c r="CL58" i="6"/>
  <c r="CL57" i="6"/>
  <c r="CL50" i="6"/>
  <c r="CL49" i="6"/>
  <c r="CL48" i="6"/>
  <c r="CL54" i="6"/>
  <c r="CL46" i="6"/>
  <c r="CL45" i="6"/>
  <c r="CL56" i="6"/>
  <c r="CL55" i="6"/>
  <c r="CL47" i="6"/>
  <c r="CL53" i="6"/>
  <c r="CM44" i="11" l="1"/>
  <c r="CM45" i="11"/>
  <c r="CM46" i="11"/>
  <c r="CM47" i="11"/>
  <c r="CM48" i="11"/>
  <c r="CM49" i="11"/>
  <c r="CM50" i="11"/>
  <c r="CM51" i="11"/>
  <c r="CM52" i="11"/>
  <c r="CM53" i="11"/>
  <c r="CM54" i="11"/>
  <c r="CM55" i="11"/>
  <c r="CM56" i="11"/>
  <c r="CM57" i="11"/>
  <c r="CM58" i="11"/>
  <c r="CM15" i="11"/>
  <c r="CM16" i="11"/>
  <c r="CM17" i="11"/>
  <c r="CM18" i="11"/>
  <c r="CM19" i="11"/>
  <c r="CM23" i="11"/>
  <c r="CM31" i="11"/>
  <c r="CM13" i="11"/>
  <c r="CM43" i="11"/>
  <c r="CM39" i="11"/>
  <c r="CM20" i="11"/>
  <c r="CM28" i="11"/>
  <c r="CM36" i="11"/>
  <c r="CM12" i="11"/>
  <c r="CM11" i="11"/>
  <c r="CM21" i="11"/>
  <c r="CM29" i="11"/>
  <c r="CM37" i="11"/>
  <c r="CM26" i="11"/>
  <c r="CM34" i="11"/>
  <c r="CM9" i="11"/>
  <c r="CM42" i="11"/>
  <c r="CM40" i="11"/>
  <c r="CM41" i="11"/>
  <c r="CM38" i="11"/>
  <c r="CM10" i="11"/>
  <c r="CM27" i="11"/>
  <c r="CM35" i="11"/>
  <c r="CM24" i="11"/>
  <c r="CM32" i="11"/>
  <c r="CM14" i="11"/>
  <c r="CM25" i="11"/>
  <c r="CM33" i="11"/>
  <c r="CM22" i="11"/>
  <c r="CM30" i="11"/>
  <c r="CN1" i="11"/>
  <c r="CM43" i="6"/>
  <c r="CM42" i="6"/>
  <c r="CM41" i="6"/>
  <c r="CM40" i="6"/>
  <c r="CM39" i="6"/>
  <c r="CM38" i="6"/>
  <c r="CM37" i="6"/>
  <c r="CM36" i="6"/>
  <c r="CM35" i="6"/>
  <c r="CM34" i="6"/>
  <c r="CM33" i="6"/>
  <c r="CM32" i="6"/>
  <c r="CM31" i="6"/>
  <c r="CM30" i="6"/>
  <c r="CM29" i="6"/>
  <c r="CM28" i="6"/>
  <c r="CM27" i="6"/>
  <c r="CM26" i="6"/>
  <c r="CM25" i="6"/>
  <c r="CM24" i="6"/>
  <c r="CM23" i="6"/>
  <c r="CM22" i="6"/>
  <c r="CM21" i="6"/>
  <c r="CM20" i="6"/>
  <c r="CM19" i="6"/>
  <c r="CM18" i="6"/>
  <c r="CM17" i="6"/>
  <c r="CM16" i="6"/>
  <c r="CM15" i="6"/>
  <c r="CM14" i="6"/>
  <c r="CM13" i="6"/>
  <c r="CM12" i="6"/>
  <c r="CM11" i="6"/>
  <c r="CM10" i="6"/>
  <c r="CM9" i="6"/>
  <c r="CN1" i="6"/>
  <c r="CM51" i="6"/>
  <c r="CM52" i="6"/>
  <c r="CM50" i="6"/>
  <c r="CM57" i="6"/>
  <c r="CM58" i="6"/>
  <c r="CM49" i="6"/>
  <c r="CM48" i="6"/>
  <c r="CM56" i="6"/>
  <c r="CM46" i="6"/>
  <c r="CM54" i="6"/>
  <c r="CM44" i="6"/>
  <c r="CM55" i="6"/>
  <c r="CM47" i="6"/>
  <c r="CM53" i="6"/>
  <c r="CM45" i="6"/>
  <c r="CN44" i="11" l="1"/>
  <c r="CN45" i="11"/>
  <c r="CN46" i="11"/>
  <c r="CN48" i="11"/>
  <c r="CN49" i="11"/>
  <c r="CN50" i="11"/>
  <c r="CN47" i="11"/>
  <c r="CN51" i="11"/>
  <c r="CN52" i="11"/>
  <c r="CN53" i="11"/>
  <c r="CN54" i="11"/>
  <c r="CN55" i="11"/>
  <c r="CN56" i="11"/>
  <c r="CN57" i="11"/>
  <c r="CN58" i="11"/>
  <c r="CN15" i="11"/>
  <c r="CN16" i="11"/>
  <c r="CN17" i="11"/>
  <c r="CN18" i="11"/>
  <c r="CN19" i="11"/>
  <c r="CN23" i="11"/>
  <c r="CN31" i="11"/>
  <c r="CN13" i="11"/>
  <c r="CN43" i="11"/>
  <c r="CN39" i="11"/>
  <c r="CN20" i="11"/>
  <c r="CN28" i="11"/>
  <c r="CN36" i="11"/>
  <c r="CN12" i="11"/>
  <c r="CN9" i="11"/>
  <c r="CN11" i="11"/>
  <c r="CN21" i="11"/>
  <c r="CN29" i="11"/>
  <c r="CN37" i="11"/>
  <c r="CN26" i="11"/>
  <c r="CN34" i="11"/>
  <c r="CN42" i="11"/>
  <c r="CN40" i="11"/>
  <c r="CN41" i="11"/>
  <c r="CN38" i="11"/>
  <c r="CN10" i="11"/>
  <c r="CN27" i="11"/>
  <c r="CN35" i="11"/>
  <c r="CN24" i="11"/>
  <c r="CN32" i="11"/>
  <c r="CN14" i="11"/>
  <c r="CN25" i="11"/>
  <c r="CN33" i="11"/>
  <c r="CN22" i="11"/>
  <c r="CN30" i="11"/>
  <c r="CO1" i="11"/>
  <c r="CN43" i="6"/>
  <c r="CN42" i="6"/>
  <c r="CN41" i="6"/>
  <c r="CN40" i="6"/>
  <c r="CN39" i="6"/>
  <c r="CN38" i="6"/>
  <c r="CN37" i="6"/>
  <c r="CN36" i="6"/>
  <c r="CN35" i="6"/>
  <c r="CN34" i="6"/>
  <c r="CN33" i="6"/>
  <c r="CN32" i="6"/>
  <c r="CN31" i="6"/>
  <c r="CN30" i="6"/>
  <c r="CN29" i="6"/>
  <c r="CN28" i="6"/>
  <c r="CN27" i="6"/>
  <c r="CN26" i="6"/>
  <c r="CN25" i="6"/>
  <c r="CN24" i="6"/>
  <c r="CN23" i="6"/>
  <c r="CN22" i="6"/>
  <c r="CN21" i="6"/>
  <c r="CN20" i="6"/>
  <c r="CN9" i="6"/>
  <c r="CN19" i="6"/>
  <c r="CN18" i="6"/>
  <c r="CN17" i="6"/>
  <c r="CN16" i="6"/>
  <c r="CN15" i="6"/>
  <c r="CN14" i="6"/>
  <c r="CN13" i="6"/>
  <c r="CN12" i="6"/>
  <c r="CN11" i="6"/>
  <c r="CN10" i="6"/>
  <c r="CO1" i="6"/>
  <c r="CN52" i="6"/>
  <c r="CN51" i="6"/>
  <c r="CN44" i="6"/>
  <c r="CN58" i="6"/>
  <c r="CN57" i="6"/>
  <c r="CN50" i="6"/>
  <c r="CN49" i="6"/>
  <c r="CN55" i="6"/>
  <c r="CN47" i="6"/>
  <c r="CN53" i="6"/>
  <c r="CN45" i="6"/>
  <c r="CN56" i="6"/>
  <c r="CN48" i="6"/>
  <c r="CN54" i="6"/>
  <c r="CN46" i="6"/>
  <c r="CO44" i="11" l="1"/>
  <c r="CO45" i="11"/>
  <c r="CO46" i="11"/>
  <c r="CO47" i="11"/>
  <c r="CO48" i="11"/>
  <c r="CO49" i="11"/>
  <c r="CO50" i="11"/>
  <c r="CO51" i="11"/>
  <c r="CO52" i="11"/>
  <c r="CO53" i="11"/>
  <c r="CO54" i="11"/>
  <c r="CO55" i="11"/>
  <c r="CO56" i="11"/>
  <c r="CO57" i="11"/>
  <c r="CO58" i="11"/>
  <c r="CO15" i="11"/>
  <c r="CO16" i="11"/>
  <c r="CO17" i="11"/>
  <c r="CO18" i="11"/>
  <c r="CO19" i="11"/>
  <c r="CO39" i="11"/>
  <c r="CO20" i="11"/>
  <c r="CO28" i="11"/>
  <c r="CO36" i="11"/>
  <c r="CO23" i="11"/>
  <c r="CO31" i="11"/>
  <c r="CO13" i="11"/>
  <c r="CO43" i="11"/>
  <c r="CO21" i="11"/>
  <c r="CO29" i="11"/>
  <c r="CO37" i="11"/>
  <c r="CO26" i="11"/>
  <c r="CO34" i="11"/>
  <c r="CO9" i="11"/>
  <c r="CO12" i="11"/>
  <c r="CO11" i="11"/>
  <c r="CO27" i="11"/>
  <c r="CO35" i="11"/>
  <c r="CO24" i="11"/>
  <c r="CO32" i="11"/>
  <c r="CO14" i="11"/>
  <c r="CO25" i="11"/>
  <c r="CO33" i="11"/>
  <c r="CO22" i="11"/>
  <c r="CO30" i="11"/>
  <c r="CO42" i="11"/>
  <c r="CO40" i="11"/>
  <c r="CO41" i="11"/>
  <c r="CO38" i="11"/>
  <c r="CO10" i="11"/>
  <c r="CP1" i="11"/>
  <c r="CN8" i="11"/>
  <c r="CO43" i="6"/>
  <c r="CO42" i="6"/>
  <c r="CO41" i="6"/>
  <c r="CO40" i="6"/>
  <c r="CO39" i="6"/>
  <c r="CO38" i="6"/>
  <c r="CO37" i="6"/>
  <c r="CO36" i="6"/>
  <c r="CO35" i="6"/>
  <c r="CO34" i="6"/>
  <c r="CO33" i="6"/>
  <c r="CO32" i="6"/>
  <c r="CO31" i="6"/>
  <c r="CO30" i="6"/>
  <c r="CO29" i="6"/>
  <c r="CO28" i="6"/>
  <c r="CO27" i="6"/>
  <c r="CO26" i="6"/>
  <c r="CO25" i="6"/>
  <c r="CO24" i="6"/>
  <c r="CO23" i="6"/>
  <c r="CO22" i="6"/>
  <c r="CO21" i="6"/>
  <c r="CO20" i="6"/>
  <c r="CO19" i="6"/>
  <c r="CO18" i="6"/>
  <c r="CO17" i="6"/>
  <c r="CO16" i="6"/>
  <c r="CO15" i="6"/>
  <c r="CO14" i="6"/>
  <c r="CO13" i="6"/>
  <c r="CO12" i="6"/>
  <c r="CO11" i="6"/>
  <c r="CO10" i="6"/>
  <c r="CO9" i="6"/>
  <c r="CP1" i="6"/>
  <c r="CO55" i="6"/>
  <c r="CO56" i="6"/>
  <c r="CO47" i="6"/>
  <c r="CO44" i="6"/>
  <c r="CO53" i="6"/>
  <c r="CO54" i="6"/>
  <c r="CO45" i="6"/>
  <c r="CO46" i="6"/>
  <c r="CO52" i="6"/>
  <c r="CO57" i="6"/>
  <c r="CO49" i="6"/>
  <c r="CN8" i="6"/>
  <c r="CO51" i="6"/>
  <c r="CO48" i="6"/>
  <c r="CO58" i="6"/>
  <c r="CO50" i="6"/>
  <c r="CP44" i="11" l="1"/>
  <c r="CP45" i="11"/>
  <c r="CP46" i="11"/>
  <c r="CP47" i="11"/>
  <c r="CP48" i="11"/>
  <c r="CP49" i="11"/>
  <c r="CP50" i="11"/>
  <c r="CP51" i="11"/>
  <c r="CP52" i="11"/>
  <c r="CP53" i="11"/>
  <c r="CP54" i="11"/>
  <c r="CP55" i="11"/>
  <c r="CP56" i="11"/>
  <c r="CP57" i="11"/>
  <c r="CP58" i="11"/>
  <c r="CP15" i="11"/>
  <c r="CP16" i="11"/>
  <c r="CP17" i="11"/>
  <c r="CP18" i="11"/>
  <c r="CP19" i="11"/>
  <c r="CP39" i="11"/>
  <c r="CP20" i="11"/>
  <c r="CP28" i="11"/>
  <c r="CP36" i="11"/>
  <c r="CP23" i="11"/>
  <c r="CP31" i="11"/>
  <c r="CP13" i="11"/>
  <c r="CP43" i="11"/>
  <c r="CP21" i="11"/>
  <c r="CP29" i="11"/>
  <c r="CP37" i="11"/>
  <c r="CP26" i="11"/>
  <c r="CP34" i="11"/>
  <c r="CP12" i="11"/>
  <c r="CP9" i="11"/>
  <c r="CP11" i="11"/>
  <c r="CP27" i="11"/>
  <c r="CP35" i="11"/>
  <c r="CP24" i="11"/>
  <c r="CP32" i="11"/>
  <c r="CP14" i="11"/>
  <c r="CP25" i="11"/>
  <c r="CP33" i="11"/>
  <c r="CP22" i="11"/>
  <c r="CP42" i="11"/>
  <c r="CP40" i="11"/>
  <c r="CP41" i="11"/>
  <c r="CP30" i="11"/>
  <c r="CP38" i="11"/>
  <c r="CP10" i="11"/>
  <c r="CQ1" i="11"/>
  <c r="CP43" i="6"/>
  <c r="CP42" i="6"/>
  <c r="CP41" i="6"/>
  <c r="CP40" i="6"/>
  <c r="CP39" i="6"/>
  <c r="CP38" i="6"/>
  <c r="CP37" i="6"/>
  <c r="CP36" i="6"/>
  <c r="CP35" i="6"/>
  <c r="CP34" i="6"/>
  <c r="CP33" i="6"/>
  <c r="CP32" i="6"/>
  <c r="CP31" i="6"/>
  <c r="CP30" i="6"/>
  <c r="CP29" i="6"/>
  <c r="CP28" i="6"/>
  <c r="CP27" i="6"/>
  <c r="CP26" i="6"/>
  <c r="CP25" i="6"/>
  <c r="CP24" i="6"/>
  <c r="CP23" i="6"/>
  <c r="CP22" i="6"/>
  <c r="CP21" i="6"/>
  <c r="CP20" i="6"/>
  <c r="CP9" i="6"/>
  <c r="CP19" i="6"/>
  <c r="CP18" i="6"/>
  <c r="CP17" i="6"/>
  <c r="CP16" i="6"/>
  <c r="CP15" i="6"/>
  <c r="CP14" i="6"/>
  <c r="CP13" i="6"/>
  <c r="CP12" i="6"/>
  <c r="CP11" i="6"/>
  <c r="CP10" i="6"/>
  <c r="CQ1" i="6"/>
  <c r="CP52" i="6"/>
  <c r="CP51" i="6"/>
  <c r="CP44" i="6"/>
  <c r="CP58" i="6"/>
  <c r="CP57" i="6"/>
  <c r="CP50" i="6"/>
  <c r="CP49" i="6"/>
  <c r="CP56" i="6"/>
  <c r="CP48" i="6"/>
  <c r="CP47" i="6"/>
  <c r="CP53" i="6"/>
  <c r="CP45" i="6"/>
  <c r="CP55" i="6"/>
  <c r="CP54" i="6"/>
  <c r="CP46" i="6"/>
  <c r="CQ44" i="11" l="1"/>
  <c r="CQ45" i="11"/>
  <c r="CQ46" i="11"/>
  <c r="CQ47" i="11"/>
  <c r="CQ48" i="11"/>
  <c r="CQ49" i="11"/>
  <c r="CQ50" i="11"/>
  <c r="CQ51" i="11"/>
  <c r="CQ52" i="11"/>
  <c r="CQ53" i="11"/>
  <c r="CQ54" i="11"/>
  <c r="CQ55" i="11"/>
  <c r="CQ56" i="11"/>
  <c r="CQ57" i="11"/>
  <c r="CQ58" i="11"/>
  <c r="CQ15" i="11"/>
  <c r="CQ16" i="11"/>
  <c r="CQ17" i="11"/>
  <c r="CQ18" i="11"/>
  <c r="CQ19" i="11"/>
  <c r="CQ23" i="11"/>
  <c r="CQ31" i="11"/>
  <c r="CQ13" i="11"/>
  <c r="CQ43" i="11"/>
  <c r="CQ39" i="11"/>
  <c r="CQ20" i="11"/>
  <c r="CQ28" i="11"/>
  <c r="CQ36" i="11"/>
  <c r="CQ12" i="11"/>
  <c r="CQ11" i="11"/>
  <c r="CQ21" i="11"/>
  <c r="CQ29" i="11"/>
  <c r="CQ37" i="11"/>
  <c r="CQ26" i="11"/>
  <c r="CQ34" i="11"/>
  <c r="CQ9" i="11"/>
  <c r="CQ42" i="11"/>
  <c r="CQ40" i="11"/>
  <c r="CQ41" i="11"/>
  <c r="CQ38" i="11"/>
  <c r="CQ10" i="11"/>
  <c r="CQ27" i="11"/>
  <c r="CQ35" i="11"/>
  <c r="CQ24" i="11"/>
  <c r="CQ32" i="11"/>
  <c r="CQ14" i="11"/>
  <c r="CQ25" i="11"/>
  <c r="CQ33" i="11"/>
  <c r="CQ22" i="11"/>
  <c r="CQ30" i="11"/>
  <c r="CR1" i="11"/>
  <c r="CQ43" i="6"/>
  <c r="CQ42" i="6"/>
  <c r="CQ41" i="6"/>
  <c r="CQ40" i="6"/>
  <c r="CQ39" i="6"/>
  <c r="CQ38" i="6"/>
  <c r="CQ37" i="6"/>
  <c r="CQ36" i="6"/>
  <c r="CQ35" i="6"/>
  <c r="CQ34" i="6"/>
  <c r="CQ33" i="6"/>
  <c r="CQ32" i="6"/>
  <c r="CQ31" i="6"/>
  <c r="CQ30" i="6"/>
  <c r="CQ29" i="6"/>
  <c r="CQ28" i="6"/>
  <c r="CQ27" i="6"/>
  <c r="CQ26" i="6"/>
  <c r="CQ25" i="6"/>
  <c r="CQ24" i="6"/>
  <c r="CQ23" i="6"/>
  <c r="CQ22" i="6"/>
  <c r="CQ21" i="6"/>
  <c r="CQ20" i="6"/>
  <c r="CQ19" i="6"/>
  <c r="CQ18" i="6"/>
  <c r="CQ17" i="6"/>
  <c r="CQ16" i="6"/>
  <c r="CQ15" i="6"/>
  <c r="CQ14" i="6"/>
  <c r="CQ13" i="6"/>
  <c r="CQ12" i="6"/>
  <c r="CQ11" i="6"/>
  <c r="CQ10" i="6"/>
  <c r="CQ9" i="6"/>
  <c r="CR1" i="6"/>
  <c r="CQ51" i="6"/>
  <c r="CQ52" i="6"/>
  <c r="CQ48" i="6"/>
  <c r="CQ57" i="6"/>
  <c r="CQ58" i="6"/>
  <c r="CQ49" i="6"/>
  <c r="CQ50" i="6"/>
  <c r="CQ56" i="6"/>
  <c r="CQ47" i="6"/>
  <c r="CQ53" i="6"/>
  <c r="CQ45" i="6"/>
  <c r="CQ46" i="6"/>
  <c r="CQ55" i="6"/>
  <c r="CQ44" i="6"/>
  <c r="CQ54" i="6"/>
  <c r="CR44" i="11" l="1"/>
  <c r="CR45" i="11"/>
  <c r="CR46" i="11"/>
  <c r="CR48" i="11"/>
  <c r="CR49" i="11"/>
  <c r="CR50" i="11"/>
  <c r="CR47" i="11"/>
  <c r="CR51" i="11"/>
  <c r="CR52" i="11"/>
  <c r="CR53" i="11"/>
  <c r="CR54" i="11"/>
  <c r="CR55" i="11"/>
  <c r="CR56" i="11"/>
  <c r="CR57" i="11"/>
  <c r="CR58" i="11"/>
  <c r="CR15" i="11"/>
  <c r="CR16" i="11"/>
  <c r="CR17" i="11"/>
  <c r="CR18" i="11"/>
  <c r="CR19" i="11"/>
  <c r="CR23" i="11"/>
  <c r="CR31" i="11"/>
  <c r="CR13" i="11"/>
  <c r="CR43" i="11"/>
  <c r="CR39" i="11"/>
  <c r="CR20" i="11"/>
  <c r="CR28" i="11"/>
  <c r="CR36" i="11"/>
  <c r="CR12" i="11"/>
  <c r="CR9" i="11"/>
  <c r="CR11" i="11"/>
  <c r="CR21" i="11"/>
  <c r="CR29" i="11"/>
  <c r="CR37" i="11"/>
  <c r="CR26" i="11"/>
  <c r="CR34" i="11"/>
  <c r="CR42" i="11"/>
  <c r="CR40" i="11"/>
  <c r="CR41" i="11"/>
  <c r="CR30" i="11"/>
  <c r="CR38" i="11"/>
  <c r="CR10" i="11"/>
  <c r="CR27" i="11"/>
  <c r="CR35" i="11"/>
  <c r="CR24" i="11"/>
  <c r="CR32" i="11"/>
  <c r="CR14" i="11"/>
  <c r="CR25" i="11"/>
  <c r="CR33" i="11"/>
  <c r="CR22" i="11"/>
  <c r="CS1" i="11"/>
  <c r="CR43" i="6"/>
  <c r="CR42" i="6"/>
  <c r="CR41" i="6"/>
  <c r="CR40" i="6"/>
  <c r="CR39" i="6"/>
  <c r="CR38" i="6"/>
  <c r="CR37" i="6"/>
  <c r="CR36" i="6"/>
  <c r="CR35" i="6"/>
  <c r="CR34" i="6"/>
  <c r="CR33" i="6"/>
  <c r="CR32" i="6"/>
  <c r="CR31" i="6"/>
  <c r="CR30" i="6"/>
  <c r="CR29" i="6"/>
  <c r="CR28" i="6"/>
  <c r="CR27" i="6"/>
  <c r="CR26" i="6"/>
  <c r="CR25" i="6"/>
  <c r="CR24" i="6"/>
  <c r="CR23" i="6"/>
  <c r="CR22" i="6"/>
  <c r="CR21" i="6"/>
  <c r="CR20" i="6"/>
  <c r="CR9" i="6"/>
  <c r="CR19" i="6"/>
  <c r="CR18" i="6"/>
  <c r="CR17" i="6"/>
  <c r="CR16" i="6"/>
  <c r="CR15" i="6"/>
  <c r="CR14" i="6"/>
  <c r="CR13" i="6"/>
  <c r="CR12" i="6"/>
  <c r="CR11" i="6"/>
  <c r="CR10" i="6"/>
  <c r="CR56" i="6"/>
  <c r="CR55" i="6"/>
  <c r="CR48" i="6"/>
  <c r="CR47" i="6"/>
  <c r="CR54" i="6"/>
  <c r="CR53" i="6"/>
  <c r="CR46" i="6"/>
  <c r="CR45" i="6"/>
  <c r="CR57" i="6"/>
  <c r="CR49" i="6"/>
  <c r="CS1" i="6"/>
  <c r="CR52" i="6"/>
  <c r="CR51" i="6"/>
  <c r="CR44" i="6"/>
  <c r="CR58" i="6"/>
  <c r="CR50" i="6"/>
  <c r="CS44" i="11" l="1"/>
  <c r="CS45" i="11"/>
  <c r="CS46" i="11"/>
  <c r="CS47" i="11"/>
  <c r="CS48" i="11"/>
  <c r="CS49" i="11"/>
  <c r="CS50" i="11"/>
  <c r="CS51" i="11"/>
  <c r="CS52" i="11"/>
  <c r="CS53" i="11"/>
  <c r="CS54" i="11"/>
  <c r="CS55" i="11"/>
  <c r="CS56" i="11"/>
  <c r="CS57" i="11"/>
  <c r="CS58" i="11"/>
  <c r="CS15" i="11"/>
  <c r="CS16" i="11"/>
  <c r="CS17" i="11"/>
  <c r="CS18" i="11"/>
  <c r="CS19" i="11"/>
  <c r="CS39" i="11"/>
  <c r="CS20" i="11"/>
  <c r="CS28" i="11"/>
  <c r="CS36" i="11"/>
  <c r="CS23" i="11"/>
  <c r="CS31" i="11"/>
  <c r="CS13" i="11"/>
  <c r="CS43" i="11"/>
  <c r="CS21" i="11"/>
  <c r="CS29" i="11"/>
  <c r="CS37" i="11"/>
  <c r="CS26" i="11"/>
  <c r="CS34" i="11"/>
  <c r="CS9" i="11"/>
  <c r="CS12" i="11"/>
  <c r="CS11" i="11"/>
  <c r="CS27" i="11"/>
  <c r="CS35" i="11"/>
  <c r="CS24" i="11"/>
  <c r="CS32" i="11"/>
  <c r="CS14" i="11"/>
  <c r="CS25" i="11"/>
  <c r="CS33" i="11"/>
  <c r="CS22" i="11"/>
  <c r="CS30" i="11"/>
  <c r="CS42" i="11"/>
  <c r="CS40" i="11"/>
  <c r="CS41" i="11"/>
  <c r="CS38" i="11"/>
  <c r="CS10" i="11"/>
  <c r="CT1" i="11"/>
  <c r="CS43" i="6"/>
  <c r="CS42" i="6"/>
  <c r="CS41" i="6"/>
  <c r="CS40" i="6"/>
  <c r="CS39" i="6"/>
  <c r="CS38" i="6"/>
  <c r="CS37" i="6"/>
  <c r="CS36" i="6"/>
  <c r="CS35" i="6"/>
  <c r="CS34" i="6"/>
  <c r="CS33" i="6"/>
  <c r="CS32" i="6"/>
  <c r="CS31" i="6"/>
  <c r="CS30" i="6"/>
  <c r="CS29" i="6"/>
  <c r="CS28" i="6"/>
  <c r="CS27" i="6"/>
  <c r="CS26" i="6"/>
  <c r="CS25" i="6"/>
  <c r="CS24" i="6"/>
  <c r="CS23" i="6"/>
  <c r="CS22" i="6"/>
  <c r="CS21" i="6"/>
  <c r="CS20" i="6"/>
  <c r="CS19" i="6"/>
  <c r="CS18" i="6"/>
  <c r="CS17" i="6"/>
  <c r="CS16" i="6"/>
  <c r="CS15" i="6"/>
  <c r="CS14" i="6"/>
  <c r="CS13" i="6"/>
  <c r="CS12" i="6"/>
  <c r="CS11" i="6"/>
  <c r="CS10" i="6"/>
  <c r="CS9" i="6"/>
  <c r="CT1" i="6"/>
  <c r="CS51" i="6"/>
  <c r="CS52" i="6"/>
  <c r="CS48" i="6"/>
  <c r="CS57" i="6"/>
  <c r="CS58" i="6"/>
  <c r="CS49" i="6"/>
  <c r="CS50" i="6"/>
  <c r="CS55" i="6"/>
  <c r="CS56" i="6"/>
  <c r="CS47" i="6"/>
  <c r="CS53" i="6"/>
  <c r="CS54" i="6"/>
  <c r="CS46" i="6"/>
  <c r="CS44" i="6"/>
  <c r="CS45" i="6"/>
  <c r="CT44" i="11" l="1"/>
  <c r="CT45" i="11"/>
  <c r="CT46" i="11"/>
  <c r="CT47" i="11"/>
  <c r="CT48" i="11"/>
  <c r="CT49" i="11"/>
  <c r="CT50" i="11"/>
  <c r="CT51" i="11"/>
  <c r="CT52" i="11"/>
  <c r="CT53" i="11"/>
  <c r="CT54" i="11"/>
  <c r="CT55" i="11"/>
  <c r="CT56" i="11"/>
  <c r="CT57" i="11"/>
  <c r="CT58" i="11"/>
  <c r="CT15" i="11"/>
  <c r="CT16" i="11"/>
  <c r="CT17" i="11"/>
  <c r="CT18" i="11"/>
  <c r="CT19" i="11"/>
  <c r="CT39" i="11"/>
  <c r="CT20" i="11"/>
  <c r="CT28" i="11"/>
  <c r="CT36" i="11"/>
  <c r="CT23" i="11"/>
  <c r="CT31" i="11"/>
  <c r="CT13" i="11"/>
  <c r="CT43" i="11"/>
  <c r="CT21" i="11"/>
  <c r="CT29" i="11"/>
  <c r="CT37" i="11"/>
  <c r="CT26" i="11"/>
  <c r="CT34" i="11"/>
  <c r="CT12" i="11"/>
  <c r="CT9" i="11"/>
  <c r="CT11" i="11"/>
  <c r="CT27" i="11"/>
  <c r="CT35" i="11"/>
  <c r="CT24" i="11"/>
  <c r="CT32" i="11"/>
  <c r="CT14" i="11"/>
  <c r="CT25" i="11"/>
  <c r="CT33" i="11"/>
  <c r="CT22" i="11"/>
  <c r="CT42" i="11"/>
  <c r="CT40" i="11"/>
  <c r="CT41" i="11"/>
  <c r="CT30" i="11"/>
  <c r="CT38" i="11"/>
  <c r="CT10" i="11"/>
  <c r="CU1" i="11"/>
  <c r="CT43" i="6"/>
  <c r="CT42" i="6"/>
  <c r="CT41" i="6"/>
  <c r="CT40" i="6"/>
  <c r="CT39" i="6"/>
  <c r="CT38" i="6"/>
  <c r="CT37" i="6"/>
  <c r="CT36" i="6"/>
  <c r="CT35" i="6"/>
  <c r="CT34" i="6"/>
  <c r="CT33" i="6"/>
  <c r="CT32" i="6"/>
  <c r="CT31" i="6"/>
  <c r="CT30" i="6"/>
  <c r="CT29" i="6"/>
  <c r="CT28" i="6"/>
  <c r="CT27" i="6"/>
  <c r="CT26" i="6"/>
  <c r="CT25" i="6"/>
  <c r="CT24" i="6"/>
  <c r="CT23" i="6"/>
  <c r="CT22" i="6"/>
  <c r="CT21" i="6"/>
  <c r="CT20" i="6"/>
  <c r="CT9" i="6"/>
  <c r="CT19" i="6"/>
  <c r="CT18" i="6"/>
  <c r="CT17" i="6"/>
  <c r="CT16" i="6"/>
  <c r="CT15" i="6"/>
  <c r="CT14" i="6"/>
  <c r="CT13" i="6"/>
  <c r="CT12" i="6"/>
  <c r="CT11" i="6"/>
  <c r="CT10" i="6"/>
  <c r="CU1" i="6"/>
  <c r="CT52" i="6"/>
  <c r="CT51" i="6"/>
  <c r="CT44" i="6"/>
  <c r="CT58" i="6"/>
  <c r="CT57" i="6"/>
  <c r="CT50" i="6"/>
  <c r="CT49" i="6"/>
  <c r="CT55" i="6"/>
  <c r="CT47" i="6"/>
  <c r="CT53" i="6"/>
  <c r="CT45" i="6"/>
  <c r="CT56" i="6"/>
  <c r="CT48" i="6"/>
  <c r="CT54" i="6"/>
  <c r="CT46" i="6"/>
  <c r="CU44" i="11" l="1"/>
  <c r="CU45" i="11"/>
  <c r="CU46" i="11"/>
  <c r="CU47" i="11"/>
  <c r="CU48" i="11"/>
  <c r="CU49" i="11"/>
  <c r="CU50" i="11"/>
  <c r="CU51" i="11"/>
  <c r="CU52" i="11"/>
  <c r="CU53" i="11"/>
  <c r="CU54" i="11"/>
  <c r="CU55" i="11"/>
  <c r="CU56" i="11"/>
  <c r="CU57" i="11"/>
  <c r="CU58" i="11"/>
  <c r="CU15" i="11"/>
  <c r="CU16" i="11"/>
  <c r="CU17" i="11"/>
  <c r="CU18" i="11"/>
  <c r="CU19" i="11"/>
  <c r="CU23" i="11"/>
  <c r="CU31" i="11"/>
  <c r="CU13" i="11"/>
  <c r="CU43" i="11"/>
  <c r="CU39" i="11"/>
  <c r="CU20" i="11"/>
  <c r="CU28" i="11"/>
  <c r="CU36" i="11"/>
  <c r="CU12" i="11"/>
  <c r="CU11" i="11"/>
  <c r="CU21" i="11"/>
  <c r="CU29" i="11"/>
  <c r="CU37" i="11"/>
  <c r="CU26" i="11"/>
  <c r="CU34" i="11"/>
  <c r="CU9" i="11"/>
  <c r="CU42" i="11"/>
  <c r="CU40" i="11"/>
  <c r="CU41" i="11"/>
  <c r="CU38" i="11"/>
  <c r="CU10" i="11"/>
  <c r="CU27" i="11"/>
  <c r="CU35" i="11"/>
  <c r="CU24" i="11"/>
  <c r="CU32" i="11"/>
  <c r="CU14" i="11"/>
  <c r="CU25" i="11"/>
  <c r="CU33" i="11"/>
  <c r="CU22" i="11"/>
  <c r="CU30" i="11"/>
  <c r="CV1" i="11"/>
  <c r="CU43" i="6"/>
  <c r="CU42" i="6"/>
  <c r="CU41" i="6"/>
  <c r="CU40" i="6"/>
  <c r="CU39" i="6"/>
  <c r="CU38" i="6"/>
  <c r="CU37" i="6"/>
  <c r="CU36" i="6"/>
  <c r="CU35" i="6"/>
  <c r="CU34" i="6"/>
  <c r="CU33" i="6"/>
  <c r="CU32" i="6"/>
  <c r="CU31" i="6"/>
  <c r="CU30" i="6"/>
  <c r="CU29" i="6"/>
  <c r="CU28" i="6"/>
  <c r="CU27" i="6"/>
  <c r="CU26" i="6"/>
  <c r="CU25" i="6"/>
  <c r="CU24" i="6"/>
  <c r="CU23" i="6"/>
  <c r="CU22" i="6"/>
  <c r="CU21" i="6"/>
  <c r="CU20" i="6"/>
  <c r="CU19" i="6"/>
  <c r="CU18" i="6"/>
  <c r="CU17" i="6"/>
  <c r="CU16" i="6"/>
  <c r="CU15" i="6"/>
  <c r="CU14" i="6"/>
  <c r="CU13" i="6"/>
  <c r="CU12" i="6"/>
  <c r="CU11" i="6"/>
  <c r="CU10" i="6"/>
  <c r="CU9" i="6"/>
  <c r="CV1" i="6"/>
  <c r="CU51" i="6"/>
  <c r="CU52" i="6"/>
  <c r="CU48" i="6"/>
  <c r="CU57" i="6"/>
  <c r="CU58" i="6"/>
  <c r="CU49" i="6"/>
  <c r="CU50" i="6"/>
  <c r="CU55" i="6"/>
  <c r="CU56" i="6"/>
  <c r="CU44" i="6"/>
  <c r="CU53" i="6"/>
  <c r="CU45" i="6"/>
  <c r="CU47" i="6"/>
  <c r="CU54" i="6"/>
  <c r="CU46" i="6"/>
  <c r="CV44" i="11" l="1"/>
  <c r="CV45" i="11"/>
  <c r="CV46" i="11"/>
  <c r="CV48" i="11"/>
  <c r="CV49" i="11"/>
  <c r="CV50" i="11"/>
  <c r="CV47" i="11"/>
  <c r="CV51" i="11"/>
  <c r="CV52" i="11"/>
  <c r="CV53" i="11"/>
  <c r="CV54" i="11"/>
  <c r="CV55" i="11"/>
  <c r="CV56" i="11"/>
  <c r="CV57" i="11"/>
  <c r="CV58" i="11"/>
  <c r="CV15" i="11"/>
  <c r="CV16" i="11"/>
  <c r="CV17" i="11"/>
  <c r="CV18" i="11"/>
  <c r="CV19" i="11"/>
  <c r="CV23" i="11"/>
  <c r="CV31" i="11"/>
  <c r="CV13" i="11"/>
  <c r="CV43" i="11"/>
  <c r="CV39" i="11"/>
  <c r="CV20" i="11"/>
  <c r="CV28" i="11"/>
  <c r="CV36" i="11"/>
  <c r="CV12" i="11"/>
  <c r="CV9" i="11"/>
  <c r="CV11" i="11"/>
  <c r="CV21" i="11"/>
  <c r="CV29" i="11"/>
  <c r="CV37" i="11"/>
  <c r="CV26" i="11"/>
  <c r="CV34" i="11"/>
  <c r="CV42" i="11"/>
  <c r="CV40" i="11"/>
  <c r="CV41" i="11"/>
  <c r="CV30" i="11"/>
  <c r="CV38" i="11"/>
  <c r="CV10" i="11"/>
  <c r="CV27" i="11"/>
  <c r="CV35" i="11"/>
  <c r="CV24" i="11"/>
  <c r="CV32" i="11"/>
  <c r="CV14" i="11"/>
  <c r="CV25" i="11"/>
  <c r="CV33" i="11"/>
  <c r="CV22" i="11"/>
  <c r="CW1" i="11"/>
  <c r="CV43" i="6"/>
  <c r="CV42" i="6"/>
  <c r="CV41" i="6"/>
  <c r="CV40" i="6"/>
  <c r="CV39" i="6"/>
  <c r="CV38" i="6"/>
  <c r="CV37" i="6"/>
  <c r="CV36" i="6"/>
  <c r="CV35" i="6"/>
  <c r="CV34" i="6"/>
  <c r="CV33" i="6"/>
  <c r="CV32" i="6"/>
  <c r="CV31" i="6"/>
  <c r="CV30" i="6"/>
  <c r="CV29" i="6"/>
  <c r="CV28" i="6"/>
  <c r="CV27" i="6"/>
  <c r="CV26" i="6"/>
  <c r="CV25" i="6"/>
  <c r="CV24" i="6"/>
  <c r="CV23" i="6"/>
  <c r="CV22" i="6"/>
  <c r="CV21" i="6"/>
  <c r="CV20" i="6"/>
  <c r="CV9" i="6"/>
  <c r="CV19" i="6"/>
  <c r="CV18" i="6"/>
  <c r="CV17" i="6"/>
  <c r="CV16" i="6"/>
  <c r="CV15" i="6"/>
  <c r="CV14" i="6"/>
  <c r="CV13" i="6"/>
  <c r="CV12" i="6"/>
  <c r="CV11" i="6"/>
  <c r="CV10" i="6"/>
  <c r="CW1" i="6"/>
  <c r="CV52" i="6"/>
  <c r="CV51" i="6"/>
  <c r="CV44" i="6"/>
  <c r="CV58" i="6"/>
  <c r="CV57" i="6"/>
  <c r="CV50" i="6"/>
  <c r="CV49" i="6"/>
  <c r="CV56" i="6"/>
  <c r="CV55" i="6"/>
  <c r="CV47" i="6"/>
  <c r="CV53" i="6"/>
  <c r="CV45" i="6"/>
  <c r="CV48" i="6"/>
  <c r="CV54" i="6"/>
  <c r="CV46" i="6"/>
  <c r="CW44" i="11" l="1"/>
  <c r="CW45" i="11"/>
  <c r="CW46" i="11"/>
  <c r="CW47" i="11"/>
  <c r="CW48" i="11"/>
  <c r="CW49" i="11"/>
  <c r="CW50" i="11"/>
  <c r="CW51" i="11"/>
  <c r="CW52" i="11"/>
  <c r="CW53" i="11"/>
  <c r="CW54" i="11"/>
  <c r="CW55" i="11"/>
  <c r="CW56" i="11"/>
  <c r="CW57" i="11"/>
  <c r="CW58" i="11"/>
  <c r="CW15" i="11"/>
  <c r="CW16" i="11"/>
  <c r="CW17" i="11"/>
  <c r="CW18" i="11"/>
  <c r="CW19" i="11"/>
  <c r="CW39" i="11"/>
  <c r="CW20" i="11"/>
  <c r="CW28" i="11"/>
  <c r="CW36" i="11"/>
  <c r="CW23" i="11"/>
  <c r="CW31" i="11"/>
  <c r="CW13" i="11"/>
  <c r="CW43" i="11"/>
  <c r="CW21" i="11"/>
  <c r="CW29" i="11"/>
  <c r="CW37" i="11"/>
  <c r="CW26" i="11"/>
  <c r="CW34" i="11"/>
  <c r="CW9" i="11"/>
  <c r="CW12" i="11"/>
  <c r="CW11" i="11"/>
  <c r="CW27" i="11"/>
  <c r="CW35" i="11"/>
  <c r="CW24" i="11"/>
  <c r="CW32" i="11"/>
  <c r="CW14" i="11"/>
  <c r="CW25" i="11"/>
  <c r="CW33" i="11"/>
  <c r="CW22" i="11"/>
  <c r="CW30" i="11"/>
  <c r="CW42" i="11"/>
  <c r="CW40" i="11"/>
  <c r="CW41" i="11"/>
  <c r="CW38" i="11"/>
  <c r="CW10" i="11"/>
  <c r="CX1" i="11"/>
  <c r="CW43" i="6"/>
  <c r="CW42" i="6"/>
  <c r="CW41" i="6"/>
  <c r="CW40" i="6"/>
  <c r="CW39" i="6"/>
  <c r="CW38" i="6"/>
  <c r="CW37" i="6"/>
  <c r="CW36" i="6"/>
  <c r="CW35" i="6"/>
  <c r="CW34" i="6"/>
  <c r="CW33" i="6"/>
  <c r="CW32" i="6"/>
  <c r="CW31" i="6"/>
  <c r="CW30" i="6"/>
  <c r="CW29" i="6"/>
  <c r="CW28" i="6"/>
  <c r="CW27" i="6"/>
  <c r="CW26" i="6"/>
  <c r="CW25" i="6"/>
  <c r="CW24" i="6"/>
  <c r="CW23" i="6"/>
  <c r="CW22" i="6"/>
  <c r="CW21" i="6"/>
  <c r="CW20" i="6"/>
  <c r="CW19" i="6"/>
  <c r="CW18" i="6"/>
  <c r="CW17" i="6"/>
  <c r="CW16" i="6"/>
  <c r="CW15" i="6"/>
  <c r="CW14" i="6"/>
  <c r="CW13" i="6"/>
  <c r="CW12" i="6"/>
  <c r="CW11" i="6"/>
  <c r="CW10" i="6"/>
  <c r="CW9" i="6"/>
  <c r="CX1" i="6"/>
  <c r="CW51" i="6"/>
  <c r="CW52" i="6"/>
  <c r="CW48" i="6"/>
  <c r="CW57" i="6"/>
  <c r="CW58" i="6"/>
  <c r="CW49" i="6"/>
  <c r="CW50" i="6"/>
  <c r="CW55" i="6"/>
  <c r="CW56" i="6"/>
  <c r="CW44" i="6"/>
  <c r="CW53" i="6"/>
  <c r="CW45" i="6"/>
  <c r="CW47" i="6"/>
  <c r="CW54" i="6"/>
  <c r="CW46" i="6"/>
  <c r="CX44" i="11" l="1"/>
  <c r="CX45" i="11"/>
  <c r="CX46" i="11"/>
  <c r="CX47" i="11"/>
  <c r="CX48" i="11"/>
  <c r="CX49" i="11"/>
  <c r="CX50" i="11"/>
  <c r="CX51" i="11"/>
  <c r="CX52" i="11"/>
  <c r="CX53" i="11"/>
  <c r="CX54" i="11"/>
  <c r="CX55" i="11"/>
  <c r="CX56" i="11"/>
  <c r="CX57" i="11"/>
  <c r="CX58" i="11"/>
  <c r="CX15" i="11"/>
  <c r="CX16" i="11"/>
  <c r="CX17" i="11"/>
  <c r="CX18" i="11"/>
  <c r="CX19" i="11"/>
  <c r="CX39" i="11"/>
  <c r="CX20" i="11"/>
  <c r="CX28" i="11"/>
  <c r="CX36" i="11"/>
  <c r="CX23" i="11"/>
  <c r="CX31" i="11"/>
  <c r="CX13" i="11"/>
  <c r="CX43" i="11"/>
  <c r="CX21" i="11"/>
  <c r="CX29" i="11"/>
  <c r="CX37" i="11"/>
  <c r="CX26" i="11"/>
  <c r="CX34" i="11"/>
  <c r="CX12" i="11"/>
  <c r="CX9" i="11"/>
  <c r="CX11" i="11"/>
  <c r="CX27" i="11"/>
  <c r="CX35" i="11"/>
  <c r="CX24" i="11"/>
  <c r="CX32" i="11"/>
  <c r="CX14" i="11"/>
  <c r="CX25" i="11"/>
  <c r="CX33" i="11"/>
  <c r="CX22" i="11"/>
  <c r="CX42" i="11"/>
  <c r="CX40" i="11"/>
  <c r="CX41" i="11"/>
  <c r="CX30" i="11"/>
  <c r="CX38" i="11"/>
  <c r="CX10" i="11"/>
  <c r="CY1" i="11"/>
  <c r="CX43" i="6"/>
  <c r="CX42" i="6"/>
  <c r="CX41" i="6"/>
  <c r="CX40" i="6"/>
  <c r="CX39" i="6"/>
  <c r="CX38" i="6"/>
  <c r="CX37" i="6"/>
  <c r="CX36" i="6"/>
  <c r="CX35" i="6"/>
  <c r="CX34" i="6"/>
  <c r="CX33" i="6"/>
  <c r="CX32" i="6"/>
  <c r="CX31" i="6"/>
  <c r="CX30" i="6"/>
  <c r="CX29" i="6"/>
  <c r="CX28" i="6"/>
  <c r="CX27" i="6"/>
  <c r="CX26" i="6"/>
  <c r="CX25" i="6"/>
  <c r="CX24" i="6"/>
  <c r="CX23" i="6"/>
  <c r="CX22" i="6"/>
  <c r="CX21" i="6"/>
  <c r="CX20" i="6"/>
  <c r="CX9" i="6"/>
  <c r="CX19" i="6"/>
  <c r="CX18" i="6"/>
  <c r="CX17" i="6"/>
  <c r="CX16" i="6"/>
  <c r="CX15" i="6"/>
  <c r="CX14" i="6"/>
  <c r="CX13" i="6"/>
  <c r="CX12" i="6"/>
  <c r="CX11" i="6"/>
  <c r="CX10" i="6"/>
  <c r="CY1" i="6"/>
  <c r="CX52" i="6"/>
  <c r="CX51" i="6"/>
  <c r="CX44" i="6"/>
  <c r="CX58" i="6"/>
  <c r="CX57" i="6"/>
  <c r="CX50" i="6"/>
  <c r="CX49" i="6"/>
  <c r="CX55" i="6"/>
  <c r="CX47" i="6"/>
  <c r="CX54" i="6"/>
  <c r="CX46" i="6"/>
  <c r="CX56" i="6"/>
  <c r="CX48" i="6"/>
  <c r="CX53" i="6"/>
  <c r="CX45" i="6"/>
  <c r="CY44" i="11" l="1"/>
  <c r="CY45" i="11"/>
  <c r="CY46" i="11"/>
  <c r="CY47" i="11"/>
  <c r="CY48" i="11"/>
  <c r="CY49" i="11"/>
  <c r="CY50" i="11"/>
  <c r="CY51" i="11"/>
  <c r="CY52" i="11"/>
  <c r="CY53" i="11"/>
  <c r="CY54" i="11"/>
  <c r="CY55" i="11"/>
  <c r="CY56" i="11"/>
  <c r="CY57" i="11"/>
  <c r="CY58" i="11"/>
  <c r="CY15" i="11"/>
  <c r="CY16" i="11"/>
  <c r="CY17" i="11"/>
  <c r="CY18" i="11"/>
  <c r="CY19" i="11"/>
  <c r="CY23" i="11"/>
  <c r="CY31" i="11"/>
  <c r="CY13" i="11"/>
  <c r="CY43" i="11"/>
  <c r="CY39" i="11"/>
  <c r="CY20" i="11"/>
  <c r="CY28" i="11"/>
  <c r="CY36" i="11"/>
  <c r="CY12" i="11"/>
  <c r="CY11" i="11"/>
  <c r="CY21" i="11"/>
  <c r="CY29" i="11"/>
  <c r="CY37" i="11"/>
  <c r="CY26" i="11"/>
  <c r="CY34" i="11"/>
  <c r="CY9" i="11"/>
  <c r="CY42" i="11"/>
  <c r="CY40" i="11"/>
  <c r="CY41" i="11"/>
  <c r="CY38" i="11"/>
  <c r="CY10" i="11"/>
  <c r="CY27" i="11"/>
  <c r="CY35" i="11"/>
  <c r="CY24" i="11"/>
  <c r="CY32" i="11"/>
  <c r="CY14" i="11"/>
  <c r="CY25" i="11"/>
  <c r="CY33" i="11"/>
  <c r="CY22" i="11"/>
  <c r="CY30" i="11"/>
  <c r="CX8" i="11"/>
  <c r="CZ1" i="11"/>
  <c r="CY43" i="6"/>
  <c r="CY42" i="6"/>
  <c r="CY41" i="6"/>
  <c r="CY40" i="6"/>
  <c r="CY39" i="6"/>
  <c r="CY38" i="6"/>
  <c r="CY37" i="6"/>
  <c r="CY36" i="6"/>
  <c r="CY35" i="6"/>
  <c r="CY34" i="6"/>
  <c r="CY33" i="6"/>
  <c r="CY32" i="6"/>
  <c r="CY31" i="6"/>
  <c r="CY30" i="6"/>
  <c r="CY29" i="6"/>
  <c r="CY28" i="6"/>
  <c r="CY27" i="6"/>
  <c r="CY26" i="6"/>
  <c r="CY25" i="6"/>
  <c r="CY24" i="6"/>
  <c r="CY23" i="6"/>
  <c r="CY22" i="6"/>
  <c r="CY21" i="6"/>
  <c r="CY20" i="6"/>
  <c r="CY19" i="6"/>
  <c r="CY18" i="6"/>
  <c r="CY17" i="6"/>
  <c r="CY16" i="6"/>
  <c r="CY15" i="6"/>
  <c r="CY14" i="6"/>
  <c r="CY13" i="6"/>
  <c r="CY12" i="6"/>
  <c r="CY11" i="6"/>
  <c r="CY10" i="6"/>
  <c r="CY9" i="6"/>
  <c r="CZ1" i="6"/>
  <c r="CY55" i="6"/>
  <c r="CY56" i="6"/>
  <c r="CY47" i="6"/>
  <c r="CY44" i="6"/>
  <c r="CY53" i="6"/>
  <c r="CY54" i="6"/>
  <c r="CY45" i="6"/>
  <c r="CY46" i="6"/>
  <c r="CY52" i="6"/>
  <c r="CY57" i="6"/>
  <c r="CY49" i="6"/>
  <c r="CX8" i="6"/>
  <c r="CY51" i="6"/>
  <c r="CY48" i="6"/>
  <c r="CY58" i="6"/>
  <c r="CY50" i="6"/>
  <c r="CZ44" i="11" l="1"/>
  <c r="CZ45" i="11"/>
  <c r="CZ46" i="11"/>
  <c r="CZ48" i="11"/>
  <c r="CZ49" i="11"/>
  <c r="CZ50" i="11"/>
  <c r="CZ47" i="11"/>
  <c r="CZ51" i="11"/>
  <c r="CZ52" i="11"/>
  <c r="CZ53" i="11"/>
  <c r="CZ54" i="11"/>
  <c r="CZ55" i="11"/>
  <c r="CZ56" i="11"/>
  <c r="CZ57" i="11"/>
  <c r="CZ58" i="11"/>
  <c r="CZ15" i="11"/>
  <c r="CZ16" i="11"/>
  <c r="CZ17" i="11"/>
  <c r="CZ18" i="11"/>
  <c r="CZ19" i="11"/>
  <c r="CZ23" i="11"/>
  <c r="CZ31" i="11"/>
  <c r="CZ13" i="11"/>
  <c r="CZ43" i="11"/>
  <c r="CZ39" i="11"/>
  <c r="CZ20" i="11"/>
  <c r="CZ28" i="11"/>
  <c r="CZ36" i="11"/>
  <c r="CZ12" i="11"/>
  <c r="CZ9" i="11"/>
  <c r="CZ11" i="11"/>
  <c r="CZ21" i="11"/>
  <c r="CZ29" i="11"/>
  <c r="CZ37" i="11"/>
  <c r="CZ26" i="11"/>
  <c r="CZ34" i="11"/>
  <c r="CZ42" i="11"/>
  <c r="CZ40" i="11"/>
  <c r="CZ41" i="11"/>
  <c r="CZ30" i="11"/>
  <c r="CZ38" i="11"/>
  <c r="CZ10" i="11"/>
  <c r="CZ27" i="11"/>
  <c r="CZ35" i="11"/>
  <c r="CZ24" i="11"/>
  <c r="CZ32" i="11"/>
  <c r="CZ14" i="11"/>
  <c r="CZ25" i="11"/>
  <c r="CZ33" i="11"/>
  <c r="CZ22" i="11"/>
  <c r="DA1" i="11"/>
  <c r="CZ43" i="6"/>
  <c r="CZ42" i="6"/>
  <c r="CZ41" i="6"/>
  <c r="CZ40" i="6"/>
  <c r="CZ39" i="6"/>
  <c r="CZ38" i="6"/>
  <c r="CZ37" i="6"/>
  <c r="CZ36" i="6"/>
  <c r="CZ35" i="6"/>
  <c r="CZ34" i="6"/>
  <c r="CZ33" i="6"/>
  <c r="CZ32" i="6"/>
  <c r="CZ31" i="6"/>
  <c r="CZ30" i="6"/>
  <c r="CZ29" i="6"/>
  <c r="CZ28" i="6"/>
  <c r="CZ27" i="6"/>
  <c r="CZ26" i="6"/>
  <c r="CZ25" i="6"/>
  <c r="CZ24" i="6"/>
  <c r="CZ23" i="6"/>
  <c r="CZ22" i="6"/>
  <c r="CZ21" i="6"/>
  <c r="CZ20" i="6"/>
  <c r="CZ9" i="6"/>
  <c r="CZ19" i="6"/>
  <c r="CZ18" i="6"/>
  <c r="CZ17" i="6"/>
  <c r="CZ16" i="6"/>
  <c r="CZ15" i="6"/>
  <c r="CZ14" i="6"/>
  <c r="CZ13" i="6"/>
  <c r="CZ12" i="6"/>
  <c r="CZ11" i="6"/>
  <c r="CZ10" i="6"/>
  <c r="DA1" i="6"/>
  <c r="CZ52" i="6"/>
  <c r="CZ51" i="6"/>
  <c r="CZ44" i="6"/>
  <c r="CZ58" i="6"/>
  <c r="CZ57" i="6"/>
  <c r="CZ50" i="6"/>
  <c r="CZ49" i="6"/>
  <c r="CZ56" i="6"/>
  <c r="CZ48" i="6"/>
  <c r="CZ54" i="6"/>
  <c r="CZ46" i="6"/>
  <c r="CZ55" i="6"/>
  <c r="CZ47" i="6"/>
  <c r="CZ53" i="6"/>
  <c r="CZ45" i="6"/>
  <c r="DA44" i="11" l="1"/>
  <c r="DA45" i="11"/>
  <c r="DA46" i="11"/>
  <c r="DA47" i="11"/>
  <c r="DA48" i="11"/>
  <c r="DA49" i="11"/>
  <c r="DA50" i="11"/>
  <c r="DA51" i="11"/>
  <c r="DA52" i="11"/>
  <c r="DA53" i="11"/>
  <c r="DA54" i="11"/>
  <c r="DA55" i="11"/>
  <c r="DA56" i="11"/>
  <c r="DA57" i="11"/>
  <c r="DA58" i="11"/>
  <c r="DA15" i="11"/>
  <c r="DA16" i="11"/>
  <c r="DA17" i="11"/>
  <c r="DA18" i="11"/>
  <c r="DA19" i="11"/>
  <c r="DA39" i="11"/>
  <c r="DA20" i="11"/>
  <c r="DA28" i="11"/>
  <c r="DA36" i="11"/>
  <c r="DA23" i="11"/>
  <c r="DA31" i="11"/>
  <c r="DA13" i="11"/>
  <c r="DA43" i="11"/>
  <c r="DA21" i="11"/>
  <c r="DA29" i="11"/>
  <c r="DA37" i="11"/>
  <c r="DA26" i="11"/>
  <c r="DA34" i="11"/>
  <c r="DA9" i="11"/>
  <c r="DA12" i="11"/>
  <c r="DA11" i="11"/>
  <c r="DA27" i="11"/>
  <c r="DA35" i="11"/>
  <c r="DA24" i="11"/>
  <c r="DA32" i="11"/>
  <c r="DA14" i="11"/>
  <c r="DA25" i="11"/>
  <c r="DA33" i="11"/>
  <c r="DA22" i="11"/>
  <c r="DA30" i="11"/>
  <c r="DA42" i="11"/>
  <c r="DA40" i="11"/>
  <c r="DA41" i="11"/>
  <c r="DA38" i="11"/>
  <c r="DA10" i="11"/>
  <c r="DB1" i="11"/>
  <c r="DA43" i="6"/>
  <c r="DA42" i="6"/>
  <c r="DA41" i="6"/>
  <c r="DA40" i="6"/>
  <c r="DA39" i="6"/>
  <c r="DA38" i="6"/>
  <c r="DA37" i="6"/>
  <c r="DA36" i="6"/>
  <c r="DA35" i="6"/>
  <c r="DA34" i="6"/>
  <c r="DA33" i="6"/>
  <c r="DA32" i="6"/>
  <c r="DA31" i="6"/>
  <c r="DA30" i="6"/>
  <c r="DA29" i="6"/>
  <c r="DA28" i="6"/>
  <c r="DA27" i="6"/>
  <c r="DA26" i="6"/>
  <c r="DA25" i="6"/>
  <c r="DA24" i="6"/>
  <c r="DA23" i="6"/>
  <c r="DA22" i="6"/>
  <c r="DA21" i="6"/>
  <c r="DA20" i="6"/>
  <c r="DA19" i="6"/>
  <c r="DA18" i="6"/>
  <c r="DA17" i="6"/>
  <c r="DA16" i="6"/>
  <c r="DA15" i="6"/>
  <c r="DA14" i="6"/>
  <c r="DA13" i="6"/>
  <c r="DA12" i="6"/>
  <c r="DA11" i="6"/>
  <c r="DA10" i="6"/>
  <c r="DA9" i="6"/>
  <c r="DB1" i="6"/>
  <c r="DA51" i="6"/>
  <c r="DA52" i="6"/>
  <c r="DA48" i="6"/>
  <c r="DA57" i="6"/>
  <c r="DA58" i="6"/>
  <c r="DA49" i="6"/>
  <c r="DA50" i="6"/>
  <c r="DA56" i="6"/>
  <c r="DA44" i="6"/>
  <c r="DA54" i="6"/>
  <c r="DA46" i="6"/>
  <c r="DA55" i="6"/>
  <c r="DA47" i="6"/>
  <c r="DA53" i="6"/>
  <c r="DA45" i="6"/>
  <c r="DB44" i="11" l="1"/>
  <c r="DB45" i="11"/>
  <c r="DB46" i="11"/>
  <c r="DB47" i="11"/>
  <c r="DB48" i="11"/>
  <c r="DB49" i="11"/>
  <c r="DB50" i="11"/>
  <c r="DB51" i="11"/>
  <c r="DB52" i="11"/>
  <c r="DB53" i="11"/>
  <c r="DB54" i="11"/>
  <c r="DB55" i="11"/>
  <c r="DB56" i="11"/>
  <c r="DB57" i="11"/>
  <c r="DB58" i="11"/>
  <c r="DB15" i="11"/>
  <c r="DB16" i="11"/>
  <c r="DB17" i="11"/>
  <c r="DB18" i="11"/>
  <c r="DB19" i="11"/>
  <c r="DB39" i="11"/>
  <c r="DB20" i="11"/>
  <c r="DB28" i="11"/>
  <c r="DB36" i="11"/>
  <c r="DB23" i="11"/>
  <c r="DB31" i="11"/>
  <c r="DB13" i="11"/>
  <c r="DB43" i="11"/>
  <c r="DB21" i="11"/>
  <c r="DB29" i="11"/>
  <c r="DB37" i="11"/>
  <c r="DB26" i="11"/>
  <c r="DB34" i="11"/>
  <c r="DB12" i="11"/>
  <c r="DB9" i="11"/>
  <c r="DB11" i="11"/>
  <c r="DB27" i="11"/>
  <c r="DB35" i="11"/>
  <c r="DB24" i="11"/>
  <c r="DB32" i="11"/>
  <c r="DB14" i="11"/>
  <c r="DB25" i="11"/>
  <c r="DB33" i="11"/>
  <c r="DB22" i="11"/>
  <c r="DB42" i="11"/>
  <c r="DB40" i="11"/>
  <c r="DB41" i="11"/>
  <c r="DB30" i="11"/>
  <c r="DB38" i="11"/>
  <c r="DB10" i="11"/>
  <c r="DC1" i="11"/>
  <c r="DB43" i="6"/>
  <c r="DB42" i="6"/>
  <c r="DB41" i="6"/>
  <c r="DB40" i="6"/>
  <c r="DB39" i="6"/>
  <c r="DB38" i="6"/>
  <c r="DB37" i="6"/>
  <c r="DB36" i="6"/>
  <c r="DB35" i="6"/>
  <c r="DB34" i="6"/>
  <c r="DB33" i="6"/>
  <c r="DB32" i="6"/>
  <c r="DB31" i="6"/>
  <c r="DB30" i="6"/>
  <c r="DB29" i="6"/>
  <c r="DB28" i="6"/>
  <c r="DB27" i="6"/>
  <c r="DB26" i="6"/>
  <c r="DB25" i="6"/>
  <c r="DB24" i="6"/>
  <c r="DB23" i="6"/>
  <c r="DB22" i="6"/>
  <c r="DB21" i="6"/>
  <c r="DB20" i="6"/>
  <c r="DB9" i="6"/>
  <c r="DB19" i="6"/>
  <c r="DB18" i="6"/>
  <c r="DB17" i="6"/>
  <c r="DB16" i="6"/>
  <c r="DB15" i="6"/>
  <c r="DB14" i="6"/>
  <c r="DB13" i="6"/>
  <c r="DB12" i="6"/>
  <c r="DB11" i="6"/>
  <c r="DB10" i="6"/>
  <c r="DB56" i="6"/>
  <c r="DB55" i="6"/>
  <c r="DB48" i="6"/>
  <c r="DB47" i="6"/>
  <c r="DB54" i="6"/>
  <c r="DB53" i="6"/>
  <c r="DB46" i="6"/>
  <c r="DB45" i="6"/>
  <c r="DB58" i="6"/>
  <c r="DB50" i="6"/>
  <c r="DC1" i="6"/>
  <c r="DB52" i="6"/>
  <c r="DB51" i="6"/>
  <c r="DB44" i="6"/>
  <c r="DB57" i="6"/>
  <c r="DB49" i="6"/>
  <c r="DC44" i="11" l="1"/>
  <c r="DC45" i="11"/>
  <c r="DC46" i="11"/>
  <c r="DC47" i="11"/>
  <c r="DC48" i="11"/>
  <c r="DC49" i="11"/>
  <c r="DC50" i="11"/>
  <c r="DC51" i="11"/>
  <c r="DC52" i="11"/>
  <c r="DC53" i="11"/>
  <c r="DC54" i="11"/>
  <c r="DC55" i="11"/>
  <c r="DC56" i="11"/>
  <c r="DC57" i="11"/>
  <c r="DC58" i="11"/>
  <c r="DC15" i="11"/>
  <c r="DC16" i="11"/>
  <c r="DC17" i="11"/>
  <c r="DC18" i="11"/>
  <c r="DC19" i="11"/>
  <c r="DC23" i="11"/>
  <c r="DC31" i="11"/>
  <c r="DC13" i="11"/>
  <c r="DC43" i="11"/>
  <c r="DC39" i="11"/>
  <c r="DC20" i="11"/>
  <c r="DC28" i="11"/>
  <c r="DC36" i="11"/>
  <c r="DC12" i="11"/>
  <c r="DC11" i="11"/>
  <c r="DC21" i="11"/>
  <c r="DC29" i="11"/>
  <c r="DC37" i="11"/>
  <c r="DC26" i="11"/>
  <c r="DC34" i="11"/>
  <c r="DC9" i="11"/>
  <c r="DC42" i="11"/>
  <c r="DC40" i="11"/>
  <c r="DC41" i="11"/>
  <c r="DC38" i="11"/>
  <c r="DC10" i="11"/>
  <c r="DC27" i="11"/>
  <c r="DC35" i="11"/>
  <c r="DC24" i="11"/>
  <c r="DC32" i="11"/>
  <c r="DC14" i="11"/>
  <c r="DC25" i="11"/>
  <c r="DC33" i="11"/>
  <c r="DC22" i="11"/>
  <c r="DC30" i="11"/>
  <c r="DD1" i="11"/>
  <c r="DC43" i="6"/>
  <c r="DC42" i="6"/>
  <c r="DC41" i="6"/>
  <c r="DC40" i="6"/>
  <c r="DC39" i="6"/>
  <c r="DC38" i="6"/>
  <c r="DC37" i="6"/>
  <c r="DC36" i="6"/>
  <c r="DC35" i="6"/>
  <c r="DC34" i="6"/>
  <c r="DC33" i="6"/>
  <c r="DC32" i="6"/>
  <c r="DC31" i="6"/>
  <c r="DC30" i="6"/>
  <c r="DC29" i="6"/>
  <c r="DC28" i="6"/>
  <c r="DC27" i="6"/>
  <c r="DC26" i="6"/>
  <c r="DC25" i="6"/>
  <c r="DC24" i="6"/>
  <c r="DC23" i="6"/>
  <c r="DC22" i="6"/>
  <c r="DC21" i="6"/>
  <c r="DC20" i="6"/>
  <c r="DC19" i="6"/>
  <c r="DC18" i="6"/>
  <c r="DC17" i="6"/>
  <c r="DC16" i="6"/>
  <c r="DC15" i="6"/>
  <c r="DC14" i="6"/>
  <c r="DC13" i="6"/>
  <c r="DC12" i="6"/>
  <c r="DC11" i="6"/>
  <c r="DC10" i="6"/>
  <c r="DC9" i="6"/>
  <c r="DD1" i="6"/>
  <c r="DC51" i="6"/>
  <c r="DC52" i="6"/>
  <c r="DC48" i="6"/>
  <c r="DC57" i="6"/>
  <c r="DC58" i="6"/>
  <c r="DC49" i="6"/>
  <c r="DC50" i="6"/>
  <c r="DC44" i="6"/>
  <c r="DC54" i="6"/>
  <c r="DC46" i="6"/>
  <c r="DC55" i="6"/>
  <c r="DC56" i="6"/>
  <c r="DC47" i="6"/>
  <c r="DC53" i="6"/>
  <c r="DC45" i="6"/>
  <c r="DD44" i="11" l="1"/>
  <c r="DD45" i="11"/>
  <c r="DD46" i="11"/>
  <c r="DD48" i="11"/>
  <c r="DD49" i="11"/>
  <c r="DD50" i="11"/>
  <c r="DD47" i="11"/>
  <c r="DD51" i="11"/>
  <c r="DD52" i="11"/>
  <c r="DD53" i="11"/>
  <c r="DD54" i="11"/>
  <c r="DD55" i="11"/>
  <c r="DD56" i="11"/>
  <c r="DD57" i="11"/>
  <c r="DD58" i="11"/>
  <c r="DD15" i="11"/>
  <c r="DD16" i="11"/>
  <c r="DD17" i="11"/>
  <c r="DD18" i="11"/>
  <c r="DD19" i="11"/>
  <c r="DD23" i="11"/>
  <c r="DD31" i="11"/>
  <c r="DD13" i="11"/>
  <c r="DD43" i="11"/>
  <c r="DD39" i="11"/>
  <c r="DD20" i="11"/>
  <c r="DD28" i="11"/>
  <c r="DD36" i="11"/>
  <c r="DD12" i="11"/>
  <c r="DD9" i="11"/>
  <c r="DD11" i="11"/>
  <c r="DD21" i="11"/>
  <c r="DD29" i="11"/>
  <c r="DD37" i="11"/>
  <c r="DD26" i="11"/>
  <c r="DD34" i="11"/>
  <c r="DD42" i="11"/>
  <c r="DD40" i="11"/>
  <c r="DD41" i="11"/>
  <c r="DD30" i="11"/>
  <c r="DD38" i="11"/>
  <c r="DD10" i="11"/>
  <c r="DD27" i="11"/>
  <c r="DD35" i="11"/>
  <c r="DD24" i="11"/>
  <c r="DD32" i="11"/>
  <c r="DD14" i="11"/>
  <c r="DD25" i="11"/>
  <c r="DD33" i="11"/>
  <c r="DD22" i="11"/>
  <c r="DE1" i="11"/>
  <c r="DD43" i="6"/>
  <c r="DD42" i="6"/>
  <c r="DD41" i="6"/>
  <c r="DD40" i="6"/>
  <c r="DD39" i="6"/>
  <c r="DD38" i="6"/>
  <c r="DD37" i="6"/>
  <c r="DD36" i="6"/>
  <c r="DD35" i="6"/>
  <c r="DD34" i="6"/>
  <c r="DD33" i="6"/>
  <c r="DD32" i="6"/>
  <c r="DD31" i="6"/>
  <c r="DD30" i="6"/>
  <c r="DD29" i="6"/>
  <c r="DD28" i="6"/>
  <c r="DD27" i="6"/>
  <c r="DD26" i="6"/>
  <c r="DD25" i="6"/>
  <c r="DD24" i="6"/>
  <c r="DD23" i="6"/>
  <c r="DD22" i="6"/>
  <c r="DD21" i="6"/>
  <c r="DD20" i="6"/>
  <c r="DD9" i="6"/>
  <c r="DD19" i="6"/>
  <c r="DD18" i="6"/>
  <c r="DD17" i="6"/>
  <c r="DD16" i="6"/>
  <c r="DD15" i="6"/>
  <c r="DD14" i="6"/>
  <c r="DD13" i="6"/>
  <c r="DD12" i="6"/>
  <c r="DD11" i="6"/>
  <c r="DD10" i="6"/>
  <c r="DE1" i="6"/>
  <c r="DD52" i="6"/>
  <c r="DD51" i="6"/>
  <c r="DD44" i="6"/>
  <c r="DD58" i="6"/>
  <c r="DD57" i="6"/>
  <c r="DD50" i="6"/>
  <c r="DD49" i="6"/>
  <c r="DD45" i="6"/>
  <c r="DD56" i="6"/>
  <c r="DD55" i="6"/>
  <c r="DD48" i="6"/>
  <c r="DD47" i="6"/>
  <c r="DD54" i="6"/>
  <c r="DD53" i="6"/>
  <c r="DD46" i="6"/>
  <c r="DE44" i="11" l="1"/>
  <c r="DE45" i="11"/>
  <c r="DE46" i="11"/>
  <c r="DE47" i="11"/>
  <c r="DE48" i="11"/>
  <c r="DE49" i="11"/>
  <c r="DE50" i="11"/>
  <c r="DE51" i="11"/>
  <c r="DE52" i="11"/>
  <c r="DE53" i="11"/>
  <c r="DE54" i="11"/>
  <c r="DE55" i="11"/>
  <c r="DE56" i="11"/>
  <c r="DE57" i="11"/>
  <c r="DE58" i="11"/>
  <c r="DE15" i="11"/>
  <c r="DE16" i="11"/>
  <c r="DE17" i="11"/>
  <c r="DE18" i="11"/>
  <c r="DE19" i="11"/>
  <c r="DE39" i="11"/>
  <c r="DE20" i="11"/>
  <c r="DE28" i="11"/>
  <c r="DE36" i="11"/>
  <c r="DE23" i="11"/>
  <c r="DE31" i="11"/>
  <c r="DE13" i="11"/>
  <c r="DE43" i="11"/>
  <c r="DE21" i="11"/>
  <c r="DE29" i="11"/>
  <c r="DE37" i="11"/>
  <c r="DE26" i="11"/>
  <c r="DE34" i="11"/>
  <c r="DE9" i="11"/>
  <c r="DE12" i="11"/>
  <c r="DE11" i="11"/>
  <c r="DE27" i="11"/>
  <c r="DE35" i="11"/>
  <c r="DE24" i="11"/>
  <c r="DE32" i="11"/>
  <c r="DE14" i="11"/>
  <c r="DE25" i="11"/>
  <c r="DE33" i="11"/>
  <c r="DE22" i="11"/>
  <c r="DE30" i="11"/>
  <c r="DE42" i="11"/>
  <c r="DE40" i="11"/>
  <c r="DE41" i="11"/>
  <c r="DE38" i="11"/>
  <c r="DE10" i="11"/>
  <c r="DF1" i="11"/>
  <c r="DE43" i="6"/>
  <c r="DE42" i="6"/>
  <c r="DE41" i="6"/>
  <c r="DE40" i="6"/>
  <c r="DE39" i="6"/>
  <c r="DE38" i="6"/>
  <c r="DE37" i="6"/>
  <c r="DE36" i="6"/>
  <c r="DE35" i="6"/>
  <c r="DE34" i="6"/>
  <c r="DE33" i="6"/>
  <c r="DE32" i="6"/>
  <c r="DE31" i="6"/>
  <c r="DE30" i="6"/>
  <c r="DE29" i="6"/>
  <c r="DE28" i="6"/>
  <c r="DE27" i="6"/>
  <c r="DE26" i="6"/>
  <c r="DE25" i="6"/>
  <c r="DE24" i="6"/>
  <c r="DE23" i="6"/>
  <c r="DE22" i="6"/>
  <c r="DE21" i="6"/>
  <c r="DE20" i="6"/>
  <c r="DE19" i="6"/>
  <c r="DE18" i="6"/>
  <c r="DE17" i="6"/>
  <c r="DE16" i="6"/>
  <c r="DE15" i="6"/>
  <c r="DE14" i="6"/>
  <c r="DE13" i="6"/>
  <c r="DE12" i="6"/>
  <c r="DE11" i="6"/>
  <c r="DE10" i="6"/>
  <c r="DE9" i="6"/>
  <c r="DF1" i="6"/>
  <c r="DE51" i="6"/>
  <c r="DE52" i="6"/>
  <c r="DE48" i="6"/>
  <c r="DE57" i="6"/>
  <c r="DE58" i="6"/>
  <c r="DE49" i="6"/>
  <c r="DE50" i="6"/>
  <c r="DE55" i="6"/>
  <c r="DE47" i="6"/>
  <c r="DE44" i="6"/>
  <c r="DE54" i="6"/>
  <c r="DE46" i="6"/>
  <c r="DE56" i="6"/>
  <c r="DE53" i="6"/>
  <c r="DE45" i="6"/>
  <c r="DF44" i="11" l="1"/>
  <c r="DF45" i="11"/>
  <c r="DF46" i="11"/>
  <c r="DF47" i="11"/>
  <c r="DF48" i="11"/>
  <c r="DF49" i="11"/>
  <c r="DF50" i="11"/>
  <c r="DF51" i="11"/>
  <c r="DF52" i="11"/>
  <c r="DF53" i="11"/>
  <c r="DF54" i="11"/>
  <c r="DF55" i="11"/>
  <c r="DF56" i="11"/>
  <c r="DF57" i="11"/>
  <c r="DF58" i="11"/>
  <c r="DF15" i="11"/>
  <c r="DF16" i="11"/>
  <c r="DF17" i="11"/>
  <c r="DF18" i="11"/>
  <c r="DF19" i="11"/>
  <c r="DF39" i="11"/>
  <c r="DF20" i="11"/>
  <c r="DF28" i="11"/>
  <c r="DF36" i="11"/>
  <c r="DF23" i="11"/>
  <c r="DF31" i="11"/>
  <c r="DF13" i="11"/>
  <c r="DF43" i="11"/>
  <c r="DF21" i="11"/>
  <c r="DF29" i="11"/>
  <c r="DF37" i="11"/>
  <c r="DF26" i="11"/>
  <c r="DF34" i="11"/>
  <c r="DF12" i="11"/>
  <c r="DF9" i="11"/>
  <c r="DF11" i="11"/>
  <c r="DF27" i="11"/>
  <c r="DF35" i="11"/>
  <c r="DF24" i="11"/>
  <c r="DF32" i="11"/>
  <c r="DF14" i="11"/>
  <c r="DF25" i="11"/>
  <c r="DF33" i="11"/>
  <c r="DF22" i="11"/>
  <c r="DF42" i="11"/>
  <c r="DF40" i="11"/>
  <c r="DF41" i="11"/>
  <c r="DF30" i="11"/>
  <c r="DF38" i="11"/>
  <c r="DF10" i="11"/>
  <c r="DG1" i="11"/>
  <c r="DF43" i="6"/>
  <c r="DF42" i="6"/>
  <c r="DF41" i="6"/>
  <c r="DF40" i="6"/>
  <c r="DF39" i="6"/>
  <c r="DF38" i="6"/>
  <c r="DF37" i="6"/>
  <c r="DF36" i="6"/>
  <c r="DF35" i="6"/>
  <c r="DF34" i="6"/>
  <c r="DF33" i="6"/>
  <c r="DF32" i="6"/>
  <c r="DF31" i="6"/>
  <c r="DF30" i="6"/>
  <c r="DF29" i="6"/>
  <c r="DF28" i="6"/>
  <c r="DF27" i="6"/>
  <c r="DF26" i="6"/>
  <c r="DF25" i="6"/>
  <c r="DF24" i="6"/>
  <c r="DF23" i="6"/>
  <c r="DF22" i="6"/>
  <c r="DF21" i="6"/>
  <c r="DF20" i="6"/>
  <c r="DF9" i="6"/>
  <c r="DF19" i="6"/>
  <c r="DF18" i="6"/>
  <c r="DF17" i="6"/>
  <c r="DF16" i="6"/>
  <c r="DF15" i="6"/>
  <c r="DF14" i="6"/>
  <c r="DF13" i="6"/>
  <c r="DF12" i="6"/>
  <c r="DF11" i="6"/>
  <c r="DF10" i="6"/>
  <c r="DG1" i="6"/>
  <c r="DF52" i="6"/>
  <c r="DF51" i="6"/>
  <c r="DF44" i="6"/>
  <c r="DF58" i="6"/>
  <c r="DF57" i="6"/>
  <c r="DF50" i="6"/>
  <c r="DF49" i="6"/>
  <c r="DF53" i="6"/>
  <c r="DF45" i="6"/>
  <c r="DF56" i="6"/>
  <c r="DF55" i="6"/>
  <c r="DF48" i="6"/>
  <c r="DF47" i="6"/>
  <c r="DF54" i="6"/>
  <c r="DF46" i="6"/>
  <c r="DG44" i="11" l="1"/>
  <c r="DG45" i="11"/>
  <c r="DG46" i="11"/>
  <c r="DG47" i="11"/>
  <c r="DG48" i="11"/>
  <c r="DG49" i="11"/>
  <c r="DG50" i="11"/>
  <c r="DG51" i="11"/>
  <c r="DG52" i="11"/>
  <c r="DG53" i="11"/>
  <c r="DG54" i="11"/>
  <c r="DG55" i="11"/>
  <c r="DG56" i="11"/>
  <c r="DG57" i="11"/>
  <c r="DG58" i="11"/>
  <c r="DG15" i="11"/>
  <c r="DG16" i="11"/>
  <c r="DG17" i="11"/>
  <c r="DG18" i="11"/>
  <c r="DG19" i="11"/>
  <c r="DG23" i="11"/>
  <c r="DG31" i="11"/>
  <c r="DG13" i="11"/>
  <c r="DG43" i="11"/>
  <c r="DG39" i="11"/>
  <c r="DG20" i="11"/>
  <c r="DG28" i="11"/>
  <c r="DG36" i="11"/>
  <c r="DG12" i="11"/>
  <c r="DG11" i="11"/>
  <c r="DG21" i="11"/>
  <c r="DG29" i="11"/>
  <c r="DG37" i="11"/>
  <c r="DG26" i="11"/>
  <c r="DG34" i="11"/>
  <c r="DG9" i="11"/>
  <c r="DG42" i="11"/>
  <c r="DG40" i="11"/>
  <c r="DG41" i="11"/>
  <c r="DG38" i="11"/>
  <c r="DG10" i="11"/>
  <c r="DG27" i="11"/>
  <c r="DG35" i="11"/>
  <c r="DG24" i="11"/>
  <c r="DG32" i="11"/>
  <c r="DG14" i="11"/>
  <c r="DG25" i="11"/>
  <c r="DG33" i="11"/>
  <c r="DG22" i="11"/>
  <c r="DG30" i="11"/>
  <c r="DH1" i="11"/>
  <c r="DG43" i="6"/>
  <c r="DG42" i="6"/>
  <c r="DG41" i="6"/>
  <c r="DG40" i="6"/>
  <c r="DG39" i="6"/>
  <c r="DG38" i="6"/>
  <c r="DG37" i="6"/>
  <c r="DG36" i="6"/>
  <c r="DG35" i="6"/>
  <c r="DG34" i="6"/>
  <c r="DG33" i="6"/>
  <c r="DG32" i="6"/>
  <c r="DG31" i="6"/>
  <c r="DG30" i="6"/>
  <c r="DG29" i="6"/>
  <c r="DG28" i="6"/>
  <c r="DG27" i="6"/>
  <c r="DG26" i="6"/>
  <c r="DG25" i="6"/>
  <c r="DG24" i="6"/>
  <c r="DG23" i="6"/>
  <c r="DG22" i="6"/>
  <c r="DG21" i="6"/>
  <c r="DG20" i="6"/>
  <c r="DG19" i="6"/>
  <c r="DG18" i="6"/>
  <c r="DG17" i="6"/>
  <c r="DG16" i="6"/>
  <c r="DG15" i="6"/>
  <c r="DG14" i="6"/>
  <c r="DG13" i="6"/>
  <c r="DG12" i="6"/>
  <c r="DG11" i="6"/>
  <c r="DG10" i="6"/>
  <c r="DG9" i="6"/>
  <c r="DH1" i="6"/>
  <c r="DG51" i="6"/>
  <c r="DG52" i="6"/>
  <c r="DG48" i="6"/>
  <c r="DG57" i="6"/>
  <c r="DG58" i="6"/>
  <c r="DG49" i="6"/>
  <c r="DG50" i="6"/>
  <c r="DG55" i="6"/>
  <c r="DG47" i="6"/>
  <c r="DG44" i="6"/>
  <c r="DG54" i="6"/>
  <c r="DG46" i="6"/>
  <c r="DG56" i="6"/>
  <c r="DG53" i="6"/>
  <c r="DG45" i="6"/>
  <c r="DH44" i="11" l="1"/>
  <c r="DH45" i="11"/>
  <c r="DH46" i="11"/>
  <c r="DH48" i="11"/>
  <c r="DH49" i="11"/>
  <c r="DH50" i="11"/>
  <c r="DH47" i="11"/>
  <c r="DH51" i="11"/>
  <c r="DH52" i="11"/>
  <c r="DH53" i="11"/>
  <c r="DH54" i="11"/>
  <c r="DH55" i="11"/>
  <c r="DH56" i="11"/>
  <c r="DH57" i="11"/>
  <c r="DH58" i="11"/>
  <c r="DH15" i="11"/>
  <c r="DH16" i="11"/>
  <c r="DH17" i="11"/>
  <c r="DH18" i="11"/>
  <c r="DH19" i="11"/>
  <c r="DH23" i="11"/>
  <c r="DH31" i="11"/>
  <c r="DH13" i="11"/>
  <c r="DH43" i="11"/>
  <c r="DH39" i="11"/>
  <c r="DH20" i="11"/>
  <c r="DH28" i="11"/>
  <c r="DH36" i="11"/>
  <c r="DH12" i="11"/>
  <c r="DH9" i="11"/>
  <c r="DH11" i="11"/>
  <c r="DH21" i="11"/>
  <c r="DH29" i="11"/>
  <c r="DH37" i="11"/>
  <c r="DH26" i="11"/>
  <c r="DH34" i="11"/>
  <c r="DH42" i="11"/>
  <c r="DH40" i="11"/>
  <c r="DH41" i="11"/>
  <c r="DH22" i="11"/>
  <c r="DH30" i="11"/>
  <c r="DH38" i="11"/>
  <c r="DH10" i="11"/>
  <c r="DH27" i="11"/>
  <c r="DH35" i="11"/>
  <c r="DH24" i="11"/>
  <c r="DH32" i="11"/>
  <c r="DH14" i="11"/>
  <c r="DH25" i="11"/>
  <c r="DH33" i="11"/>
  <c r="DI1" i="11"/>
  <c r="DH43" i="6"/>
  <c r="DH42" i="6"/>
  <c r="DH41" i="6"/>
  <c r="DH40" i="6"/>
  <c r="DH39" i="6"/>
  <c r="DH38" i="6"/>
  <c r="DH37" i="6"/>
  <c r="DH36" i="6"/>
  <c r="DH35" i="6"/>
  <c r="DH34" i="6"/>
  <c r="DH33" i="6"/>
  <c r="DH32" i="6"/>
  <c r="DH31" i="6"/>
  <c r="DH30" i="6"/>
  <c r="DH29" i="6"/>
  <c r="DH28" i="6"/>
  <c r="DH27" i="6"/>
  <c r="DH26" i="6"/>
  <c r="DH25" i="6"/>
  <c r="DH24" i="6"/>
  <c r="DH23" i="6"/>
  <c r="DH22" i="6"/>
  <c r="DH21" i="6"/>
  <c r="DH20" i="6"/>
  <c r="DH9" i="6"/>
  <c r="DH19" i="6"/>
  <c r="DH18" i="6"/>
  <c r="DH17" i="6"/>
  <c r="DH16" i="6"/>
  <c r="DH15" i="6"/>
  <c r="DH14" i="6"/>
  <c r="DH13" i="6"/>
  <c r="DH12" i="6"/>
  <c r="DH11" i="6"/>
  <c r="DH10" i="6"/>
  <c r="DI1" i="6"/>
  <c r="DH52" i="6"/>
  <c r="DH51" i="6"/>
  <c r="DH44" i="6"/>
  <c r="DH58" i="6"/>
  <c r="DH57" i="6"/>
  <c r="DH50" i="6"/>
  <c r="DH49" i="6"/>
  <c r="DH55" i="6"/>
  <c r="DH47" i="6"/>
  <c r="DH53" i="6"/>
  <c r="DH45" i="6"/>
  <c r="DH56" i="6"/>
  <c r="DH48" i="6"/>
  <c r="DH54" i="6"/>
  <c r="DH46" i="6"/>
  <c r="DI44" i="11" l="1"/>
  <c r="DI45" i="11"/>
  <c r="DI46" i="11"/>
  <c r="DI47" i="11"/>
  <c r="DI48" i="11"/>
  <c r="DI49" i="11"/>
  <c r="DI50" i="11"/>
  <c r="DI51" i="11"/>
  <c r="DI52" i="11"/>
  <c r="DI53" i="11"/>
  <c r="DI54" i="11"/>
  <c r="DI55" i="11"/>
  <c r="DI56" i="11"/>
  <c r="DI57" i="11"/>
  <c r="DI58" i="11"/>
  <c r="DI15" i="11"/>
  <c r="DI16" i="11"/>
  <c r="DI17" i="11"/>
  <c r="DI18" i="11"/>
  <c r="DI19" i="11"/>
  <c r="DI39" i="11"/>
  <c r="DI20" i="11"/>
  <c r="DI28" i="11"/>
  <c r="DI36" i="11"/>
  <c r="DI23" i="11"/>
  <c r="DI31" i="11"/>
  <c r="DI13" i="11"/>
  <c r="DI43" i="11"/>
  <c r="DI21" i="11"/>
  <c r="DI29" i="11"/>
  <c r="DI37" i="11"/>
  <c r="DI26" i="11"/>
  <c r="DI34" i="11"/>
  <c r="DI9" i="11"/>
  <c r="DI12" i="11"/>
  <c r="DI11" i="11"/>
  <c r="DI27" i="11"/>
  <c r="DI35" i="11"/>
  <c r="DI24" i="11"/>
  <c r="DI32" i="11"/>
  <c r="DI14" i="11"/>
  <c r="DI25" i="11"/>
  <c r="DI33" i="11"/>
  <c r="DI22" i="11"/>
  <c r="DI30" i="11"/>
  <c r="DI42" i="11"/>
  <c r="DI40" i="11"/>
  <c r="DI41" i="11"/>
  <c r="DI38" i="11"/>
  <c r="DI10" i="11"/>
  <c r="DJ1" i="11"/>
  <c r="DH8" i="11"/>
  <c r="DI43" i="6"/>
  <c r="DI42" i="6"/>
  <c r="DI41" i="6"/>
  <c r="DI40" i="6"/>
  <c r="DI39" i="6"/>
  <c r="DI38" i="6"/>
  <c r="DI37" i="6"/>
  <c r="DI36" i="6"/>
  <c r="DI35" i="6"/>
  <c r="DI34" i="6"/>
  <c r="DI33" i="6"/>
  <c r="DI32" i="6"/>
  <c r="DI31" i="6"/>
  <c r="DI30" i="6"/>
  <c r="DI29" i="6"/>
  <c r="DI28" i="6"/>
  <c r="DI27" i="6"/>
  <c r="DI26" i="6"/>
  <c r="DI25" i="6"/>
  <c r="DI24" i="6"/>
  <c r="DI23" i="6"/>
  <c r="DI22" i="6"/>
  <c r="DI21" i="6"/>
  <c r="DI20" i="6"/>
  <c r="DI19" i="6"/>
  <c r="DI18" i="6"/>
  <c r="DI17" i="6"/>
  <c r="DI16" i="6"/>
  <c r="DI15" i="6"/>
  <c r="DI14" i="6"/>
  <c r="DI13" i="6"/>
  <c r="DI12" i="6"/>
  <c r="DI11" i="6"/>
  <c r="DI10" i="6"/>
  <c r="DI9" i="6"/>
  <c r="DJ1" i="6"/>
  <c r="DI55" i="6"/>
  <c r="DI56" i="6"/>
  <c r="DI47" i="6"/>
  <c r="DI44" i="6"/>
  <c r="DI53" i="6"/>
  <c r="DI54" i="6"/>
  <c r="DI45" i="6"/>
  <c r="DI46" i="6"/>
  <c r="DI51" i="6"/>
  <c r="DI48" i="6"/>
  <c r="DI57" i="6"/>
  <c r="DI49" i="6"/>
  <c r="DH8" i="6"/>
  <c r="DI52" i="6"/>
  <c r="DI58" i="6"/>
  <c r="DI50" i="6"/>
  <c r="DJ44" i="11" l="1"/>
  <c r="DJ45" i="11"/>
  <c r="DJ46" i="11"/>
  <c r="DJ47" i="11"/>
  <c r="DJ48" i="11"/>
  <c r="DJ49" i="11"/>
  <c r="DJ50" i="11"/>
  <c r="DJ51" i="11"/>
  <c r="DJ52" i="11"/>
  <c r="DJ53" i="11"/>
  <c r="DJ54" i="11"/>
  <c r="DJ55" i="11"/>
  <c r="DJ56" i="11"/>
  <c r="DJ57" i="11"/>
  <c r="DJ58" i="11"/>
  <c r="DJ15" i="11"/>
  <c r="DJ16" i="11"/>
  <c r="DJ17" i="11"/>
  <c r="DJ18" i="11"/>
  <c r="DJ19" i="11"/>
  <c r="DJ39" i="11"/>
  <c r="DJ20" i="11"/>
  <c r="DJ28" i="11"/>
  <c r="DJ36" i="11"/>
  <c r="DJ23" i="11"/>
  <c r="DJ31" i="11"/>
  <c r="DJ13" i="11"/>
  <c r="DJ43" i="11"/>
  <c r="DJ21" i="11"/>
  <c r="DJ29" i="11"/>
  <c r="DJ37" i="11"/>
  <c r="DJ26" i="11"/>
  <c r="DJ34" i="11"/>
  <c r="DJ12" i="11"/>
  <c r="DJ9" i="11"/>
  <c r="DJ11" i="11"/>
  <c r="DJ27" i="11"/>
  <c r="DJ35" i="11"/>
  <c r="DJ24" i="11"/>
  <c r="DJ32" i="11"/>
  <c r="DJ14" i="11"/>
  <c r="DJ25" i="11"/>
  <c r="DJ33" i="11"/>
  <c r="DJ42" i="11"/>
  <c r="DJ40" i="11"/>
  <c r="DJ41" i="11"/>
  <c r="DJ22" i="11"/>
  <c r="DJ30" i="11"/>
  <c r="DJ38" i="11"/>
  <c r="DJ10" i="11"/>
  <c r="DK1" i="11"/>
  <c r="DJ43" i="6"/>
  <c r="DJ42" i="6"/>
  <c r="DJ41" i="6"/>
  <c r="DJ40" i="6"/>
  <c r="DJ39" i="6"/>
  <c r="DJ38" i="6"/>
  <c r="DJ37" i="6"/>
  <c r="DJ36" i="6"/>
  <c r="DJ35" i="6"/>
  <c r="DJ34" i="6"/>
  <c r="DJ33" i="6"/>
  <c r="DJ32" i="6"/>
  <c r="DJ31" i="6"/>
  <c r="DJ30" i="6"/>
  <c r="DJ29" i="6"/>
  <c r="DJ28" i="6"/>
  <c r="DJ27" i="6"/>
  <c r="DJ26" i="6"/>
  <c r="DJ25" i="6"/>
  <c r="DJ24" i="6"/>
  <c r="DJ23" i="6"/>
  <c r="DJ22" i="6"/>
  <c r="DJ21" i="6"/>
  <c r="DJ20" i="6"/>
  <c r="DJ9" i="6"/>
  <c r="DJ19" i="6"/>
  <c r="DJ18" i="6"/>
  <c r="DJ17" i="6"/>
  <c r="DJ16" i="6"/>
  <c r="DJ15" i="6"/>
  <c r="DJ14" i="6"/>
  <c r="DJ13" i="6"/>
  <c r="DJ12" i="6"/>
  <c r="DJ11" i="6"/>
  <c r="DJ10" i="6"/>
  <c r="DK1" i="6"/>
  <c r="DJ52" i="6"/>
  <c r="DJ51" i="6"/>
  <c r="DJ44" i="6"/>
  <c r="DJ58" i="6"/>
  <c r="DJ57" i="6"/>
  <c r="DJ50" i="6"/>
  <c r="DJ49" i="6"/>
  <c r="DJ56" i="6"/>
  <c r="DJ48" i="6"/>
  <c r="DJ54" i="6"/>
  <c r="DJ53" i="6"/>
  <c r="DJ45" i="6"/>
  <c r="DJ55" i="6"/>
  <c r="DJ47" i="6"/>
  <c r="DJ46" i="6"/>
  <c r="DK44" i="11" l="1"/>
  <c r="DK45" i="11"/>
  <c r="DK46" i="11"/>
  <c r="DK47" i="11"/>
  <c r="DK48" i="11"/>
  <c r="DK49" i="11"/>
  <c r="DK50" i="11"/>
  <c r="DK51" i="11"/>
  <c r="DK52" i="11"/>
  <c r="DK53" i="11"/>
  <c r="DK54" i="11"/>
  <c r="DK55" i="11"/>
  <c r="DK56" i="11"/>
  <c r="DK57" i="11"/>
  <c r="DK58" i="11"/>
  <c r="DK15" i="11"/>
  <c r="DK16" i="11"/>
  <c r="DK17" i="11"/>
  <c r="DK18" i="11"/>
  <c r="DK19" i="11"/>
  <c r="DK23" i="11"/>
  <c r="DK31" i="11"/>
  <c r="DK13" i="11"/>
  <c r="DK43" i="11"/>
  <c r="DK39" i="11"/>
  <c r="DK20" i="11"/>
  <c r="DK28" i="11"/>
  <c r="DK36" i="11"/>
  <c r="DK12" i="11"/>
  <c r="DK11" i="11"/>
  <c r="DK21" i="11"/>
  <c r="DK29" i="11"/>
  <c r="DK37" i="11"/>
  <c r="DK26" i="11"/>
  <c r="DK34" i="11"/>
  <c r="DK9" i="11"/>
  <c r="DK42" i="11"/>
  <c r="DK40" i="11"/>
  <c r="DK41" i="11"/>
  <c r="DK38" i="11"/>
  <c r="DK10" i="11"/>
  <c r="DK27" i="11"/>
  <c r="DK35" i="11"/>
  <c r="DK24" i="11"/>
  <c r="DK32" i="11"/>
  <c r="DK14" i="11"/>
  <c r="DK25" i="11"/>
  <c r="DK33" i="11"/>
  <c r="DK22" i="11"/>
  <c r="DK30" i="11"/>
  <c r="DL1" i="11"/>
  <c r="DK43" i="6"/>
  <c r="DK42" i="6"/>
  <c r="DK41" i="6"/>
  <c r="DK40" i="6"/>
  <c r="DK39" i="6"/>
  <c r="DK38" i="6"/>
  <c r="DK37" i="6"/>
  <c r="DK36" i="6"/>
  <c r="DK35" i="6"/>
  <c r="DK34" i="6"/>
  <c r="DK33" i="6"/>
  <c r="DK32" i="6"/>
  <c r="DK31" i="6"/>
  <c r="DK30" i="6"/>
  <c r="DK29" i="6"/>
  <c r="DK28" i="6"/>
  <c r="DK27" i="6"/>
  <c r="DK26" i="6"/>
  <c r="DK25" i="6"/>
  <c r="DK24" i="6"/>
  <c r="DK23" i="6"/>
  <c r="DK22" i="6"/>
  <c r="DK21" i="6"/>
  <c r="DK20" i="6"/>
  <c r="DK19" i="6"/>
  <c r="DK18" i="6"/>
  <c r="DK17" i="6"/>
  <c r="DK16" i="6"/>
  <c r="DK15" i="6"/>
  <c r="DK14" i="6"/>
  <c r="DK13" i="6"/>
  <c r="DK12" i="6"/>
  <c r="DK11" i="6"/>
  <c r="DK10" i="6"/>
  <c r="DK9" i="6"/>
  <c r="DL1" i="6"/>
  <c r="DK51" i="6"/>
  <c r="DK52" i="6"/>
  <c r="DK48" i="6"/>
  <c r="DK57" i="6"/>
  <c r="DK58" i="6"/>
  <c r="DK49" i="6"/>
  <c r="DK50" i="6"/>
  <c r="DK56" i="6"/>
  <c r="DK44" i="6"/>
  <c r="DK54" i="6"/>
  <c r="DK46" i="6"/>
  <c r="DK55" i="6"/>
  <c r="DK47" i="6"/>
  <c r="DK53" i="6"/>
  <c r="DK45" i="6"/>
  <c r="DL44" i="11" l="1"/>
  <c r="DL45" i="11"/>
  <c r="DL46" i="11"/>
  <c r="DL48" i="11"/>
  <c r="DL49" i="11"/>
  <c r="DL50" i="11"/>
  <c r="DL47" i="11"/>
  <c r="DL51" i="11"/>
  <c r="DL52" i="11"/>
  <c r="DL53" i="11"/>
  <c r="DL54" i="11"/>
  <c r="DL55" i="11"/>
  <c r="DL56" i="11"/>
  <c r="DL57" i="11"/>
  <c r="DL58" i="11"/>
  <c r="DL15" i="11"/>
  <c r="DL16" i="11"/>
  <c r="DL17" i="11"/>
  <c r="DL18" i="11"/>
  <c r="DL19" i="11"/>
  <c r="DL23" i="11"/>
  <c r="DL31" i="11"/>
  <c r="DL13" i="11"/>
  <c r="DL43" i="11"/>
  <c r="DL39" i="11"/>
  <c r="DL20" i="11"/>
  <c r="DL28" i="11"/>
  <c r="DL36" i="11"/>
  <c r="DL12" i="11"/>
  <c r="DL9" i="11"/>
  <c r="DL11" i="11"/>
  <c r="DL21" i="11"/>
  <c r="DL29" i="11"/>
  <c r="DL37" i="11"/>
  <c r="DL26" i="11"/>
  <c r="DL34" i="11"/>
  <c r="DL42" i="11"/>
  <c r="DL40" i="11"/>
  <c r="DL41" i="11"/>
  <c r="DL30" i="11"/>
  <c r="DL38" i="11"/>
  <c r="DL10" i="11"/>
  <c r="DL27" i="11"/>
  <c r="DL35" i="11"/>
  <c r="DL24" i="11"/>
  <c r="DL32" i="11"/>
  <c r="DL14" i="11"/>
  <c r="DL25" i="11"/>
  <c r="DL33" i="11"/>
  <c r="DL22" i="11"/>
  <c r="DM1" i="11"/>
  <c r="DL43" i="6"/>
  <c r="DL42" i="6"/>
  <c r="DL41" i="6"/>
  <c r="DL40" i="6"/>
  <c r="DL39" i="6"/>
  <c r="DL38" i="6"/>
  <c r="DL37" i="6"/>
  <c r="DL36" i="6"/>
  <c r="DL35" i="6"/>
  <c r="DL34" i="6"/>
  <c r="DL33" i="6"/>
  <c r="DL32" i="6"/>
  <c r="DL31" i="6"/>
  <c r="DL30" i="6"/>
  <c r="DL29" i="6"/>
  <c r="DL28" i="6"/>
  <c r="DL27" i="6"/>
  <c r="DL26" i="6"/>
  <c r="DL25" i="6"/>
  <c r="DL24" i="6"/>
  <c r="DL23" i="6"/>
  <c r="DL22" i="6"/>
  <c r="DL21" i="6"/>
  <c r="DL20" i="6"/>
  <c r="DL9" i="6"/>
  <c r="DL19" i="6"/>
  <c r="DL18" i="6"/>
  <c r="DL17" i="6"/>
  <c r="DL16" i="6"/>
  <c r="DL15" i="6"/>
  <c r="DL14" i="6"/>
  <c r="DL13" i="6"/>
  <c r="DL12" i="6"/>
  <c r="DL11" i="6"/>
  <c r="DL10" i="6"/>
  <c r="DL56" i="6"/>
  <c r="DL55" i="6"/>
  <c r="DL48" i="6"/>
  <c r="DL47" i="6"/>
  <c r="DL54" i="6"/>
  <c r="DL46" i="6"/>
  <c r="DM1" i="6"/>
  <c r="DL52" i="6"/>
  <c r="DL51" i="6"/>
  <c r="DL44" i="6"/>
  <c r="DL58" i="6"/>
  <c r="DL57" i="6"/>
  <c r="DL50" i="6"/>
  <c r="DL49" i="6"/>
  <c r="DL53" i="6"/>
  <c r="DL45" i="6"/>
  <c r="DM44" i="11" l="1"/>
  <c r="DM45" i="11"/>
  <c r="DM46" i="11"/>
  <c r="DM47" i="11"/>
  <c r="DM48" i="11"/>
  <c r="DM49" i="11"/>
  <c r="DM50" i="11"/>
  <c r="DM51" i="11"/>
  <c r="DM52" i="11"/>
  <c r="DM53" i="11"/>
  <c r="DM54" i="11"/>
  <c r="DM55" i="11"/>
  <c r="DM56" i="11"/>
  <c r="DM57" i="11"/>
  <c r="DM58" i="11"/>
  <c r="DM15" i="11"/>
  <c r="DM16" i="11"/>
  <c r="DM17" i="11"/>
  <c r="DM18" i="11"/>
  <c r="DM19" i="11"/>
  <c r="DM39" i="11"/>
  <c r="DM20" i="11"/>
  <c r="DM28" i="11"/>
  <c r="DM36" i="11"/>
  <c r="DM23" i="11"/>
  <c r="DM31" i="11"/>
  <c r="DM13" i="11"/>
  <c r="DM43" i="11"/>
  <c r="DM21" i="11"/>
  <c r="DM29" i="11"/>
  <c r="DM37" i="11"/>
  <c r="DM26" i="11"/>
  <c r="DM34" i="11"/>
  <c r="DM9" i="11"/>
  <c r="DM12" i="11"/>
  <c r="DM11" i="11"/>
  <c r="DM27" i="11"/>
  <c r="DM35" i="11"/>
  <c r="DM24" i="11"/>
  <c r="DM32" i="11"/>
  <c r="DM14" i="11"/>
  <c r="DM25" i="11"/>
  <c r="DM33" i="11"/>
  <c r="DM22" i="11"/>
  <c r="DM30" i="11"/>
  <c r="DM42" i="11"/>
  <c r="DM40" i="11"/>
  <c r="DM41" i="11"/>
  <c r="DM38" i="11"/>
  <c r="DM10" i="11"/>
  <c r="DN1" i="11"/>
  <c r="DM43" i="6"/>
  <c r="DM42" i="6"/>
  <c r="DM41" i="6"/>
  <c r="DM40" i="6"/>
  <c r="DM39" i="6"/>
  <c r="DM38" i="6"/>
  <c r="DM37" i="6"/>
  <c r="DM36" i="6"/>
  <c r="DM35" i="6"/>
  <c r="DM34" i="6"/>
  <c r="DM33" i="6"/>
  <c r="DM32" i="6"/>
  <c r="DM31" i="6"/>
  <c r="DM30" i="6"/>
  <c r="DM29" i="6"/>
  <c r="DM28" i="6"/>
  <c r="DM27" i="6"/>
  <c r="DM26" i="6"/>
  <c r="DM25" i="6"/>
  <c r="DM24" i="6"/>
  <c r="DM23" i="6"/>
  <c r="DM22" i="6"/>
  <c r="DM21" i="6"/>
  <c r="DM20" i="6"/>
  <c r="DM19" i="6"/>
  <c r="DM18" i="6"/>
  <c r="DM17" i="6"/>
  <c r="DM16" i="6"/>
  <c r="DM15" i="6"/>
  <c r="DM14" i="6"/>
  <c r="DM13" i="6"/>
  <c r="DM12" i="6"/>
  <c r="DM11" i="6"/>
  <c r="DM10" i="6"/>
  <c r="DM9" i="6"/>
  <c r="DN1" i="6"/>
  <c r="DM51" i="6"/>
  <c r="DM52" i="6"/>
  <c r="DM48" i="6"/>
  <c r="DM57" i="6"/>
  <c r="DM58" i="6"/>
  <c r="DM49" i="6"/>
  <c r="DM50" i="6"/>
  <c r="DM44" i="6"/>
  <c r="DM54" i="6"/>
  <c r="DM46" i="6"/>
  <c r="DM55" i="6"/>
  <c r="DM56" i="6"/>
  <c r="DM47" i="6"/>
  <c r="DM53" i="6"/>
  <c r="DM45" i="6"/>
  <c r="DN44" i="11" l="1"/>
  <c r="DN45" i="11"/>
  <c r="DN46" i="11"/>
  <c r="DN47" i="11"/>
  <c r="DN48" i="11"/>
  <c r="DN49" i="11"/>
  <c r="DN50" i="11"/>
  <c r="DN51" i="11"/>
  <c r="DN52" i="11"/>
  <c r="DN53" i="11"/>
  <c r="DN54" i="11"/>
  <c r="DN55" i="11"/>
  <c r="DN56" i="11"/>
  <c r="DN57" i="11"/>
  <c r="DN58" i="11"/>
  <c r="DN15" i="11"/>
  <c r="DN16" i="11"/>
  <c r="DN17" i="11"/>
  <c r="DN18" i="11"/>
  <c r="DN19" i="11"/>
  <c r="DN39" i="11"/>
  <c r="DN20" i="11"/>
  <c r="DN28" i="11"/>
  <c r="DN36" i="11"/>
  <c r="DN23" i="11"/>
  <c r="DN31" i="11"/>
  <c r="DN13" i="11"/>
  <c r="DN43" i="11"/>
  <c r="DN21" i="11"/>
  <c r="DN29" i="11"/>
  <c r="DN37" i="11"/>
  <c r="DN26" i="11"/>
  <c r="DN34" i="11"/>
  <c r="DN12" i="11"/>
  <c r="DN9" i="11"/>
  <c r="DN11" i="11"/>
  <c r="DN27" i="11"/>
  <c r="DN35" i="11"/>
  <c r="DN24" i="11"/>
  <c r="DN32" i="11"/>
  <c r="DN14" i="11"/>
  <c r="DN25" i="11"/>
  <c r="DN33" i="11"/>
  <c r="DN22" i="11"/>
  <c r="DN42" i="11"/>
  <c r="DN40" i="11"/>
  <c r="DN41" i="11"/>
  <c r="DN30" i="11"/>
  <c r="DN38" i="11"/>
  <c r="DN10" i="11"/>
  <c r="DO1" i="11"/>
  <c r="DN43" i="6"/>
  <c r="DN42" i="6"/>
  <c r="DN41" i="6"/>
  <c r="DN40" i="6"/>
  <c r="DN39" i="6"/>
  <c r="DN38" i="6"/>
  <c r="DN37" i="6"/>
  <c r="DN36" i="6"/>
  <c r="DN35" i="6"/>
  <c r="DN34" i="6"/>
  <c r="DN33" i="6"/>
  <c r="DN32" i="6"/>
  <c r="DN31" i="6"/>
  <c r="DN30" i="6"/>
  <c r="DN29" i="6"/>
  <c r="DN28" i="6"/>
  <c r="DN27" i="6"/>
  <c r="DN26" i="6"/>
  <c r="DN25" i="6"/>
  <c r="DN24" i="6"/>
  <c r="DN23" i="6"/>
  <c r="DN22" i="6"/>
  <c r="DN21" i="6"/>
  <c r="DN20" i="6"/>
  <c r="DN9" i="6"/>
  <c r="DN19" i="6"/>
  <c r="DN18" i="6"/>
  <c r="DN17" i="6"/>
  <c r="DN16" i="6"/>
  <c r="DN15" i="6"/>
  <c r="DN14" i="6"/>
  <c r="DN13" i="6"/>
  <c r="DN12" i="6"/>
  <c r="DN11" i="6"/>
  <c r="DN10" i="6"/>
  <c r="DO1" i="6"/>
  <c r="DN52" i="6"/>
  <c r="DN51" i="6"/>
  <c r="DN44" i="6"/>
  <c r="DN58" i="6"/>
  <c r="DN57" i="6"/>
  <c r="DN50" i="6"/>
  <c r="DN49" i="6"/>
  <c r="DN47" i="6"/>
  <c r="DN53" i="6"/>
  <c r="DN45" i="6"/>
  <c r="DN56" i="6"/>
  <c r="DN55" i="6"/>
  <c r="DN48" i="6"/>
  <c r="DN54" i="6"/>
  <c r="DN46" i="6"/>
  <c r="DO44" i="11" l="1"/>
  <c r="DO45" i="11"/>
  <c r="DO46" i="11"/>
  <c r="DO47" i="11"/>
  <c r="DO48" i="11"/>
  <c r="DO49" i="11"/>
  <c r="DO50" i="11"/>
  <c r="DO51" i="11"/>
  <c r="DO52" i="11"/>
  <c r="DO53" i="11"/>
  <c r="DO54" i="11"/>
  <c r="DO55" i="11"/>
  <c r="DO56" i="11"/>
  <c r="DO57" i="11"/>
  <c r="DO58" i="11"/>
  <c r="DO15" i="11"/>
  <c r="DO16" i="11"/>
  <c r="DO17" i="11"/>
  <c r="DO18" i="11"/>
  <c r="DO19" i="11"/>
  <c r="DO23" i="11"/>
  <c r="DO31" i="11"/>
  <c r="DO13" i="11"/>
  <c r="DO43" i="11"/>
  <c r="DO39" i="11"/>
  <c r="DO20" i="11"/>
  <c r="DO28" i="11"/>
  <c r="DO36" i="11"/>
  <c r="DO12" i="11"/>
  <c r="DO11" i="11"/>
  <c r="DO21" i="11"/>
  <c r="DO29" i="11"/>
  <c r="DO37" i="11"/>
  <c r="DO26" i="11"/>
  <c r="DO34" i="11"/>
  <c r="DO9" i="11"/>
  <c r="DO42" i="11"/>
  <c r="DO40" i="11"/>
  <c r="DO41" i="11"/>
  <c r="DO38" i="11"/>
  <c r="DO10" i="11"/>
  <c r="DO27" i="11"/>
  <c r="DO35" i="11"/>
  <c r="DO24" i="11"/>
  <c r="DO32" i="11"/>
  <c r="DO14" i="11"/>
  <c r="DO25" i="11"/>
  <c r="DO33" i="11"/>
  <c r="DO22" i="11"/>
  <c r="DO30" i="11"/>
  <c r="DP1" i="11"/>
  <c r="DO43" i="6"/>
  <c r="DO42" i="6"/>
  <c r="DO41" i="6"/>
  <c r="DO40" i="6"/>
  <c r="DO39" i="6"/>
  <c r="DO38" i="6"/>
  <c r="DO37" i="6"/>
  <c r="DO36" i="6"/>
  <c r="DO35" i="6"/>
  <c r="DO34" i="6"/>
  <c r="DO33" i="6"/>
  <c r="DO32" i="6"/>
  <c r="DO31" i="6"/>
  <c r="DO30" i="6"/>
  <c r="DO29" i="6"/>
  <c r="DO28" i="6"/>
  <c r="DO27" i="6"/>
  <c r="DO26" i="6"/>
  <c r="DO25" i="6"/>
  <c r="DO24" i="6"/>
  <c r="DO23" i="6"/>
  <c r="DO22" i="6"/>
  <c r="DO21" i="6"/>
  <c r="DO20" i="6"/>
  <c r="DO19" i="6"/>
  <c r="DO18" i="6"/>
  <c r="DO17" i="6"/>
  <c r="DO16" i="6"/>
  <c r="DO15" i="6"/>
  <c r="DO14" i="6"/>
  <c r="DO13" i="6"/>
  <c r="DO12" i="6"/>
  <c r="DO11" i="6"/>
  <c r="DO10" i="6"/>
  <c r="DO9" i="6"/>
  <c r="DP1" i="6"/>
  <c r="DO51" i="6"/>
  <c r="DO52" i="6"/>
  <c r="DO48" i="6"/>
  <c r="DO57" i="6"/>
  <c r="DO58" i="6"/>
  <c r="DO49" i="6"/>
  <c r="DO50" i="6"/>
  <c r="DO55" i="6"/>
  <c r="DO47" i="6"/>
  <c r="DO53" i="6"/>
  <c r="DO45" i="6"/>
  <c r="DO46" i="6"/>
  <c r="DO56" i="6"/>
  <c r="DO44" i="6"/>
  <c r="DO54" i="6"/>
  <c r="DP44" i="11" l="1"/>
  <c r="DP45" i="11"/>
  <c r="DP46" i="11"/>
  <c r="DP48" i="11"/>
  <c r="DP49" i="11"/>
  <c r="DP50" i="11"/>
  <c r="DP47" i="11"/>
  <c r="DP51" i="11"/>
  <c r="DP52" i="11"/>
  <c r="DP53" i="11"/>
  <c r="DP54" i="11"/>
  <c r="DP55" i="11"/>
  <c r="DP56" i="11"/>
  <c r="DP57" i="11"/>
  <c r="DP58" i="11"/>
  <c r="DP15" i="11"/>
  <c r="DP16" i="11"/>
  <c r="DP17" i="11"/>
  <c r="DP18" i="11"/>
  <c r="DP19" i="11"/>
  <c r="DP23" i="11"/>
  <c r="DP31" i="11"/>
  <c r="DP13" i="11"/>
  <c r="DP43" i="11"/>
  <c r="DP39" i="11"/>
  <c r="DP20" i="11"/>
  <c r="DP28" i="11"/>
  <c r="DP36" i="11"/>
  <c r="DP12" i="11"/>
  <c r="DP9" i="11"/>
  <c r="DP11" i="11"/>
  <c r="DP21" i="11"/>
  <c r="DP29" i="11"/>
  <c r="DP37" i="11"/>
  <c r="DP26" i="11"/>
  <c r="DP34" i="11"/>
  <c r="DP42" i="11"/>
  <c r="DP40" i="11"/>
  <c r="DP41" i="11"/>
  <c r="DP30" i="11"/>
  <c r="DP38" i="11"/>
  <c r="DP10" i="11"/>
  <c r="DP27" i="11"/>
  <c r="DP35" i="11"/>
  <c r="DP24" i="11"/>
  <c r="DP32" i="11"/>
  <c r="DP14" i="11"/>
  <c r="DP25" i="11"/>
  <c r="DP33" i="11"/>
  <c r="DP22" i="11"/>
  <c r="DQ1" i="11"/>
  <c r="DP43" i="6"/>
  <c r="DP42" i="6"/>
  <c r="DP41" i="6"/>
  <c r="DP40" i="6"/>
  <c r="DP39" i="6"/>
  <c r="DP38" i="6"/>
  <c r="DP37" i="6"/>
  <c r="DP36" i="6"/>
  <c r="DP35" i="6"/>
  <c r="DP34" i="6"/>
  <c r="DP33" i="6"/>
  <c r="DP32" i="6"/>
  <c r="DP31" i="6"/>
  <c r="DP30" i="6"/>
  <c r="DP29" i="6"/>
  <c r="DP28" i="6"/>
  <c r="DP27" i="6"/>
  <c r="DP26" i="6"/>
  <c r="DP25" i="6"/>
  <c r="DP24" i="6"/>
  <c r="DP23" i="6"/>
  <c r="DP22" i="6"/>
  <c r="DP21" i="6"/>
  <c r="DP20" i="6"/>
  <c r="DP9" i="6"/>
  <c r="DP19" i="6"/>
  <c r="DP18" i="6"/>
  <c r="DP17" i="6"/>
  <c r="DP16" i="6"/>
  <c r="DP15" i="6"/>
  <c r="DP14" i="6"/>
  <c r="DP13" i="6"/>
  <c r="DP12" i="6"/>
  <c r="DP11" i="6"/>
  <c r="DP10" i="6"/>
  <c r="DQ1" i="6"/>
  <c r="DP52" i="6"/>
  <c r="DP51" i="6"/>
  <c r="DP44" i="6"/>
  <c r="DP58" i="6"/>
  <c r="DP57" i="6"/>
  <c r="DP50" i="6"/>
  <c r="DP49" i="6"/>
  <c r="DP53" i="6"/>
  <c r="DP45" i="6"/>
  <c r="DP56" i="6"/>
  <c r="DP55" i="6"/>
  <c r="DP48" i="6"/>
  <c r="DP47" i="6"/>
  <c r="DP54" i="6"/>
  <c r="DP46" i="6"/>
  <c r="DQ44" i="11" l="1"/>
  <c r="DQ45" i="11"/>
  <c r="DQ46" i="11"/>
  <c r="DQ47" i="11"/>
  <c r="DQ48" i="11"/>
  <c r="DQ49" i="11"/>
  <c r="DQ50" i="11"/>
  <c r="DQ51" i="11"/>
  <c r="DQ52" i="11"/>
  <c r="DQ53" i="11"/>
  <c r="DQ54" i="11"/>
  <c r="DQ55" i="11"/>
  <c r="DQ56" i="11"/>
  <c r="DQ57" i="11"/>
  <c r="DQ58" i="11"/>
  <c r="DQ15" i="11"/>
  <c r="DQ16" i="11"/>
  <c r="DQ17" i="11"/>
  <c r="DQ18" i="11"/>
  <c r="DQ19" i="11"/>
  <c r="DQ39" i="11"/>
  <c r="DQ20" i="11"/>
  <c r="DQ28" i="11"/>
  <c r="DQ36" i="11"/>
  <c r="DQ23" i="11"/>
  <c r="DQ31" i="11"/>
  <c r="DQ13" i="11"/>
  <c r="DQ43" i="11"/>
  <c r="DQ21" i="11"/>
  <c r="DQ29" i="11"/>
  <c r="DQ37" i="11"/>
  <c r="DQ26" i="11"/>
  <c r="DQ34" i="11"/>
  <c r="DQ9" i="11"/>
  <c r="DQ12" i="11"/>
  <c r="DQ11" i="11"/>
  <c r="DQ27" i="11"/>
  <c r="DQ35" i="11"/>
  <c r="DQ24" i="11"/>
  <c r="DQ32" i="11"/>
  <c r="DQ14" i="11"/>
  <c r="DQ25" i="11"/>
  <c r="DQ33" i="11"/>
  <c r="DQ22" i="11"/>
  <c r="DQ30" i="11"/>
  <c r="DQ42" i="11"/>
  <c r="DQ40" i="11"/>
  <c r="DQ41" i="11"/>
  <c r="DQ38" i="11"/>
  <c r="DQ10" i="11"/>
  <c r="DR1" i="11"/>
  <c r="DQ43" i="6"/>
  <c r="DQ42" i="6"/>
  <c r="DQ41" i="6"/>
  <c r="DQ40" i="6"/>
  <c r="DQ39" i="6"/>
  <c r="DQ38" i="6"/>
  <c r="DQ37" i="6"/>
  <c r="DQ36" i="6"/>
  <c r="DQ35" i="6"/>
  <c r="DQ34" i="6"/>
  <c r="DQ33" i="6"/>
  <c r="DQ32" i="6"/>
  <c r="DQ31" i="6"/>
  <c r="DQ30" i="6"/>
  <c r="DQ29" i="6"/>
  <c r="DQ28" i="6"/>
  <c r="DQ27" i="6"/>
  <c r="DQ26" i="6"/>
  <c r="DQ25" i="6"/>
  <c r="DQ24" i="6"/>
  <c r="DQ23" i="6"/>
  <c r="DQ22" i="6"/>
  <c r="DQ21" i="6"/>
  <c r="DQ20" i="6"/>
  <c r="DQ19" i="6"/>
  <c r="DQ18" i="6"/>
  <c r="DQ17" i="6"/>
  <c r="DQ16" i="6"/>
  <c r="DQ15" i="6"/>
  <c r="DQ14" i="6"/>
  <c r="DQ13" i="6"/>
  <c r="DQ12" i="6"/>
  <c r="DQ11" i="6"/>
  <c r="DQ10" i="6"/>
  <c r="DQ9" i="6"/>
  <c r="DR1" i="6"/>
  <c r="DQ51" i="6"/>
  <c r="DQ52" i="6"/>
  <c r="DQ48" i="6"/>
  <c r="DQ57" i="6"/>
  <c r="DQ58" i="6"/>
  <c r="DQ49" i="6"/>
  <c r="DQ50" i="6"/>
  <c r="DQ44" i="6"/>
  <c r="DQ54" i="6"/>
  <c r="DQ46" i="6"/>
  <c r="DQ55" i="6"/>
  <c r="DQ56" i="6"/>
  <c r="DQ47" i="6"/>
  <c r="DQ53" i="6"/>
  <c r="DQ45" i="6"/>
  <c r="DR44" i="11" l="1"/>
  <c r="DR45" i="11"/>
  <c r="DR46" i="11"/>
  <c r="DR47" i="11"/>
  <c r="DR48" i="11"/>
  <c r="DR49" i="11"/>
  <c r="DR50" i="11"/>
  <c r="DR51" i="11"/>
  <c r="DR52" i="11"/>
  <c r="DR53" i="11"/>
  <c r="DR54" i="11"/>
  <c r="DR55" i="11"/>
  <c r="DR56" i="11"/>
  <c r="DR57" i="11"/>
  <c r="DR58" i="11"/>
  <c r="DR15" i="11"/>
  <c r="DR16" i="11"/>
  <c r="DR17" i="11"/>
  <c r="DR18" i="11"/>
  <c r="DR19" i="11"/>
  <c r="DR39" i="11"/>
  <c r="DR20" i="11"/>
  <c r="DR28" i="11"/>
  <c r="DR36" i="11"/>
  <c r="DR23" i="11"/>
  <c r="DR31" i="11"/>
  <c r="DR13" i="11"/>
  <c r="DR43" i="11"/>
  <c r="DR21" i="11"/>
  <c r="DR29" i="11"/>
  <c r="DR37" i="11"/>
  <c r="DR26" i="11"/>
  <c r="DR34" i="11"/>
  <c r="DR12" i="11"/>
  <c r="DR9" i="11"/>
  <c r="DR11" i="11"/>
  <c r="DR27" i="11"/>
  <c r="DR35" i="11"/>
  <c r="DR24" i="11"/>
  <c r="DR32" i="11"/>
  <c r="DR14" i="11"/>
  <c r="DR25" i="11"/>
  <c r="DR33" i="11"/>
  <c r="DR22" i="11"/>
  <c r="DR42" i="11"/>
  <c r="DR40" i="11"/>
  <c r="DR41" i="11"/>
  <c r="DR30" i="11"/>
  <c r="DR38" i="11"/>
  <c r="DR10" i="11"/>
  <c r="DS1" i="11"/>
  <c r="DR43" i="6"/>
  <c r="DR42" i="6"/>
  <c r="DR41" i="6"/>
  <c r="DR40" i="6"/>
  <c r="DR39" i="6"/>
  <c r="DR38" i="6"/>
  <c r="DR37" i="6"/>
  <c r="DR36" i="6"/>
  <c r="DR35" i="6"/>
  <c r="DR34" i="6"/>
  <c r="DR33" i="6"/>
  <c r="DR32" i="6"/>
  <c r="DR31" i="6"/>
  <c r="DR30" i="6"/>
  <c r="DR29" i="6"/>
  <c r="DR28" i="6"/>
  <c r="DR27" i="6"/>
  <c r="DR26" i="6"/>
  <c r="DR25" i="6"/>
  <c r="DR24" i="6"/>
  <c r="DR23" i="6"/>
  <c r="DR22" i="6"/>
  <c r="DR21" i="6"/>
  <c r="DR20" i="6"/>
  <c r="DR9" i="6"/>
  <c r="DR19" i="6"/>
  <c r="DR18" i="6"/>
  <c r="DR17" i="6"/>
  <c r="DR16" i="6"/>
  <c r="DR15" i="6"/>
  <c r="DR14" i="6"/>
  <c r="DR13" i="6"/>
  <c r="DR12" i="6"/>
  <c r="DR11" i="6"/>
  <c r="DR10" i="6"/>
  <c r="DS1" i="6"/>
  <c r="DR52" i="6"/>
  <c r="DR51" i="6"/>
  <c r="DR44" i="6"/>
  <c r="DR58" i="6"/>
  <c r="DR57" i="6"/>
  <c r="DR50" i="6"/>
  <c r="DR49" i="6"/>
  <c r="DR56" i="6"/>
  <c r="DR48" i="6"/>
  <c r="DR54" i="6"/>
  <c r="DR46" i="6"/>
  <c r="DR55" i="6"/>
  <c r="DR47" i="6"/>
  <c r="DR53" i="6"/>
  <c r="DR45" i="6"/>
  <c r="DS44" i="11" l="1"/>
  <c r="DS45" i="11"/>
  <c r="DS46" i="11"/>
  <c r="DS47" i="11"/>
  <c r="DS48" i="11"/>
  <c r="DS49" i="11"/>
  <c r="DS50" i="11"/>
  <c r="DS51" i="11"/>
  <c r="DS52" i="11"/>
  <c r="DS53" i="11"/>
  <c r="DS54" i="11"/>
  <c r="DS55" i="11"/>
  <c r="DS56" i="11"/>
  <c r="DS57" i="11"/>
  <c r="DS58" i="11"/>
  <c r="DS15" i="11"/>
  <c r="DS16" i="11"/>
  <c r="DS17" i="11"/>
  <c r="DS18" i="11"/>
  <c r="DS19" i="11"/>
  <c r="DS23" i="11"/>
  <c r="DS31" i="11"/>
  <c r="DS13" i="11"/>
  <c r="DS43" i="11"/>
  <c r="DS39" i="11"/>
  <c r="DS20" i="11"/>
  <c r="DS28" i="11"/>
  <c r="DS36" i="11"/>
  <c r="DS12" i="11"/>
  <c r="DS11" i="11"/>
  <c r="DS21" i="11"/>
  <c r="DS29" i="11"/>
  <c r="DS37" i="11"/>
  <c r="DS26" i="11"/>
  <c r="DS34" i="11"/>
  <c r="DS9" i="11"/>
  <c r="DS42" i="11"/>
  <c r="DS40" i="11"/>
  <c r="DS41" i="11"/>
  <c r="DS38" i="11"/>
  <c r="DS10" i="11"/>
  <c r="DS27" i="11"/>
  <c r="DS35" i="11"/>
  <c r="DS24" i="11"/>
  <c r="DS32" i="11"/>
  <c r="DS14" i="11"/>
  <c r="DS25" i="11"/>
  <c r="DS33" i="11"/>
  <c r="DS22" i="11"/>
  <c r="DS30" i="11"/>
  <c r="DR8" i="11"/>
  <c r="DT1" i="11"/>
  <c r="DS43" i="6"/>
  <c r="DS42" i="6"/>
  <c r="DS41" i="6"/>
  <c r="DS40" i="6"/>
  <c r="DS39" i="6"/>
  <c r="DS38" i="6"/>
  <c r="DS37" i="6"/>
  <c r="DS36" i="6"/>
  <c r="DS35" i="6"/>
  <c r="DS34" i="6"/>
  <c r="DS33" i="6"/>
  <c r="DS32" i="6"/>
  <c r="DS31" i="6"/>
  <c r="DS30" i="6"/>
  <c r="DS29" i="6"/>
  <c r="DS28" i="6"/>
  <c r="DS27" i="6"/>
  <c r="DS26" i="6"/>
  <c r="DS25" i="6"/>
  <c r="DS24" i="6"/>
  <c r="DS23" i="6"/>
  <c r="DS22" i="6"/>
  <c r="DS21" i="6"/>
  <c r="DS20" i="6"/>
  <c r="DS19" i="6"/>
  <c r="DS18" i="6"/>
  <c r="DS17" i="6"/>
  <c r="DS16" i="6"/>
  <c r="DS15" i="6"/>
  <c r="DS14" i="6"/>
  <c r="DS13" i="6"/>
  <c r="DS12" i="6"/>
  <c r="DS11" i="6"/>
  <c r="DS10" i="6"/>
  <c r="DS9" i="6"/>
  <c r="DT1" i="6"/>
  <c r="DS55" i="6"/>
  <c r="DS56" i="6"/>
  <c r="DS47" i="6"/>
  <c r="DS44" i="6"/>
  <c r="DS53" i="6"/>
  <c r="DS54" i="6"/>
  <c r="DS45" i="6"/>
  <c r="DS46" i="6"/>
  <c r="DS57" i="6"/>
  <c r="DS49" i="6"/>
  <c r="DR8" i="6"/>
  <c r="DS51" i="6"/>
  <c r="DS52" i="6"/>
  <c r="DS48" i="6"/>
  <c r="DS58" i="6"/>
  <c r="DS50" i="6"/>
  <c r="DT44" i="11" l="1"/>
  <c r="DT45" i="11"/>
  <c r="DT46" i="11"/>
  <c r="DT48" i="11"/>
  <c r="DT49" i="11"/>
  <c r="DT50" i="11"/>
  <c r="DT47" i="11"/>
  <c r="DT51" i="11"/>
  <c r="DT52" i="11"/>
  <c r="DT53" i="11"/>
  <c r="DT54" i="11"/>
  <c r="DT55" i="11"/>
  <c r="DT56" i="11"/>
  <c r="DT57" i="11"/>
  <c r="DT58" i="11"/>
  <c r="DT15" i="11"/>
  <c r="DT16" i="11"/>
  <c r="DT17" i="11"/>
  <c r="DT18" i="11"/>
  <c r="DT19" i="11"/>
  <c r="DT23" i="11"/>
  <c r="DT31" i="11"/>
  <c r="DT13" i="11"/>
  <c r="DT43" i="11"/>
  <c r="DT39" i="11"/>
  <c r="DT20" i="11"/>
  <c r="DT28" i="11"/>
  <c r="DT36" i="11"/>
  <c r="DT12" i="11"/>
  <c r="DT9" i="11"/>
  <c r="DT11" i="11"/>
  <c r="DT21" i="11"/>
  <c r="DT29" i="11"/>
  <c r="DT37" i="11"/>
  <c r="DT26" i="11"/>
  <c r="DT34" i="11"/>
  <c r="DT42" i="11"/>
  <c r="DT40" i="11"/>
  <c r="DT41" i="11"/>
  <c r="DT30" i="11"/>
  <c r="DT38" i="11"/>
  <c r="DT10" i="11"/>
  <c r="DT27" i="11"/>
  <c r="DT35" i="11"/>
  <c r="DT24" i="11"/>
  <c r="DT32" i="11"/>
  <c r="DT14" i="11"/>
  <c r="DT25" i="11"/>
  <c r="DT33" i="11"/>
  <c r="DT22" i="11"/>
  <c r="DU1" i="11"/>
  <c r="DT43" i="6"/>
  <c r="DT42" i="6"/>
  <c r="DT41" i="6"/>
  <c r="DT40" i="6"/>
  <c r="DT39" i="6"/>
  <c r="DT38" i="6"/>
  <c r="DT37" i="6"/>
  <c r="DT36" i="6"/>
  <c r="DT35" i="6"/>
  <c r="DT34" i="6"/>
  <c r="DT33" i="6"/>
  <c r="DT32" i="6"/>
  <c r="DT31" i="6"/>
  <c r="DT30" i="6"/>
  <c r="DT29" i="6"/>
  <c r="DT28" i="6"/>
  <c r="DT27" i="6"/>
  <c r="DT26" i="6"/>
  <c r="DT25" i="6"/>
  <c r="DT24" i="6"/>
  <c r="DT23" i="6"/>
  <c r="DT22" i="6"/>
  <c r="DT21" i="6"/>
  <c r="DT20" i="6"/>
  <c r="DT9" i="6"/>
  <c r="DT19" i="6"/>
  <c r="DT18" i="6"/>
  <c r="DT17" i="6"/>
  <c r="DT16" i="6"/>
  <c r="DT15" i="6"/>
  <c r="DT14" i="6"/>
  <c r="DT13" i="6"/>
  <c r="DT12" i="6"/>
  <c r="DT11" i="6"/>
  <c r="DT10" i="6"/>
  <c r="DU1" i="6"/>
  <c r="DT52" i="6"/>
  <c r="DT51" i="6"/>
  <c r="DT44" i="6"/>
  <c r="DT58" i="6"/>
  <c r="DT57" i="6"/>
  <c r="DT50" i="6"/>
  <c r="DT49" i="6"/>
  <c r="DT47" i="6"/>
  <c r="DT53" i="6"/>
  <c r="DT45" i="6"/>
  <c r="DT56" i="6"/>
  <c r="DT55" i="6"/>
  <c r="DT48" i="6"/>
  <c r="DT54" i="6"/>
  <c r="DT46" i="6"/>
  <c r="DU44" i="11" l="1"/>
  <c r="DU45" i="11"/>
  <c r="DU46" i="11"/>
  <c r="DU47" i="11"/>
  <c r="DU48" i="11"/>
  <c r="DU49" i="11"/>
  <c r="DU50" i="11"/>
  <c r="DU51" i="11"/>
  <c r="DU52" i="11"/>
  <c r="DU53" i="11"/>
  <c r="DU54" i="11"/>
  <c r="DU55" i="11"/>
  <c r="DU56" i="11"/>
  <c r="DU57" i="11"/>
  <c r="DU58" i="11"/>
  <c r="DU15" i="11"/>
  <c r="DU16" i="11"/>
  <c r="DU17" i="11"/>
  <c r="DU18" i="11"/>
  <c r="DU19" i="11"/>
  <c r="DU39" i="11"/>
  <c r="DU20" i="11"/>
  <c r="DU28" i="11"/>
  <c r="DU36" i="11"/>
  <c r="DU23" i="11"/>
  <c r="DU31" i="11"/>
  <c r="DU13" i="11"/>
  <c r="DU43" i="11"/>
  <c r="DU21" i="11"/>
  <c r="DU29" i="11"/>
  <c r="DU37" i="11"/>
  <c r="DU26" i="11"/>
  <c r="DU34" i="11"/>
  <c r="DU9" i="11"/>
  <c r="DU12" i="11"/>
  <c r="DU11" i="11"/>
  <c r="DU27" i="11"/>
  <c r="DU35" i="11"/>
  <c r="DU24" i="11"/>
  <c r="DU32" i="11"/>
  <c r="DU14" i="11"/>
  <c r="DU25" i="11"/>
  <c r="DU33" i="11"/>
  <c r="DU22" i="11"/>
  <c r="DU30" i="11"/>
  <c r="DU42" i="11"/>
  <c r="DU40" i="11"/>
  <c r="DU41" i="11"/>
  <c r="DU38" i="11"/>
  <c r="DU10" i="11"/>
  <c r="DV1" i="11"/>
  <c r="DU43" i="6"/>
  <c r="DU42" i="6"/>
  <c r="DU41" i="6"/>
  <c r="DU40" i="6"/>
  <c r="DU39" i="6"/>
  <c r="DU38" i="6"/>
  <c r="DU37" i="6"/>
  <c r="DU36" i="6"/>
  <c r="DU35" i="6"/>
  <c r="DU34" i="6"/>
  <c r="DU33" i="6"/>
  <c r="DU32" i="6"/>
  <c r="DU31" i="6"/>
  <c r="DU30" i="6"/>
  <c r="DU29" i="6"/>
  <c r="DU28" i="6"/>
  <c r="DU27" i="6"/>
  <c r="DU26" i="6"/>
  <c r="DU25" i="6"/>
  <c r="DU24" i="6"/>
  <c r="DU23" i="6"/>
  <c r="DU22" i="6"/>
  <c r="DU21" i="6"/>
  <c r="DU20" i="6"/>
  <c r="DU19" i="6"/>
  <c r="DU18" i="6"/>
  <c r="DU17" i="6"/>
  <c r="DU16" i="6"/>
  <c r="DU15" i="6"/>
  <c r="DU14" i="6"/>
  <c r="DU13" i="6"/>
  <c r="DU12" i="6"/>
  <c r="DU11" i="6"/>
  <c r="DU10" i="6"/>
  <c r="DU9" i="6"/>
  <c r="DV1" i="6"/>
  <c r="DU51" i="6"/>
  <c r="DU52" i="6"/>
  <c r="DU48" i="6"/>
  <c r="DU57" i="6"/>
  <c r="DU58" i="6"/>
  <c r="DU49" i="6"/>
  <c r="DU50" i="6"/>
  <c r="DU55" i="6"/>
  <c r="DU56" i="6"/>
  <c r="DU44" i="6"/>
  <c r="DU54" i="6"/>
  <c r="DU46" i="6"/>
  <c r="DU47" i="6"/>
  <c r="DU53" i="6"/>
  <c r="DU45" i="6"/>
  <c r="DV44" i="11" l="1"/>
  <c r="DV45" i="11"/>
  <c r="DV46" i="11"/>
  <c r="DV47" i="11"/>
  <c r="DV48" i="11"/>
  <c r="DV49" i="11"/>
  <c r="DV50" i="11"/>
  <c r="DV51" i="11"/>
  <c r="DV52" i="11"/>
  <c r="DV53" i="11"/>
  <c r="DV54" i="11"/>
  <c r="DV55" i="11"/>
  <c r="DV56" i="11"/>
  <c r="DV57" i="11"/>
  <c r="DV58" i="11"/>
  <c r="DV15" i="11"/>
  <c r="DV16" i="11"/>
  <c r="DV17" i="11"/>
  <c r="DV18" i="11"/>
  <c r="DV19" i="11"/>
  <c r="DV39" i="11"/>
  <c r="DV13" i="11"/>
  <c r="DV20" i="11"/>
  <c r="DV28" i="11"/>
  <c r="DV36" i="11"/>
  <c r="DV23" i="11"/>
  <c r="DV31" i="11"/>
  <c r="DV43" i="11"/>
  <c r="DV21" i="11"/>
  <c r="DV29" i="11"/>
  <c r="DV37" i="11"/>
  <c r="DV26" i="11"/>
  <c r="DV34" i="11"/>
  <c r="DV12" i="11"/>
  <c r="DV9" i="11"/>
  <c r="DV11" i="11"/>
  <c r="DV27" i="11"/>
  <c r="DV35" i="11"/>
  <c r="DV24" i="11"/>
  <c r="DV32" i="11"/>
  <c r="DV14" i="11"/>
  <c r="DV25" i="11"/>
  <c r="DV33" i="11"/>
  <c r="DV22" i="11"/>
  <c r="DV42" i="11"/>
  <c r="DV40" i="11"/>
  <c r="DV41" i="11"/>
  <c r="DV30" i="11"/>
  <c r="DV38" i="11"/>
  <c r="DV10" i="11"/>
  <c r="DW1" i="11"/>
  <c r="DV43" i="6"/>
  <c r="DV42" i="6"/>
  <c r="DV41" i="6"/>
  <c r="DV40" i="6"/>
  <c r="DV39" i="6"/>
  <c r="DV38" i="6"/>
  <c r="DV37" i="6"/>
  <c r="DV36" i="6"/>
  <c r="DV35" i="6"/>
  <c r="DV34" i="6"/>
  <c r="DV33" i="6"/>
  <c r="DV32" i="6"/>
  <c r="DV31" i="6"/>
  <c r="DV30" i="6"/>
  <c r="DV29" i="6"/>
  <c r="DV28" i="6"/>
  <c r="DV27" i="6"/>
  <c r="DV26" i="6"/>
  <c r="DV25" i="6"/>
  <c r="DV24" i="6"/>
  <c r="DV23" i="6"/>
  <c r="DV22" i="6"/>
  <c r="DV21" i="6"/>
  <c r="DV20" i="6"/>
  <c r="DV9" i="6"/>
  <c r="DV19" i="6"/>
  <c r="DV18" i="6"/>
  <c r="DV17" i="6"/>
  <c r="DV16" i="6"/>
  <c r="DV15" i="6"/>
  <c r="DV14" i="6"/>
  <c r="DV13" i="6"/>
  <c r="DV12" i="6"/>
  <c r="DV11" i="6"/>
  <c r="DV10" i="6"/>
  <c r="DV56" i="6"/>
  <c r="DV55" i="6"/>
  <c r="DV48" i="6"/>
  <c r="DV47" i="6"/>
  <c r="DV53" i="6"/>
  <c r="DV45" i="6"/>
  <c r="DW1" i="6"/>
  <c r="DV52" i="6"/>
  <c r="DV51" i="6"/>
  <c r="DV44" i="6"/>
  <c r="DV58" i="6"/>
  <c r="DV57" i="6"/>
  <c r="DV50" i="6"/>
  <c r="DV49" i="6"/>
  <c r="DV54" i="6"/>
  <c r="DV46" i="6"/>
  <c r="DW44" i="11" l="1"/>
  <c r="DW45" i="11"/>
  <c r="DW46" i="11"/>
  <c r="DW47" i="11"/>
  <c r="DW48" i="11"/>
  <c r="DW49" i="11"/>
  <c r="DW50" i="11"/>
  <c r="DW51" i="11"/>
  <c r="DW52" i="11"/>
  <c r="DW53" i="11"/>
  <c r="DW54" i="11"/>
  <c r="DW55" i="11"/>
  <c r="DW56" i="11"/>
  <c r="DW57" i="11"/>
  <c r="DW58" i="11"/>
  <c r="DW15" i="11"/>
  <c r="DW16" i="11"/>
  <c r="DW17" i="11"/>
  <c r="DW18" i="11"/>
  <c r="DW19" i="11"/>
  <c r="DW23" i="11"/>
  <c r="DW31" i="11"/>
  <c r="DW43" i="11"/>
  <c r="DW39" i="11"/>
  <c r="DW13" i="11"/>
  <c r="DW20" i="11"/>
  <c r="DW28" i="11"/>
  <c r="DW36" i="11"/>
  <c r="DW12" i="11"/>
  <c r="DW11" i="11"/>
  <c r="DW21" i="11"/>
  <c r="DW29" i="11"/>
  <c r="DW37" i="11"/>
  <c r="DW26" i="11"/>
  <c r="DW34" i="11"/>
  <c r="DW9" i="11"/>
  <c r="DW42" i="11"/>
  <c r="DW40" i="11"/>
  <c r="DW41" i="11"/>
  <c r="DW38" i="11"/>
  <c r="DW10" i="11"/>
  <c r="DW27" i="11"/>
  <c r="DW35" i="11"/>
  <c r="DW24" i="11"/>
  <c r="DW32" i="11"/>
  <c r="DW14" i="11"/>
  <c r="DW25" i="11"/>
  <c r="DW33" i="11"/>
  <c r="DW22" i="11"/>
  <c r="DW30" i="11"/>
  <c r="DX1" i="11"/>
  <c r="DW43" i="6"/>
  <c r="DW42" i="6"/>
  <c r="DW41" i="6"/>
  <c r="DW40" i="6"/>
  <c r="DW39" i="6"/>
  <c r="DW38" i="6"/>
  <c r="DW37" i="6"/>
  <c r="DW36" i="6"/>
  <c r="DW35" i="6"/>
  <c r="DW34" i="6"/>
  <c r="DW33" i="6"/>
  <c r="DW32" i="6"/>
  <c r="DW31" i="6"/>
  <c r="DW30" i="6"/>
  <c r="DW29" i="6"/>
  <c r="DW28" i="6"/>
  <c r="DW27" i="6"/>
  <c r="DW26" i="6"/>
  <c r="DW25" i="6"/>
  <c r="DW24" i="6"/>
  <c r="DW23" i="6"/>
  <c r="DW22" i="6"/>
  <c r="DW21" i="6"/>
  <c r="DW20" i="6"/>
  <c r="DW19" i="6"/>
  <c r="DW18" i="6"/>
  <c r="DW17" i="6"/>
  <c r="DW16" i="6"/>
  <c r="DW15" i="6"/>
  <c r="DW14" i="6"/>
  <c r="DW13" i="6"/>
  <c r="DW12" i="6"/>
  <c r="DW11" i="6"/>
  <c r="DW10" i="6"/>
  <c r="DW9" i="6"/>
  <c r="DX1" i="6"/>
  <c r="DW51" i="6"/>
  <c r="DW52" i="6"/>
  <c r="DW48" i="6"/>
  <c r="DW57" i="6"/>
  <c r="DW49" i="6"/>
  <c r="DW55" i="6"/>
  <c r="DW56" i="6"/>
  <c r="DW47" i="6"/>
  <c r="DW44" i="6"/>
  <c r="DW53" i="6"/>
  <c r="DW54" i="6"/>
  <c r="DW45" i="6"/>
  <c r="DW46" i="6"/>
  <c r="DW58" i="6"/>
  <c r="DW50" i="6"/>
  <c r="DX44" i="11" l="1"/>
  <c r="DX45" i="11"/>
  <c r="DX46" i="11"/>
  <c r="DX47" i="11"/>
  <c r="DX48" i="11"/>
  <c r="DX49" i="11"/>
  <c r="DX50" i="11"/>
  <c r="DX51" i="11"/>
  <c r="DX52" i="11"/>
  <c r="DX53" i="11"/>
  <c r="DX54" i="11"/>
  <c r="DX55" i="11"/>
  <c r="DX56" i="11"/>
  <c r="DX57" i="11"/>
  <c r="DX58" i="11"/>
  <c r="DX15" i="11"/>
  <c r="DX16" i="11"/>
  <c r="DX17" i="11"/>
  <c r="DX18" i="11"/>
  <c r="DX19" i="11"/>
  <c r="DX23" i="11"/>
  <c r="DX31" i="11"/>
  <c r="DX43" i="11"/>
  <c r="DX39" i="11"/>
  <c r="DX13" i="11"/>
  <c r="DX20" i="11"/>
  <c r="DX28" i="11"/>
  <c r="DX36" i="11"/>
  <c r="DX12" i="11"/>
  <c r="DX9" i="11"/>
  <c r="DX11" i="11"/>
  <c r="DX21" i="11"/>
  <c r="DX29" i="11"/>
  <c r="DX37" i="11"/>
  <c r="DX26" i="11"/>
  <c r="DX34" i="11"/>
  <c r="DX42" i="11"/>
  <c r="DX40" i="11"/>
  <c r="DX41" i="11"/>
  <c r="DX30" i="11"/>
  <c r="DX38" i="11"/>
  <c r="DX10" i="11"/>
  <c r="DX27" i="11"/>
  <c r="DX35" i="11"/>
  <c r="DX24" i="11"/>
  <c r="DX32" i="11"/>
  <c r="DX14" i="11"/>
  <c r="DX25" i="11"/>
  <c r="DX33" i="11"/>
  <c r="DX22" i="11"/>
  <c r="DY1" i="11"/>
  <c r="DX43" i="6"/>
  <c r="DX42" i="6"/>
  <c r="DX41" i="6"/>
  <c r="DX40" i="6"/>
  <c r="DX39" i="6"/>
  <c r="DX38" i="6"/>
  <c r="DX37" i="6"/>
  <c r="DX36" i="6"/>
  <c r="DX35" i="6"/>
  <c r="DX34" i="6"/>
  <c r="DX33" i="6"/>
  <c r="DX32" i="6"/>
  <c r="DX31" i="6"/>
  <c r="DX30" i="6"/>
  <c r="DX29" i="6"/>
  <c r="DX28" i="6"/>
  <c r="DX27" i="6"/>
  <c r="DX26" i="6"/>
  <c r="DX25" i="6"/>
  <c r="DX24" i="6"/>
  <c r="DX23" i="6"/>
  <c r="DX22" i="6"/>
  <c r="DX21" i="6"/>
  <c r="DX20" i="6"/>
  <c r="DX9" i="6"/>
  <c r="DX19" i="6"/>
  <c r="DX18" i="6"/>
  <c r="DX17" i="6"/>
  <c r="DX16" i="6"/>
  <c r="DX15" i="6"/>
  <c r="DX14" i="6"/>
  <c r="DX13" i="6"/>
  <c r="DX12" i="6"/>
  <c r="DX11" i="6"/>
  <c r="DX10" i="6"/>
  <c r="DY1" i="6"/>
  <c r="DX51" i="6"/>
  <c r="DX58" i="6"/>
  <c r="DX50" i="6"/>
  <c r="DX56" i="6"/>
  <c r="DX55" i="6"/>
  <c r="DX48" i="6"/>
  <c r="DX47" i="6"/>
  <c r="DX54" i="6"/>
  <c r="DX53" i="6"/>
  <c r="DX46" i="6"/>
  <c r="DX45" i="6"/>
  <c r="DX52" i="6"/>
  <c r="DX44" i="6"/>
  <c r="DX57" i="6"/>
  <c r="DX49" i="6"/>
  <c r="DY44" i="11" l="1"/>
  <c r="DY45" i="11"/>
  <c r="DY46" i="11"/>
  <c r="DY47" i="11"/>
  <c r="DY48" i="11"/>
  <c r="DY49" i="11"/>
  <c r="DY50" i="11"/>
  <c r="DY51" i="11"/>
  <c r="DY52" i="11"/>
  <c r="DY53" i="11"/>
  <c r="DY54" i="11"/>
  <c r="DY55" i="11"/>
  <c r="DY56" i="11"/>
  <c r="DY57" i="11"/>
  <c r="DY58" i="11"/>
  <c r="DY15" i="11"/>
  <c r="DY16" i="11"/>
  <c r="DY17" i="11"/>
  <c r="DY18" i="11"/>
  <c r="DY19" i="11"/>
  <c r="DY39" i="11"/>
  <c r="DY13" i="11"/>
  <c r="DY20" i="11"/>
  <c r="DY28" i="11"/>
  <c r="DY36" i="11"/>
  <c r="DY23" i="11"/>
  <c r="DY31" i="11"/>
  <c r="DY43" i="11"/>
  <c r="DY21" i="11"/>
  <c r="DY29" i="11"/>
  <c r="DY37" i="11"/>
  <c r="DY26" i="11"/>
  <c r="DY34" i="11"/>
  <c r="DY9" i="11"/>
  <c r="DY12" i="11"/>
  <c r="DY11" i="11"/>
  <c r="DY27" i="11"/>
  <c r="DY35" i="11"/>
  <c r="DY24" i="11"/>
  <c r="DY32" i="11"/>
  <c r="DY14" i="11"/>
  <c r="DY25" i="11"/>
  <c r="DY33" i="11"/>
  <c r="DY22" i="11"/>
  <c r="DY30" i="11"/>
  <c r="DY42" i="11"/>
  <c r="DY40" i="11"/>
  <c r="DY41" i="11"/>
  <c r="DY38" i="11"/>
  <c r="DY10" i="11"/>
  <c r="DZ1" i="11"/>
  <c r="DY43" i="6"/>
  <c r="DY42" i="6"/>
  <c r="DY41" i="6"/>
  <c r="DY40" i="6"/>
  <c r="DY39" i="6"/>
  <c r="DY38" i="6"/>
  <c r="DY37" i="6"/>
  <c r="DY36" i="6"/>
  <c r="DY35" i="6"/>
  <c r="DY34" i="6"/>
  <c r="DY33" i="6"/>
  <c r="DY32" i="6"/>
  <c r="DY31" i="6"/>
  <c r="DY30" i="6"/>
  <c r="DY29" i="6"/>
  <c r="DY28" i="6"/>
  <c r="DY27" i="6"/>
  <c r="DY26" i="6"/>
  <c r="DY25" i="6"/>
  <c r="DY24" i="6"/>
  <c r="DY23" i="6"/>
  <c r="DY22" i="6"/>
  <c r="DY21" i="6"/>
  <c r="DY20" i="6"/>
  <c r="DY19" i="6"/>
  <c r="DY18" i="6"/>
  <c r="DY17" i="6"/>
  <c r="DY16" i="6"/>
  <c r="DY15" i="6"/>
  <c r="DY14" i="6"/>
  <c r="DY13" i="6"/>
  <c r="DY12" i="6"/>
  <c r="DY11" i="6"/>
  <c r="DY10" i="6"/>
  <c r="DY9" i="6"/>
  <c r="DZ1" i="6"/>
  <c r="DY51" i="6"/>
  <c r="DY52" i="6"/>
  <c r="DY48" i="6"/>
  <c r="DY57" i="6"/>
  <c r="DY58" i="6"/>
  <c r="DY49" i="6"/>
  <c r="DY50" i="6"/>
  <c r="DY55" i="6"/>
  <c r="DY56" i="6"/>
  <c r="DY44" i="6"/>
  <c r="DY54" i="6"/>
  <c r="DY46" i="6"/>
  <c r="DY47" i="6"/>
  <c r="DY53" i="6"/>
  <c r="DY45" i="6"/>
  <c r="DZ44" i="11" l="1"/>
  <c r="DZ45" i="11"/>
  <c r="DZ46" i="11"/>
  <c r="DZ47" i="11"/>
  <c r="DZ48" i="11"/>
  <c r="DZ49" i="11"/>
  <c r="DZ50" i="11"/>
  <c r="DZ51" i="11"/>
  <c r="DZ52" i="11"/>
  <c r="DZ53" i="11"/>
  <c r="DZ54" i="11"/>
  <c r="DZ55" i="11"/>
  <c r="DZ56" i="11"/>
  <c r="DZ57" i="11"/>
  <c r="DZ58" i="11"/>
  <c r="DZ15" i="11"/>
  <c r="DZ16" i="11"/>
  <c r="DZ17" i="11"/>
  <c r="DZ18" i="11"/>
  <c r="DZ19" i="11"/>
  <c r="DZ39" i="11"/>
  <c r="DZ13" i="11"/>
  <c r="DZ20" i="11"/>
  <c r="DZ28" i="11"/>
  <c r="DZ36" i="11"/>
  <c r="DZ23" i="11"/>
  <c r="DZ31" i="11"/>
  <c r="DZ43" i="11"/>
  <c r="DZ21" i="11"/>
  <c r="DZ29" i="11"/>
  <c r="DZ37" i="11"/>
  <c r="DZ26" i="11"/>
  <c r="DZ34" i="11"/>
  <c r="DZ12" i="11"/>
  <c r="DZ9" i="11"/>
  <c r="DZ11" i="11"/>
  <c r="DZ27" i="11"/>
  <c r="DZ35" i="11"/>
  <c r="DZ24" i="11"/>
  <c r="DZ32" i="11"/>
  <c r="DZ14" i="11"/>
  <c r="DZ25" i="11"/>
  <c r="DZ33" i="11"/>
  <c r="DZ22" i="11"/>
  <c r="DZ42" i="11"/>
  <c r="DZ40" i="11"/>
  <c r="DZ41" i="11"/>
  <c r="DZ30" i="11"/>
  <c r="DZ38" i="11"/>
  <c r="DZ10" i="11"/>
  <c r="EA1" i="11"/>
  <c r="DZ43" i="6"/>
  <c r="DZ42" i="6"/>
  <c r="DZ41" i="6"/>
  <c r="DZ40" i="6"/>
  <c r="DZ39" i="6"/>
  <c r="DZ38" i="6"/>
  <c r="DZ37" i="6"/>
  <c r="DZ36" i="6"/>
  <c r="DZ35" i="6"/>
  <c r="DZ34" i="6"/>
  <c r="DZ33" i="6"/>
  <c r="DZ32" i="6"/>
  <c r="DZ31" i="6"/>
  <c r="DZ30" i="6"/>
  <c r="DZ29" i="6"/>
  <c r="DZ28" i="6"/>
  <c r="DZ27" i="6"/>
  <c r="DZ26" i="6"/>
  <c r="DZ25" i="6"/>
  <c r="DZ24" i="6"/>
  <c r="DZ23" i="6"/>
  <c r="DZ22" i="6"/>
  <c r="DZ21" i="6"/>
  <c r="DZ20" i="6"/>
  <c r="DZ9" i="6"/>
  <c r="DZ19" i="6"/>
  <c r="DZ18" i="6"/>
  <c r="DZ17" i="6"/>
  <c r="DZ16" i="6"/>
  <c r="DZ15" i="6"/>
  <c r="DZ14" i="6"/>
  <c r="DZ13" i="6"/>
  <c r="DZ12" i="6"/>
  <c r="DZ11" i="6"/>
  <c r="DZ10" i="6"/>
  <c r="EA1" i="6"/>
  <c r="DZ54" i="6"/>
  <c r="DZ53" i="6"/>
  <c r="DZ46" i="6"/>
  <c r="DZ45" i="6"/>
  <c r="DZ52" i="6"/>
  <c r="DZ51" i="6"/>
  <c r="DZ44" i="6"/>
  <c r="DZ58" i="6"/>
  <c r="DZ50" i="6"/>
  <c r="DZ56" i="6"/>
  <c r="DZ48" i="6"/>
  <c r="DZ57" i="6"/>
  <c r="DZ49" i="6"/>
  <c r="DZ55" i="6"/>
  <c r="DZ47" i="6"/>
  <c r="EA44" i="11" l="1"/>
  <c r="EA45" i="11"/>
  <c r="EA46" i="11"/>
  <c r="EA47" i="11"/>
  <c r="EA48" i="11"/>
  <c r="EA49" i="11"/>
  <c r="EA50" i="11"/>
  <c r="EA51" i="11"/>
  <c r="EA52" i="11"/>
  <c r="EA53" i="11"/>
  <c r="EA54" i="11"/>
  <c r="EA55" i="11"/>
  <c r="EA56" i="11"/>
  <c r="EA57" i="11"/>
  <c r="EA58" i="11"/>
  <c r="EA15" i="11"/>
  <c r="EA16" i="11"/>
  <c r="EA17" i="11"/>
  <c r="EA18" i="11"/>
  <c r="EA19" i="11"/>
  <c r="EA23" i="11"/>
  <c r="EA31" i="11"/>
  <c r="EA43" i="11"/>
  <c r="EA39" i="11"/>
  <c r="EA13" i="11"/>
  <c r="EA20" i="11"/>
  <c r="EA28" i="11"/>
  <c r="EA36" i="11"/>
  <c r="EA12" i="11"/>
  <c r="EA11" i="11"/>
  <c r="EA21" i="11"/>
  <c r="EA29" i="11"/>
  <c r="EA37" i="11"/>
  <c r="EA26" i="11"/>
  <c r="EA34" i="11"/>
  <c r="EA9" i="11"/>
  <c r="EA42" i="11"/>
  <c r="EA40" i="11"/>
  <c r="EA41" i="11"/>
  <c r="EA38" i="11"/>
  <c r="EA10" i="11"/>
  <c r="EA27" i="11"/>
  <c r="EA35" i="11"/>
  <c r="EA24" i="11"/>
  <c r="EA32" i="11"/>
  <c r="EA14" i="11"/>
  <c r="EA25" i="11"/>
  <c r="EA33" i="11"/>
  <c r="EA22" i="11"/>
  <c r="EA30" i="11"/>
  <c r="EB1" i="11"/>
  <c r="EA43" i="6"/>
  <c r="EA42" i="6"/>
  <c r="EA41" i="6"/>
  <c r="EA40" i="6"/>
  <c r="EA39" i="6"/>
  <c r="EA38" i="6"/>
  <c r="EA37" i="6"/>
  <c r="EA36" i="6"/>
  <c r="EA35" i="6"/>
  <c r="EA34" i="6"/>
  <c r="EA33" i="6"/>
  <c r="EA32" i="6"/>
  <c r="EA31" i="6"/>
  <c r="EA30" i="6"/>
  <c r="EA29" i="6"/>
  <c r="EA28" i="6"/>
  <c r="EA27" i="6"/>
  <c r="EA26" i="6"/>
  <c r="EA25" i="6"/>
  <c r="EA24" i="6"/>
  <c r="EA23" i="6"/>
  <c r="EA22" i="6"/>
  <c r="EA21" i="6"/>
  <c r="EA20" i="6"/>
  <c r="EA19" i="6"/>
  <c r="EA18" i="6"/>
  <c r="EA17" i="6"/>
  <c r="EA16" i="6"/>
  <c r="EA15" i="6"/>
  <c r="EA14" i="6"/>
  <c r="EA13" i="6"/>
  <c r="EA12" i="6"/>
  <c r="EA11" i="6"/>
  <c r="EA10" i="6"/>
  <c r="EA9" i="6"/>
  <c r="EB1" i="6"/>
  <c r="EA53" i="6"/>
  <c r="EA54" i="6"/>
  <c r="EA45" i="6"/>
  <c r="EA46" i="6"/>
  <c r="EA51" i="6"/>
  <c r="EA52" i="6"/>
  <c r="EA48" i="6"/>
  <c r="EA49" i="6"/>
  <c r="EA55" i="6"/>
  <c r="EA47" i="6"/>
  <c r="EA57" i="6"/>
  <c r="EA58" i="6"/>
  <c r="EA50" i="6"/>
  <c r="EA56" i="6"/>
  <c r="EA44" i="6"/>
  <c r="EB44" i="11" l="1"/>
  <c r="EB45" i="11"/>
  <c r="EB46" i="11"/>
  <c r="EB47" i="11"/>
  <c r="EB48" i="11"/>
  <c r="EB49" i="11"/>
  <c r="EB50" i="11"/>
  <c r="EB51" i="11"/>
  <c r="EB52" i="11"/>
  <c r="EB53" i="11"/>
  <c r="EB54" i="11"/>
  <c r="EB55" i="11"/>
  <c r="EB56" i="11"/>
  <c r="EB57" i="11"/>
  <c r="EB58" i="11"/>
  <c r="EB15" i="11"/>
  <c r="EB16" i="11"/>
  <c r="EB17" i="11"/>
  <c r="EB18" i="11"/>
  <c r="EB19" i="11"/>
  <c r="EB23" i="11"/>
  <c r="EB31" i="11"/>
  <c r="EB43" i="11"/>
  <c r="EB39" i="11"/>
  <c r="EB13" i="11"/>
  <c r="EB20" i="11"/>
  <c r="EB28" i="11"/>
  <c r="EB36" i="11"/>
  <c r="EB12" i="11"/>
  <c r="EB9" i="11"/>
  <c r="EB11" i="11"/>
  <c r="EB21" i="11"/>
  <c r="EB29" i="11"/>
  <c r="EB37" i="11"/>
  <c r="EB26" i="11"/>
  <c r="EB34" i="11"/>
  <c r="EB42" i="11"/>
  <c r="EB40" i="11"/>
  <c r="EB41" i="11"/>
  <c r="EB30" i="11"/>
  <c r="EB38" i="11"/>
  <c r="EB10" i="11"/>
  <c r="EB27" i="11"/>
  <c r="EB35" i="11"/>
  <c r="EB24" i="11"/>
  <c r="EB32" i="11"/>
  <c r="EB14" i="11"/>
  <c r="EB25" i="11"/>
  <c r="EB33" i="11"/>
  <c r="EB22" i="11"/>
  <c r="EC1" i="11"/>
  <c r="EB43" i="6"/>
  <c r="EB42" i="6"/>
  <c r="EB41" i="6"/>
  <c r="EB40" i="6"/>
  <c r="EB39" i="6"/>
  <c r="EB38" i="6"/>
  <c r="EB37" i="6"/>
  <c r="EB36" i="6"/>
  <c r="EB35" i="6"/>
  <c r="EB34" i="6"/>
  <c r="EB33" i="6"/>
  <c r="EB32" i="6"/>
  <c r="EB31" i="6"/>
  <c r="EB30" i="6"/>
  <c r="EB29" i="6"/>
  <c r="EB28" i="6"/>
  <c r="EB27" i="6"/>
  <c r="EB26" i="6"/>
  <c r="EB25" i="6"/>
  <c r="EB24" i="6"/>
  <c r="EB23" i="6"/>
  <c r="EB22" i="6"/>
  <c r="EB21" i="6"/>
  <c r="EB20" i="6"/>
  <c r="EB9" i="6"/>
  <c r="EB19" i="6"/>
  <c r="EB18" i="6"/>
  <c r="EB17" i="6"/>
  <c r="EB16" i="6"/>
  <c r="EB15" i="6"/>
  <c r="EB14" i="6"/>
  <c r="EB13" i="6"/>
  <c r="EB12" i="6"/>
  <c r="EB11" i="6"/>
  <c r="EB10" i="6"/>
  <c r="EC1" i="6"/>
  <c r="EB54" i="6"/>
  <c r="EB53" i="6"/>
  <c r="EB46" i="6"/>
  <c r="EB45" i="6"/>
  <c r="EB52" i="6"/>
  <c r="EB51" i="6"/>
  <c r="EB44" i="6"/>
  <c r="EB56" i="6"/>
  <c r="EB48" i="6"/>
  <c r="EB58" i="6"/>
  <c r="EB57" i="6"/>
  <c r="EB50" i="6"/>
  <c r="EB49" i="6"/>
  <c r="EB55" i="6"/>
  <c r="EB47" i="6"/>
  <c r="EC44" i="11" l="1"/>
  <c r="EC45" i="11"/>
  <c r="EC46" i="11"/>
  <c r="EC47" i="11"/>
  <c r="EC48" i="11"/>
  <c r="EC49" i="11"/>
  <c r="EC50" i="11"/>
  <c r="EC51" i="11"/>
  <c r="EC52" i="11"/>
  <c r="EC53" i="11"/>
  <c r="EC54" i="11"/>
  <c r="EC55" i="11"/>
  <c r="EC56" i="11"/>
  <c r="EC57" i="11"/>
  <c r="EC58" i="11"/>
  <c r="EC15" i="11"/>
  <c r="EC16" i="11"/>
  <c r="EC17" i="11"/>
  <c r="EC18" i="11"/>
  <c r="EC19" i="11"/>
  <c r="EC39" i="11"/>
  <c r="EC13" i="11"/>
  <c r="EC20" i="11"/>
  <c r="EC28" i="11"/>
  <c r="EC36" i="11"/>
  <c r="EC23" i="11"/>
  <c r="EC31" i="11"/>
  <c r="EC43" i="11"/>
  <c r="EC21" i="11"/>
  <c r="EC29" i="11"/>
  <c r="EC37" i="11"/>
  <c r="EC26" i="11"/>
  <c r="EC34" i="11"/>
  <c r="EC9" i="11"/>
  <c r="EC12" i="11"/>
  <c r="EC11" i="11"/>
  <c r="EC27" i="11"/>
  <c r="EC35" i="11"/>
  <c r="EC24" i="11"/>
  <c r="EC32" i="11"/>
  <c r="EC14" i="11"/>
  <c r="EC25" i="11"/>
  <c r="EC33" i="11"/>
  <c r="EC22" i="11"/>
  <c r="EC30" i="11"/>
  <c r="EC42" i="11"/>
  <c r="EC40" i="11"/>
  <c r="EC41" i="11"/>
  <c r="EC38" i="11"/>
  <c r="EC10" i="11"/>
  <c r="EA8" i="11"/>
  <c r="EC43" i="6"/>
  <c r="EC42" i="6"/>
  <c r="EC41" i="6"/>
  <c r="EC40" i="6"/>
  <c r="EC39" i="6"/>
  <c r="EC38" i="6"/>
  <c r="EC37" i="6"/>
  <c r="EC36" i="6"/>
  <c r="EC35" i="6"/>
  <c r="EC34" i="6"/>
  <c r="EC33" i="6"/>
  <c r="EC32" i="6"/>
  <c r="EC31" i="6"/>
  <c r="EC30" i="6"/>
  <c r="EC29" i="6"/>
  <c r="EC28" i="6"/>
  <c r="EC27" i="6"/>
  <c r="EC26" i="6"/>
  <c r="EC25" i="6"/>
  <c r="EC24" i="6"/>
  <c r="EC23" i="6"/>
  <c r="EC22" i="6"/>
  <c r="EC21" i="6"/>
  <c r="EC20" i="6"/>
  <c r="EC19" i="6"/>
  <c r="EC18" i="6"/>
  <c r="EC17" i="6"/>
  <c r="EC16" i="6"/>
  <c r="EC15" i="6"/>
  <c r="EC14" i="6"/>
  <c r="EC13" i="6"/>
  <c r="EC12" i="6"/>
  <c r="EC11" i="6"/>
  <c r="EC10" i="6"/>
  <c r="EC9" i="6"/>
  <c r="EA8" i="6"/>
  <c r="EC53" i="6"/>
  <c r="EC54" i="6"/>
  <c r="EC45" i="6"/>
  <c r="EC46" i="6"/>
  <c r="EC51" i="6"/>
  <c r="EC52" i="6"/>
  <c r="EC48" i="6"/>
  <c r="EC49" i="6"/>
  <c r="EC55" i="6"/>
  <c r="EC47" i="6"/>
  <c r="EC57" i="6"/>
  <c r="EC58" i="6"/>
  <c r="EC50" i="6"/>
  <c r="EC56" i="6"/>
  <c r="EC44" i="6"/>
</calcChain>
</file>

<file path=xl/sharedStrings.xml><?xml version="1.0" encoding="utf-8"?>
<sst xmlns="http://schemas.openxmlformats.org/spreadsheetml/2006/main" count="706" uniqueCount="354">
  <si>
    <t>Item</t>
  </si>
  <si>
    <t>Initial Traffic Control</t>
  </si>
  <si>
    <t>Box Culverts, Class A Conc.</t>
  </si>
  <si>
    <t>Structure Excavation</t>
  </si>
  <si>
    <t>Major Retaining Walls</t>
  </si>
  <si>
    <t>Sub-grade Stabilization</t>
  </si>
  <si>
    <t>Drainage Blanket</t>
  </si>
  <si>
    <t>Asphalt Base</t>
  </si>
  <si>
    <t>Barrier Walls, Slip Form</t>
  </si>
  <si>
    <t>Concrete Repair</t>
  </si>
  <si>
    <t>Concrete Paving</t>
  </si>
  <si>
    <t>Asphalt Surface</t>
  </si>
  <si>
    <t>Major Traffic Signals</t>
  </si>
  <si>
    <t>Lighting, Total Installation Lumin.</t>
  </si>
  <si>
    <t>Guardrail</t>
  </si>
  <si>
    <t>Phasing Allowance</t>
  </si>
  <si>
    <t>Unit</t>
  </si>
  <si>
    <t>Days</t>
  </si>
  <si>
    <t>Acres</t>
  </si>
  <si>
    <t>C.Y.</t>
  </si>
  <si>
    <t>L.F.</t>
  </si>
  <si>
    <t>S.F.</t>
  </si>
  <si>
    <t>S.Y.</t>
  </si>
  <si>
    <t>Tons</t>
  </si>
  <si>
    <t>Days/Intersec.</t>
  </si>
  <si>
    <t>Each</t>
  </si>
  <si>
    <t>Days/Phase</t>
  </si>
  <si>
    <t>Fencing</t>
  </si>
  <si>
    <t>Fine Grading</t>
  </si>
  <si>
    <t>Approach Slabs</t>
  </si>
  <si>
    <t>Ordering Signal Equip.</t>
  </si>
  <si>
    <t>Stop Bars, etc.</t>
  </si>
  <si>
    <t>Arrows/Letters</t>
  </si>
  <si>
    <t>Order Sign Material</t>
  </si>
  <si>
    <t>Order Overhead Sign Struct.</t>
  </si>
  <si>
    <t>Erecting Overhead Signs</t>
  </si>
  <si>
    <t>Erecting Signs</t>
  </si>
  <si>
    <t>Ordering Lighting Material</t>
  </si>
  <si>
    <t>Erecting Lighting</t>
  </si>
  <si>
    <t>Days/support</t>
  </si>
  <si>
    <t>Order Impact Attenuators</t>
  </si>
  <si>
    <t>Install Impact Attenuator</t>
  </si>
  <si>
    <t>Sidewalk</t>
  </si>
  <si>
    <t>Underdrain</t>
  </si>
  <si>
    <t>Mobilization</t>
  </si>
  <si>
    <t>Demo. Of Buildings</t>
  </si>
  <si>
    <t>Electrical Conduit</t>
  </si>
  <si>
    <t>Electrical Wire</t>
  </si>
  <si>
    <t>Box Culverts, Precast</t>
  </si>
  <si>
    <t>Retaining Walls, Cast in Place</t>
  </si>
  <si>
    <t>Concrete Entrance</t>
  </si>
  <si>
    <t>Concrete Driveway</t>
  </si>
  <si>
    <t>Precast concrete barrier</t>
  </si>
  <si>
    <t>Temporary Detour</t>
  </si>
  <si>
    <t>Seeding</t>
  </si>
  <si>
    <t>MOT Setup</t>
  </si>
  <si>
    <t>Impact Attenuators</t>
  </si>
  <si>
    <t>Median Barrier - Install</t>
  </si>
  <si>
    <t>Removing Exst. Guardrail</t>
  </si>
  <si>
    <t>Shoulder Improvements</t>
  </si>
  <si>
    <t>Signs, Install Small (Sheet)</t>
  </si>
  <si>
    <t>Temporary Detour Bridge - Install</t>
  </si>
  <si>
    <t>Traffic Control Setup</t>
  </si>
  <si>
    <t>Excavation/Demolition</t>
  </si>
  <si>
    <t>Cofferdam</t>
  </si>
  <si>
    <t>Dismantle/Remove Exst. Concrete Deck</t>
  </si>
  <si>
    <t>Dismantle/Remove Exst. Structure</t>
  </si>
  <si>
    <t>Minor Excavation</t>
  </si>
  <si>
    <t>Sheet Piling - Drive</t>
  </si>
  <si>
    <t>Substructure Items</t>
  </si>
  <si>
    <t>Drilled Shafts</t>
  </si>
  <si>
    <t>Epoxy Injection Crack Repair</t>
  </si>
  <si>
    <t>Reinforcing Steel</t>
  </si>
  <si>
    <t>Retaining Walls (CIP)</t>
  </si>
  <si>
    <t>Riprap - Dumped</t>
  </si>
  <si>
    <t>Riprap - Grouted</t>
  </si>
  <si>
    <t>Riprap - Machine Placed</t>
  </si>
  <si>
    <t>Slope Protection - Concrete</t>
  </si>
  <si>
    <t>Steel Piles - Prebored</t>
  </si>
  <si>
    <t>Steel Piles - Driven</t>
  </si>
  <si>
    <t>Substructure Footings - Form and Place</t>
  </si>
  <si>
    <t>Substructure Neatwork - Form and Place</t>
  </si>
  <si>
    <t>Substructure Footing - Place Seal</t>
  </si>
  <si>
    <t>Superstructure Items</t>
  </si>
  <si>
    <t>Beam Repairs - Concrete Beam End</t>
  </si>
  <si>
    <t>Beam Repairs (Steel) - Bolted</t>
  </si>
  <si>
    <t>Beam Repairs (Steel) - Welded</t>
  </si>
  <si>
    <t>Bridge Deck - Form &amp; Place Reinf. Steel</t>
  </si>
  <si>
    <t>Bridge Deck - Overlay</t>
  </si>
  <si>
    <t>Bridge Deck - Pour New</t>
  </si>
  <si>
    <t>Bridge Deck Grooving</t>
  </si>
  <si>
    <t>Bridge Deck - Sidewalk/Raised Median</t>
  </si>
  <si>
    <t>CIP Conc. Slab Span - Install Falsework</t>
  </si>
  <si>
    <t>CIP Conc. Slab Span - Pour</t>
  </si>
  <si>
    <t>Concrete Diaphragms - Form &amp; Pour</t>
  </si>
  <si>
    <t>Concrete Removal - Sub/Super Patch</t>
  </si>
  <si>
    <t>Concrete Removal - Type B Patch</t>
  </si>
  <si>
    <t>Concrete Removal - Type C Patch</t>
  </si>
  <si>
    <t>Concrete Surface Color Coating</t>
  </si>
  <si>
    <t>Expansion Dam</t>
  </si>
  <si>
    <t>Expansion Joint Reconstruction</t>
  </si>
  <si>
    <t>Expansion Joint Removal</t>
  </si>
  <si>
    <t>Expansion Joint Sealer</t>
  </si>
  <si>
    <t>Milling (Concrete - per 1/2" depth)</t>
  </si>
  <si>
    <t>Parapet - Hand Formed</t>
  </si>
  <si>
    <t>Parapet - Slip Formed</t>
  </si>
  <si>
    <t>Pedestrian Fence</t>
  </si>
  <si>
    <t>Prestressed Conc. Beam Erection</t>
  </si>
  <si>
    <t>Shotcrete</t>
  </si>
  <si>
    <t>Struct. Steel Surface Prep. (Method 1)</t>
  </si>
  <si>
    <t>Struct. Steel Surface Prep. (Method 2)</t>
  </si>
  <si>
    <t>Struct. Steel Surface Prep. (Method 3)</t>
  </si>
  <si>
    <t>Struct. Steel Surface Prep. (Method 4)</t>
  </si>
  <si>
    <t>Struct. Steel Surface Prep. (Method 5)</t>
  </si>
  <si>
    <t>Struct. Steel Surface Prep. (Method 6)</t>
  </si>
  <si>
    <t>Struct. Steel Surface Prep. (Method 7)</t>
  </si>
  <si>
    <t>Structural Steel - Painting (per coat)</t>
  </si>
  <si>
    <t>Structural Steel Erection</t>
  </si>
  <si>
    <t>Timber Bridge Deck</t>
  </si>
  <si>
    <t>Finishing Items/MOT Teardown</t>
  </si>
  <si>
    <t>CIP Conc. Slab Span - Remove Falsework</t>
  </si>
  <si>
    <t>Median Barrier - Remove</t>
  </si>
  <si>
    <t>Sheet Piling - Pull</t>
  </si>
  <si>
    <t>Temporary Detour Bridge - Remove</t>
  </si>
  <si>
    <t>Traffic Control Teardown</t>
  </si>
  <si>
    <t>EA</t>
  </si>
  <si>
    <t>LF</t>
  </si>
  <si>
    <t>SY</t>
  </si>
  <si>
    <t>CY</t>
  </si>
  <si>
    <t>SF</t>
  </si>
  <si>
    <t>TON</t>
  </si>
  <si>
    <t>DAY</t>
  </si>
  <si>
    <t>Metal Rail Parapet</t>
  </si>
  <si>
    <t>New Bridge Construction</t>
  </si>
  <si>
    <t>Location</t>
  </si>
  <si>
    <t>Traffic Conditions</t>
  </si>
  <si>
    <t>Complexity</t>
  </si>
  <si>
    <t>Conditions:  Rural Bridge Replacement, Traffic Detoured, Small Two Lane structure</t>
  </si>
  <si>
    <t>Example Production Rate Calculation for Bridge Footing:</t>
  </si>
  <si>
    <t xml:space="preserve">Calculation:  20 C.Y. x 1.0 x .75 = 15 C.Y.  </t>
  </si>
  <si>
    <t>Cure days/Pour</t>
  </si>
  <si>
    <t>Deck overlays - Assume 20 CY of material placement per day</t>
  </si>
  <si>
    <t>LMC</t>
  </si>
  <si>
    <t>POUR</t>
  </si>
  <si>
    <t>HESLMC</t>
  </si>
  <si>
    <t>VESLMC</t>
  </si>
  <si>
    <t>New Construction</t>
  </si>
  <si>
    <t>Substructure Footings</t>
  </si>
  <si>
    <t>Substructure Neatwork</t>
  </si>
  <si>
    <t>Bridge Deck Concrete</t>
  </si>
  <si>
    <t>Parapet</t>
  </si>
  <si>
    <t>Pavement Markings</t>
  </si>
  <si>
    <t>Concrete Curing</t>
  </si>
  <si>
    <t>Slurry Seal</t>
  </si>
  <si>
    <t>Assumptions/Notes:</t>
  </si>
  <si>
    <t>If the scheduler disagrees with the factors for a specific application, he or she should</t>
  </si>
  <si>
    <t>Utility 12" Ductile Iron</t>
  </si>
  <si>
    <t>Utility 12" PVC</t>
  </si>
  <si>
    <t>such as by Days or POUR.</t>
  </si>
  <si>
    <t>If the average figure sounds off for your project, consider making additional calculations</t>
  </si>
  <si>
    <t>based on the excavation equipment most likely to be used.</t>
  </si>
  <si>
    <t>Base Rate</t>
  </si>
  <si>
    <t>Curb &amp; Gutter (Machine Placed)</t>
  </si>
  <si>
    <t>Curb &amp; Gutter (Hand Placed)</t>
  </si>
  <si>
    <t>Curb&amp; Gutter Radial (Hand Placed)</t>
  </si>
  <si>
    <t>Component Level Production Rates</t>
  </si>
  <si>
    <t>Abutments</t>
  </si>
  <si>
    <t>Piers or Bents</t>
  </si>
  <si>
    <t>#Days</t>
  </si>
  <si>
    <t>Special Notes:</t>
  </si>
  <si>
    <t>Concrete Deck Span 20'-40'</t>
  </si>
  <si>
    <t>Includes form, rebar, pour, normal cure time.</t>
  </si>
  <si>
    <t>Concrete Deck Span 41'-60'</t>
  </si>
  <si>
    <t>Concrete Deck Span 61'-80'</t>
  </si>
  <si>
    <t>Concrete Deck Span 81'-100'</t>
  </si>
  <si>
    <t>Concrete Deck Span 101'-120'</t>
  </si>
  <si>
    <t>Concrete Deck Span 121'-140'</t>
  </si>
  <si>
    <t>Steel Beams (Plate Girder)</t>
  </si>
  <si>
    <t>Add 2-3 days/span for diaphragms</t>
  </si>
  <si>
    <t>Steel Beams (Rolled Steel)</t>
  </si>
  <si>
    <t>Add 1 day/span for diaphragms</t>
  </si>
  <si>
    <t>Concrete Beams</t>
  </si>
  <si>
    <t>1 station (100 ft.) of 12 ft. lane roadway rural or new construction</t>
  </si>
  <si>
    <t>1 station (100 ft.) of 12 ft. lane roadway urban or widening work</t>
  </si>
  <si>
    <t>Includes above plus curb &amp; Gutter, Drainage, Utilities, and items commonly encountered in urban work.</t>
  </si>
  <si>
    <t xml:space="preserve">Includes clearing &amp; grubbing, grading, pavement structure, guardrail, seeding, and light drainage work. </t>
  </si>
  <si>
    <t>Kansas Corrall Parapet</t>
  </si>
  <si>
    <t>Concrete Piles - 24" to 30"</t>
  </si>
  <si>
    <t>Concrete Piles - 8" to 14"</t>
  </si>
  <si>
    <t>Drainage Concrete Pipe 15"</t>
  </si>
  <si>
    <t>Drainage Conc. Pipe 18"</t>
  </si>
  <si>
    <t>Drainage Conc. Pipe (60 in. &amp; greater)</t>
  </si>
  <si>
    <t>Drainage Conc. Pipe (24" to 54")</t>
  </si>
  <si>
    <t>Drainage Corrug.Metal 18"</t>
  </si>
  <si>
    <t>trench.  Additional time for excavation should be estimated by the scheduler</t>
  </si>
  <si>
    <t>for unfavorable conditions.</t>
  </si>
  <si>
    <t>CBR30 Backfill/Compact Abutment</t>
  </si>
  <si>
    <t>Add 1 day for each 400' of piles.  Add time for cofferdam/structure exc. Includes normal curing conditions.</t>
  </si>
  <si>
    <t>Work Activity Base Production Rates</t>
  </si>
  <si>
    <t>so generally it is recommended not to reduce the base quantity by more than 2 factors except</t>
  </si>
  <si>
    <t>in special circumstances.</t>
  </si>
  <si>
    <t>Guardrail Terminals</t>
  </si>
  <si>
    <t>Aggregate Base</t>
  </si>
  <si>
    <t>Aggregate Base Small/Irregular Projects</t>
  </si>
  <si>
    <t>items to make sure you account for the necessary review and fabrication times.</t>
  </si>
  <si>
    <t>Note:  Component Level Production Rates are recommended for estimating time at the field inspection or early planning stages before quantities are known.</t>
  </si>
  <si>
    <t>(Recommended for use at Field Inspection before all quantity details are known)</t>
  </si>
  <si>
    <t>Plan Quantity</t>
  </si>
  <si>
    <t>Time Required</t>
  </si>
  <si>
    <t>Traffic</t>
  </si>
  <si>
    <t>Soil</t>
  </si>
  <si>
    <t>Quantity</t>
  </si>
  <si>
    <t>De-mobilization</t>
  </si>
  <si>
    <t>Compute and stake centerline</t>
  </si>
  <si>
    <t>Silt Fence</t>
  </si>
  <si>
    <t>FP-03 Sect.</t>
  </si>
  <si>
    <t>Removal of Pipe Culvert</t>
  </si>
  <si>
    <t>Pulverizing, 8-inch Depth</t>
  </si>
  <si>
    <t>Aggregate Topsoil Course</t>
  </si>
  <si>
    <t>Paved Waterway</t>
  </si>
  <si>
    <t>Placing Topsoil</t>
  </si>
  <si>
    <t>Turf Establishment</t>
  </si>
  <si>
    <r>
      <rPr>
        <b/>
        <sz val="11"/>
        <rFont val="Arial"/>
        <family val="2"/>
      </rPr>
      <t xml:space="preserve">A.) </t>
    </r>
    <r>
      <rPr>
        <sz val="11"/>
        <rFont val="Arial"/>
        <family val="2"/>
      </rPr>
      <t>Production rates are units/day based on an 8 hr. day unless otherwise noted,</t>
    </r>
  </si>
  <si>
    <t>Demobil</t>
  </si>
  <si>
    <t>Soil Cond.</t>
  </si>
  <si>
    <t>Cross Sectioning and Slope Staking</t>
  </si>
  <si>
    <t>Sediment Traps</t>
  </si>
  <si>
    <t>Temporary Turf Establishment</t>
  </si>
  <si>
    <t>Clearing &amp; Grubbing (Rugged terrain)</t>
  </si>
  <si>
    <t>Clearing &amp; Grubbing (Optimal)</t>
  </si>
  <si>
    <t>Removal of Curb &amp; Gutter</t>
  </si>
  <si>
    <t>Removal of Asphalt Pavement</t>
  </si>
  <si>
    <t>Removal of Rigid Pavement</t>
  </si>
  <si>
    <t>Removal of Guardrail</t>
  </si>
  <si>
    <t>Removal of Sidewalk</t>
  </si>
  <si>
    <t>Rock Blasting</t>
  </si>
  <si>
    <t>Conserve Topsoil</t>
  </si>
  <si>
    <t>Placing Earthwork Geotextile</t>
  </si>
  <si>
    <t>Sub-grade Stabilization with Lime</t>
  </si>
  <si>
    <t>Sub-grade Stabilization with Cement</t>
  </si>
  <si>
    <t>Sub-grade Stabilization with Asphalt</t>
  </si>
  <si>
    <t>Loose Riprap</t>
  </si>
  <si>
    <t>Asphalt Surface Treatment</t>
  </si>
  <si>
    <t>Prime Coat or Tack Coat</t>
  </si>
  <si>
    <t>Pipe Culverts 48-inch and Larger</t>
  </si>
  <si>
    <t>Pipe Culverts 24-inch and Smaller</t>
  </si>
  <si>
    <t>Pipe Culverts,  30-inch to 42-inch</t>
  </si>
  <si>
    <t>Inlets/Manholes/Concrete Headwalls</t>
  </si>
  <si>
    <t>Curb, Asphalt</t>
  </si>
  <si>
    <t>Curb, Stone</t>
  </si>
  <si>
    <t>Curb, Concrete</t>
  </si>
  <si>
    <t>Guardrail, W-beam or box beam</t>
  </si>
  <si>
    <t>Guardrail, Timber</t>
  </si>
  <si>
    <t>Guardrail, Cable</t>
  </si>
  <si>
    <t>Fencing, Woven Wire</t>
  </si>
  <si>
    <t>Fencing, Chain Link</t>
  </si>
  <si>
    <t>Fencing, Wood Rail</t>
  </si>
  <si>
    <t>Stone Masonry Guardwall</t>
  </si>
  <si>
    <t>Sodding</t>
  </si>
  <si>
    <t>Temporary Tape Markings</t>
  </si>
  <si>
    <t>Temporary Concrete Barrier</t>
  </si>
  <si>
    <t>Minor Traffic Signals</t>
  </si>
  <si>
    <t>Edge Drain</t>
  </si>
  <si>
    <t>Storm Sewer 30-inch or Greater</t>
  </si>
  <si>
    <t>Storm Sewer 24-inch or Less</t>
  </si>
  <si>
    <t>Excavation, Roadway</t>
  </si>
  <si>
    <t>Excavation, Minor Drainage Structures</t>
  </si>
  <si>
    <t>Excavation, Large quantity projects</t>
  </si>
  <si>
    <t>Excavation, Small/Irregular Area Projects</t>
  </si>
  <si>
    <t>Excavation, Channel</t>
  </si>
  <si>
    <t>Excavation, Trench</t>
  </si>
  <si>
    <t>Embankment</t>
  </si>
  <si>
    <t>Granular Embankment, Special</t>
  </si>
  <si>
    <t>Riprap, Concrete</t>
  </si>
  <si>
    <t>Inlets, Adjust</t>
  </si>
  <si>
    <t>Wall, MSE (max.)</t>
  </si>
  <si>
    <t>Wall, MSE (min.)</t>
  </si>
  <si>
    <t>Delineators</t>
  </si>
  <si>
    <t>Illuminaire Poles (Manufacture &amp; Test)</t>
  </si>
  <si>
    <t>Signal Poles (Manufacture &amp; Testing)</t>
  </si>
  <si>
    <t>Trees</t>
  </si>
  <si>
    <t>Mailbox</t>
  </si>
  <si>
    <t>Sawcut Pavement (PCC)</t>
  </si>
  <si>
    <t>Sawcut Pavement (AC)</t>
  </si>
  <si>
    <t>Concrete Paving, Continuously Reinforced</t>
  </si>
  <si>
    <t>Critical Path</t>
  </si>
  <si>
    <t>Yes</t>
  </si>
  <si>
    <t>Critical Path =</t>
  </si>
  <si>
    <r>
      <rPr>
        <b/>
        <sz val="11"/>
        <rFont val="Arial"/>
        <family val="2"/>
      </rPr>
      <t>B.)</t>
    </r>
    <r>
      <rPr>
        <sz val="11"/>
        <rFont val="Arial"/>
        <family val="2"/>
      </rPr>
      <t xml:space="preserve"> Several of the adjustment factors should have similar impacts on production,</t>
    </r>
  </si>
  <si>
    <r>
      <rPr>
        <b/>
        <sz val="11"/>
        <rFont val="Arial"/>
        <family val="2"/>
      </rPr>
      <t xml:space="preserve">E.) </t>
    </r>
    <r>
      <rPr>
        <sz val="11"/>
        <rFont val="Arial"/>
        <family val="2"/>
      </rPr>
      <t>Consult with your Traffic Engineering Section for production rates for specialty</t>
    </r>
  </si>
  <si>
    <r>
      <rPr>
        <b/>
        <sz val="11"/>
        <rFont val="Arial"/>
        <family val="2"/>
      </rPr>
      <t>D.)</t>
    </r>
    <r>
      <rPr>
        <sz val="11"/>
        <rFont val="Arial"/>
        <family val="2"/>
      </rPr>
      <t xml:space="preserve"> Utility 12" and drainage pipes include excavation/backfill for good soil conditions in a 4-5 ft.+/-  </t>
    </r>
  </si>
  <si>
    <r>
      <rPr>
        <b/>
        <sz val="11"/>
        <rFont val="Arial"/>
        <family val="2"/>
      </rPr>
      <t>C.)</t>
    </r>
    <r>
      <rPr>
        <sz val="11"/>
        <rFont val="Arial"/>
        <family val="2"/>
      </rPr>
      <t xml:space="preserve"> Sensitivity Factors are estimated according to their effect on normal production.</t>
    </r>
  </si>
  <si>
    <t>Adjustment Factors</t>
  </si>
  <si>
    <t>develop a unique value.  For example, excavation rates could be widely variable.</t>
  </si>
  <si>
    <t xml:space="preserve">Lead Designer:  </t>
  </si>
  <si>
    <t xml:space="preserve">Project Manager:  </t>
  </si>
  <si>
    <t>Created for</t>
  </si>
  <si>
    <t>Created by</t>
  </si>
  <si>
    <t>ITEM</t>
  </si>
  <si>
    <t>NO PAY ITEM</t>
  </si>
  <si>
    <t>Remarks</t>
  </si>
  <si>
    <t>xx% Submission</t>
  </si>
  <si>
    <t>15% Submission</t>
  </si>
  <si>
    <t>30% Submission</t>
  </si>
  <si>
    <t>70% Submission</t>
  </si>
  <si>
    <t>90% Submission</t>
  </si>
  <si>
    <t>95% Submission</t>
  </si>
  <si>
    <t>100% Submission</t>
  </si>
  <si>
    <t>No.</t>
  </si>
  <si>
    <t>WORK DAYS</t>
  </si>
  <si>
    <t>Items</t>
  </si>
  <si>
    <t>Rate</t>
  </si>
  <si>
    <t>Adjusted Rate</t>
  </si>
  <si>
    <t xml:space="preserve">Choose option for BEST display </t>
  </si>
  <si>
    <t>Critical</t>
  </si>
  <si>
    <t>Start on Day</t>
  </si>
  <si>
    <t>Finish Day</t>
  </si>
  <si>
    <t>Time Req'd</t>
  </si>
  <si>
    <t>Index</t>
  </si>
  <si>
    <t>Non-critical Path</t>
  </si>
  <si>
    <t>Construct Bridge</t>
  </si>
  <si>
    <t>finish</t>
  </si>
  <si>
    <t>time req'd</t>
  </si>
  <si>
    <t>rate</t>
  </si>
  <si>
    <t>quantity</t>
  </si>
  <si>
    <t>Lump sum item, no adjustment factors</t>
  </si>
  <si>
    <t>Lump sum item with adjustment factors</t>
  </si>
  <si>
    <t>Days per special unit of measure</t>
  </si>
  <si>
    <t>Days/Intersection</t>
  </si>
  <si>
    <t>Grayscale</t>
  </si>
  <si>
    <t>Color 1</t>
  </si>
  <si>
    <t>Color 2</t>
  </si>
  <si>
    <t>Choose color option</t>
  </si>
  <si>
    <t>Assumptions</t>
  </si>
  <si>
    <t>Quantity from "Bridge" tab (critical path)</t>
  </si>
  <si>
    <t>Bridge</t>
  </si>
  <si>
    <t>Critical Path Method (CPM) for</t>
  </si>
  <si>
    <t>Submittals &amp; Review</t>
  </si>
  <si>
    <t>Removal of Sign</t>
  </si>
  <si>
    <t>Shoulder Reconditioning</t>
  </si>
  <si>
    <t>Tack Coat (Add 1 Day to Broom)</t>
  </si>
  <si>
    <t>Asphalt Pavement Milling (1.5")</t>
  </si>
  <si>
    <t>Asphalt Pavement Milling (4.5")</t>
  </si>
  <si>
    <t>Full Depth Reclamation Patch, Type I</t>
  </si>
  <si>
    <t>Bridge Deck Repair</t>
  </si>
  <si>
    <t>LPSM</t>
  </si>
  <si>
    <t>Design Duration</t>
  </si>
  <si>
    <t>such as by Days or HOUR.</t>
  </si>
  <si>
    <t>FP Sect.</t>
  </si>
  <si>
    <t>PROJECT NUMBER</t>
  </si>
  <si>
    <t>PROJECT NAME</t>
  </si>
  <si>
    <t>NAME</t>
  </si>
  <si>
    <t>Park/Refuge/Forest Name</t>
  </si>
  <si>
    <t>EFL-TM-HWY-05(12)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</si>
</sst>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0.0"/>
    <numFmt numFmtId="165" formatCode="#,##0.0"/>
    <numFmt numFmtId="166" formatCode="mm/dd/yy"/>
    <numFmt numFmtId="167" formatCode="General_)"/>
    <numFmt numFmtId="168" formatCode="_-* #,##0_-;\-* #,##0_-;_-* &quot;-&quot;_-;_-@_-"/>
    <numFmt numFmtId="169" formatCode="_-* #,##0.00_-;\-* #,##0.00_-;_-* &quot;-&quot;??_-;_-@_-"/>
    <numFmt numFmtId="170" formatCode="_-&quot;£&quot;* #,##0_-;\-&quot;£&quot;* #,##0_-;_-&quot;£&quot;* &quot;-&quot;_-;_-@_-"/>
    <numFmt numFmtId="171" formatCode="_-&quot;£&quot;* #,##0.00_-;\-&quot;£&quot;* #,##0.00_-;_-&quot;£&quot;* &quot;-&quot;??_-;_-@_-"/>
  </numFmts>
  <fonts count="37" x14ac:knownFonts="1">
    <font>
      <sz val="10"/>
      <name val="Arial"/>
    </font>
    <font>
      <sz val="10"/>
      <name val="Arial"/>
      <family val="2"/>
    </font>
    <font>
      <b/>
      <sz val="10"/>
      <name val="Arial"/>
      <family val="2"/>
    </font>
    <font>
      <b/>
      <u/>
      <sz val="10"/>
      <name val="Arial"/>
      <family val="2"/>
    </font>
    <font>
      <sz val="10"/>
      <name val="Arial"/>
      <family val="2"/>
    </font>
    <font>
      <sz val="10"/>
      <color indexed="8"/>
      <name val="Arial"/>
      <family val="2"/>
    </font>
    <font>
      <b/>
      <u/>
      <sz val="12"/>
      <name val="Arial"/>
      <family val="2"/>
    </font>
    <font>
      <b/>
      <u/>
      <sz val="11"/>
      <name val="Arial"/>
      <family val="2"/>
    </font>
    <font>
      <sz val="11"/>
      <name val="Arial"/>
      <family val="2"/>
    </font>
    <font>
      <b/>
      <u/>
      <sz val="24"/>
      <name val="Arial"/>
      <family val="2"/>
    </font>
    <font>
      <b/>
      <sz val="12"/>
      <name val="Arial"/>
      <family val="2"/>
    </font>
    <font>
      <b/>
      <u/>
      <sz val="18"/>
      <name val="Arial"/>
      <family val="2"/>
    </font>
    <font>
      <b/>
      <sz val="11"/>
      <name val="Arial"/>
      <family val="2"/>
    </font>
    <font>
      <sz val="14"/>
      <name val="Arial"/>
      <family val="2"/>
    </font>
    <font>
      <b/>
      <sz val="8"/>
      <name val="Arial"/>
      <family val="2"/>
    </font>
    <font>
      <b/>
      <sz val="9"/>
      <name val="Arial"/>
      <family val="2"/>
    </font>
    <font>
      <b/>
      <sz val="10"/>
      <name val="Times New Roman"/>
      <family val="1"/>
    </font>
    <font>
      <sz val="10"/>
      <name val="Times New Roman"/>
      <family val="1"/>
    </font>
    <font>
      <b/>
      <i/>
      <sz val="10"/>
      <name val="Times New Roman"/>
      <family val="1"/>
    </font>
    <font>
      <b/>
      <sz val="18"/>
      <name val="Times New Roman"/>
      <family val="1"/>
    </font>
    <font>
      <sz val="18"/>
      <name val="Times New Roman"/>
      <family val="1"/>
    </font>
    <font>
      <b/>
      <sz val="12"/>
      <name val="Times New Roman"/>
      <family val="1"/>
    </font>
    <font>
      <sz val="12"/>
      <name val="Times New Roman"/>
      <family val="1"/>
    </font>
    <font>
      <b/>
      <sz val="18"/>
      <name val="Arial"/>
      <family val="2"/>
    </font>
    <font>
      <sz val="10"/>
      <name val="Courier"/>
      <family val="3"/>
    </font>
    <font>
      <sz val="10"/>
      <color rgb="FFFF0000"/>
      <name val="Arial"/>
      <family val="2"/>
    </font>
    <font>
      <sz val="8"/>
      <name val="Verdana"/>
      <family val="2"/>
    </font>
    <font>
      <b/>
      <sz val="9"/>
      <name val="Verdana"/>
      <family val="2"/>
    </font>
    <font>
      <b/>
      <sz val="8"/>
      <name val="Verdana"/>
      <family val="2"/>
    </font>
    <font>
      <sz val="8"/>
      <name val="Arial"/>
      <family val="2"/>
    </font>
    <font>
      <sz val="1"/>
      <name val="Arial"/>
      <family val="2"/>
    </font>
    <font>
      <sz val="9"/>
      <name val="Verdana"/>
      <family val="2"/>
    </font>
    <font>
      <u/>
      <sz val="10"/>
      <name val="Arial"/>
      <family val="2"/>
    </font>
    <font>
      <b/>
      <sz val="10"/>
      <name val="Verdana"/>
      <family val="2"/>
    </font>
    <font>
      <sz val="9"/>
      <name val="Arial"/>
      <family val="2"/>
    </font>
    <font>
      <sz val="8"/>
      <color rgb="FF000000"/>
      <name val="Tahoma"/>
      <family val="2"/>
    </font>
    <font>
      <sz val="10"/>
      <color theme="0"/>
      <name val="Arial"/>
      <family val="2"/>
    </font>
  </fonts>
  <fills count="1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indexed="48"/>
        <bgColor indexed="64"/>
      </patternFill>
    </fill>
    <fill>
      <patternFill patternType="solid">
        <fgColor rgb="FFFFFF00"/>
        <bgColor indexed="64"/>
      </patternFill>
    </fill>
    <fill>
      <patternFill patternType="solid">
        <fgColor indexed="58"/>
        <bgColor indexed="64"/>
      </patternFill>
    </fill>
    <fill>
      <patternFill patternType="solid">
        <fgColor theme="3" tint="0.59999389629810485"/>
        <bgColor indexed="64"/>
      </patternFill>
    </fill>
    <fill>
      <patternFill patternType="solid">
        <fgColor rgb="FFFF0000"/>
        <bgColor indexed="64"/>
      </patternFill>
    </fill>
    <fill>
      <patternFill patternType="solid">
        <fgColor theme="3"/>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theme="0" tint="-4.9989318521683403E-2"/>
        <bgColor indexed="64"/>
      </patternFill>
    </fill>
  </fills>
  <borders count="49">
    <border>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medium">
        <color theme="1"/>
      </right>
      <top style="thin">
        <color indexed="64"/>
      </top>
      <bottom style="medium">
        <color indexed="64"/>
      </bottom>
      <diagonal/>
    </border>
    <border>
      <left style="medium">
        <color theme="1"/>
      </left>
      <right style="thin">
        <color theme="0" tint="-0.499984740745262"/>
      </right>
      <top style="medium">
        <color indexed="64"/>
      </top>
      <bottom style="thin">
        <color theme="0" tint="-0.499984740745262"/>
      </bottom>
      <diagonal/>
    </border>
    <border>
      <left style="medium">
        <color theme="1"/>
      </left>
      <right style="thin">
        <color theme="0" tint="-0.499984740745262"/>
      </right>
      <top style="thin">
        <color theme="0" tint="-0.499984740745262"/>
      </top>
      <bottom style="thin">
        <color theme="0" tint="-0.499984740745262"/>
      </bottom>
      <diagonal/>
    </border>
    <border>
      <left style="medium">
        <color theme="1"/>
      </left>
      <right style="thin">
        <color theme="0" tint="-0.499984740745262"/>
      </right>
      <top style="thin">
        <color theme="0" tint="-0.499984740745262"/>
      </top>
      <bottom style="medium">
        <color theme="1"/>
      </bottom>
      <diagonal/>
    </border>
    <border>
      <left style="thin">
        <color theme="0" tint="-0.499984740745262"/>
      </left>
      <right style="thin">
        <color theme="0" tint="-0.499984740745262"/>
      </right>
      <top style="thin">
        <color theme="0" tint="-0.499984740745262"/>
      </top>
      <bottom style="medium">
        <color theme="1"/>
      </bottom>
      <diagonal/>
    </border>
    <border>
      <left style="thin">
        <color auto="1"/>
      </left>
      <right style="thin">
        <color auto="1"/>
      </right>
      <top style="medium">
        <color theme="1"/>
      </top>
      <bottom/>
      <diagonal/>
    </border>
    <border>
      <left style="thin">
        <color auto="1"/>
      </left>
      <right style="medium">
        <color theme="1"/>
      </right>
      <top style="medium">
        <color theme="1"/>
      </top>
      <bottom/>
      <diagonal/>
    </border>
    <border>
      <left style="medium">
        <color theme="1"/>
      </left>
      <right style="thin">
        <color theme="0" tint="-0.499984740745262"/>
      </right>
      <top style="medium">
        <color theme="1"/>
      </top>
      <bottom/>
      <diagonal/>
    </border>
    <border>
      <left style="thin">
        <color theme="0" tint="-0.499984740745262"/>
      </left>
      <right style="thin">
        <color auto="1"/>
      </right>
      <top style="medium">
        <color theme="1"/>
      </top>
      <bottom/>
      <diagonal/>
    </border>
    <border>
      <left style="medium">
        <color theme="1"/>
      </left>
      <right style="thin">
        <color theme="0" tint="-0.499984740745262"/>
      </right>
      <top/>
      <bottom style="medium">
        <color indexed="64"/>
      </bottom>
      <diagonal/>
    </border>
    <border>
      <left style="thin">
        <color theme="0" tint="-0.499984740745262"/>
      </left>
      <right style="thin">
        <color indexed="64"/>
      </right>
      <top/>
      <bottom style="medium">
        <color indexed="64"/>
      </bottom>
      <diagonal/>
    </border>
    <border>
      <left style="thin">
        <color auto="1"/>
      </left>
      <right/>
      <top style="medium">
        <color theme="1"/>
      </top>
      <bottom style="thin">
        <color indexed="64"/>
      </bottom>
      <diagonal/>
    </border>
    <border>
      <left/>
      <right/>
      <top style="medium">
        <color theme="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left>
      <right style="medium">
        <color theme="1"/>
      </right>
      <top style="medium">
        <color indexed="64"/>
      </top>
      <bottom style="thin">
        <color theme="0" tint="-0.499984740745262"/>
      </bottom>
      <diagonal/>
    </border>
    <border>
      <left style="medium">
        <color theme="1"/>
      </left>
      <right style="medium">
        <color theme="1"/>
      </right>
      <top style="thin">
        <color theme="0" tint="-0.499984740745262"/>
      </top>
      <bottom style="thin">
        <color theme="0" tint="-0.499984740745262"/>
      </bottom>
      <diagonal/>
    </border>
    <border>
      <left style="medium">
        <color theme="1"/>
      </left>
      <right style="medium">
        <color theme="1"/>
      </right>
      <top style="thin">
        <color theme="0" tint="-0.499984740745262"/>
      </top>
      <bottom style="medium">
        <color theme="1"/>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ck">
        <color theme="1"/>
      </top>
      <bottom/>
      <diagonal/>
    </border>
    <border>
      <left/>
      <right style="medium">
        <color theme="1"/>
      </right>
      <top/>
      <bottom/>
      <diagonal/>
    </border>
  </borders>
  <cellStyleXfs count="9">
    <xf numFmtId="0" fontId="0" fillId="0" borderId="0"/>
    <xf numFmtId="43" fontId="1" fillId="0" borderId="0" applyFont="0" applyFill="0" applyBorder="0" applyAlignment="0" applyProtection="0"/>
    <xf numFmtId="0" fontId="4" fillId="0" borderId="0"/>
    <xf numFmtId="167" fontId="24" fillId="0" borderId="0"/>
    <xf numFmtId="168" fontId="1" fillId="0" borderId="0" applyFont="0" applyFill="0" applyBorder="0" applyAlignment="0" applyProtection="0"/>
    <xf numFmtId="169" fontId="1" fillId="0" borderId="0" applyFont="0" applyFill="0" applyBorder="0" applyAlignment="0" applyProtection="0"/>
    <xf numFmtId="0" fontId="1" fillId="7" borderId="0"/>
    <xf numFmtId="170" fontId="1" fillId="0" borderId="0" applyFont="0" applyFill="0" applyBorder="0" applyAlignment="0" applyProtection="0"/>
    <xf numFmtId="171" fontId="1" fillId="0" borderId="0" applyFont="0" applyFill="0" applyBorder="0" applyAlignment="0" applyProtection="0"/>
  </cellStyleXfs>
  <cellXfs count="365">
    <xf numFmtId="0" fontId="0" fillId="0" borderId="0" xfId="0"/>
    <xf numFmtId="0" fontId="0" fillId="0" borderId="0" xfId="0" quotePrefix="1" applyAlignment="1">
      <alignment horizontal="left"/>
    </xf>
    <xf numFmtId="0" fontId="0" fillId="0" borderId="0" xfId="0" applyAlignment="1">
      <alignment horizontal="left"/>
    </xf>
    <xf numFmtId="1" fontId="0" fillId="0" borderId="0" xfId="0" applyNumberFormat="1"/>
    <xf numFmtId="0" fontId="2" fillId="0" borderId="0" xfId="0" applyFont="1" applyAlignment="1">
      <alignment horizontal="center"/>
    </xf>
    <xf numFmtId="0" fontId="3" fillId="0" borderId="0" xfId="0" applyFont="1"/>
    <xf numFmtId="0" fontId="0" fillId="0" borderId="0" xfId="0" quotePrefix="1" applyBorder="1" applyAlignment="1">
      <alignment horizontal="left"/>
    </xf>
    <xf numFmtId="1" fontId="0" fillId="0" borderId="0" xfId="0" applyNumberFormat="1" applyBorder="1"/>
    <xf numFmtId="0" fontId="5" fillId="0" borderId="0" xfId="0" applyFont="1" applyProtection="1"/>
    <xf numFmtId="0" fontId="5" fillId="0" borderId="0" xfId="0" applyFont="1" applyFill="1" applyProtection="1"/>
    <xf numFmtId="0" fontId="4" fillId="0" borderId="0" xfId="0" applyFont="1" applyProtection="1"/>
    <xf numFmtId="0" fontId="4" fillId="0" borderId="0" xfId="0" applyFont="1" applyBorder="1" applyProtection="1"/>
    <xf numFmtId="1" fontId="3" fillId="0" borderId="0" xfId="0" applyNumberFormat="1" applyFont="1" applyFill="1" applyBorder="1" applyAlignment="1" applyProtection="1">
      <alignment horizontal="center" wrapText="1"/>
    </xf>
    <xf numFmtId="1" fontId="4" fillId="0" borderId="0" xfId="0" applyNumberFormat="1" applyFont="1" applyFill="1" applyBorder="1" applyProtection="1"/>
    <xf numFmtId="0" fontId="4" fillId="0" borderId="0" xfId="0" applyFont="1" applyFill="1" applyBorder="1" applyProtection="1"/>
    <xf numFmtId="0" fontId="5" fillId="0" borderId="0" xfId="0" applyFont="1" applyBorder="1" applyProtection="1"/>
    <xf numFmtId="0" fontId="0" fillId="0" borderId="0" xfId="0" applyFill="1"/>
    <xf numFmtId="0" fontId="6" fillId="0" borderId="0" xfId="0" quotePrefix="1" applyFont="1" applyAlignment="1">
      <alignment horizontal="left"/>
    </xf>
    <xf numFmtId="0" fontId="3" fillId="0" borderId="0" xfId="0" applyFont="1" applyAlignment="1">
      <alignment horizontal="left"/>
    </xf>
    <xf numFmtId="0" fontId="7" fillId="0" borderId="0" xfId="0" applyFont="1"/>
    <xf numFmtId="0" fontId="8" fillId="0" borderId="0" xfId="0" applyFont="1"/>
    <xf numFmtId="1" fontId="8" fillId="0" borderId="0" xfId="0" applyNumberFormat="1" applyFont="1"/>
    <xf numFmtId="0" fontId="8" fillId="0" borderId="0" xfId="0" quotePrefix="1" applyFont="1" applyAlignment="1">
      <alignment horizontal="left"/>
    </xf>
    <xf numFmtId="0" fontId="8" fillId="0" borderId="0" xfId="0" applyFont="1" applyAlignment="1">
      <alignment horizontal="left"/>
    </xf>
    <xf numFmtId="1" fontId="8" fillId="0" borderId="0" xfId="0" quotePrefix="1" applyNumberFormat="1" applyFont="1" applyAlignment="1">
      <alignment horizontal="left"/>
    </xf>
    <xf numFmtId="1" fontId="8" fillId="0" borderId="0" xfId="0" applyNumberFormat="1" applyFont="1" applyAlignment="1">
      <alignment horizontal="left"/>
    </xf>
    <xf numFmtId="0" fontId="8" fillId="0" borderId="0" xfId="0" applyFont="1" applyBorder="1" applyAlignment="1" applyProtection="1">
      <alignment horizontal="center"/>
    </xf>
    <xf numFmtId="0" fontId="8" fillId="0" borderId="0" xfId="0" applyFont="1" applyFill="1" applyBorder="1" applyProtection="1"/>
    <xf numFmtId="0" fontId="8" fillId="0" borderId="0" xfId="0" quotePrefix="1" applyFont="1" applyBorder="1" applyAlignment="1">
      <alignment horizontal="left"/>
    </xf>
    <xf numFmtId="1" fontId="8" fillId="0" borderId="0" xfId="0" applyNumberFormat="1" applyFont="1" applyBorder="1"/>
    <xf numFmtId="0" fontId="8" fillId="0" borderId="0" xfId="0" applyFont="1" applyFill="1"/>
    <xf numFmtId="0" fontId="8" fillId="0" borderId="0" xfId="0" quotePrefix="1" applyFont="1" applyFill="1" applyAlignment="1">
      <alignment horizontal="left"/>
    </xf>
    <xf numFmtId="0" fontId="8" fillId="0" borderId="0" xfId="0" applyFont="1" applyFill="1" applyAlignment="1">
      <alignment horizontal="left"/>
    </xf>
    <xf numFmtId="0" fontId="7" fillId="0" borderId="0" xfId="0" applyFont="1" applyFill="1"/>
    <xf numFmtId="0" fontId="0" fillId="0" borderId="3" xfId="0" applyBorder="1"/>
    <xf numFmtId="0" fontId="8" fillId="0" borderId="4" xfId="0" quotePrefix="1" applyFont="1" applyBorder="1" applyAlignment="1">
      <alignment horizontal="left"/>
    </xf>
    <xf numFmtId="0" fontId="0" fillId="0" borderId="8" xfId="0" applyBorder="1"/>
    <xf numFmtId="0" fontId="8" fillId="0" borderId="4" xfId="0" applyFont="1" applyFill="1" applyBorder="1"/>
    <xf numFmtId="0" fontId="8" fillId="0" borderId="0" xfId="0" applyFont="1" applyFill="1" applyBorder="1" applyAlignment="1">
      <alignment horizontal="center"/>
    </xf>
    <xf numFmtId="0" fontId="8" fillId="0" borderId="4" xfId="0" quotePrefix="1" applyFont="1" applyFill="1" applyBorder="1" applyAlignment="1">
      <alignment horizontal="left"/>
    </xf>
    <xf numFmtId="0" fontId="8" fillId="0" borderId="4" xfId="0" applyFont="1" applyFill="1" applyBorder="1" applyAlignment="1">
      <alignment horizontal="left"/>
    </xf>
    <xf numFmtId="0" fontId="8" fillId="0" borderId="4" xfId="0" quotePrefix="1" applyFont="1" applyFill="1" applyBorder="1" applyAlignment="1">
      <alignment horizontal="left" wrapText="1"/>
    </xf>
    <xf numFmtId="0" fontId="8" fillId="0" borderId="6" xfId="0" applyFont="1" applyFill="1" applyBorder="1" applyAlignment="1">
      <alignment horizontal="left" wrapText="1"/>
    </xf>
    <xf numFmtId="0" fontId="8" fillId="0" borderId="9" xfId="0" applyFont="1" applyFill="1" applyBorder="1" applyAlignment="1">
      <alignment horizontal="center"/>
    </xf>
    <xf numFmtId="0" fontId="8" fillId="0" borderId="9" xfId="0" quotePrefix="1" applyFont="1" applyBorder="1" applyAlignment="1">
      <alignment horizontal="center"/>
    </xf>
    <xf numFmtId="0" fontId="8" fillId="0" borderId="10" xfId="0" applyFont="1" applyFill="1" applyBorder="1" applyAlignment="1">
      <alignment horizontal="center"/>
    </xf>
    <xf numFmtId="0" fontId="7" fillId="0" borderId="2" xfId="0" applyFont="1" applyFill="1" applyBorder="1"/>
    <xf numFmtId="0" fontId="7" fillId="0" borderId="8" xfId="0" applyFont="1" applyFill="1" applyBorder="1" applyAlignment="1">
      <alignment horizontal="center"/>
    </xf>
    <xf numFmtId="0" fontId="8" fillId="0" borderId="4" xfId="0" applyFont="1" applyFill="1" applyBorder="1" applyProtection="1"/>
    <xf numFmtId="1" fontId="7" fillId="0" borderId="5" xfId="0" applyNumberFormat="1" applyFont="1" applyFill="1" applyBorder="1" applyAlignment="1" applyProtection="1">
      <alignment horizontal="center" wrapText="1"/>
    </xf>
    <xf numFmtId="0" fontId="8" fillId="0" borderId="5" xfId="0" applyFont="1" applyFill="1" applyBorder="1" applyProtection="1"/>
    <xf numFmtId="0" fontId="8" fillId="0" borderId="6" xfId="0" applyFont="1" applyFill="1" applyBorder="1" applyProtection="1"/>
    <xf numFmtId="0" fontId="8" fillId="0" borderId="11" xfId="0" applyFont="1" applyFill="1" applyBorder="1" applyProtection="1"/>
    <xf numFmtId="0" fontId="8" fillId="0" borderId="7" xfId="0" applyFont="1" applyFill="1" applyBorder="1" applyProtection="1"/>
    <xf numFmtId="0" fontId="7" fillId="0" borderId="2" xfId="0" quotePrefix="1" applyFont="1" applyFill="1" applyBorder="1" applyAlignment="1" applyProtection="1">
      <alignment horizontal="left"/>
    </xf>
    <xf numFmtId="0" fontId="8" fillId="0" borderId="1" xfId="0" applyFont="1" applyFill="1" applyBorder="1" applyProtection="1"/>
    <xf numFmtId="0" fontId="8" fillId="0" borderId="1" xfId="0" applyFont="1" applyFill="1" applyBorder="1" applyAlignment="1" applyProtection="1">
      <alignment horizontal="center"/>
    </xf>
    <xf numFmtId="0" fontId="7" fillId="0" borderId="2" xfId="0" applyFont="1" applyFill="1" applyBorder="1" applyAlignment="1" applyProtection="1"/>
    <xf numFmtId="0" fontId="8" fillId="0" borderId="4" xfId="0" applyFont="1" applyBorder="1" applyProtection="1"/>
    <xf numFmtId="164" fontId="8" fillId="0" borderId="5" xfId="0" applyNumberFormat="1" applyFont="1" applyBorder="1" applyProtection="1"/>
    <xf numFmtId="0" fontId="8" fillId="0" borderId="6" xfId="0" applyFont="1" applyBorder="1" applyProtection="1"/>
    <xf numFmtId="0" fontId="8" fillId="0" borderId="11" xfId="0" applyFont="1" applyBorder="1" applyAlignment="1" applyProtection="1">
      <alignment horizontal="center"/>
    </xf>
    <xf numFmtId="164" fontId="8" fillId="0" borderId="7" xfId="0" applyNumberFormat="1" applyFont="1" applyBorder="1" applyProtection="1"/>
    <xf numFmtId="0" fontId="8" fillId="0" borderId="9" xfId="0" applyFont="1" applyBorder="1" applyAlignment="1" applyProtection="1">
      <alignment horizontal="center"/>
    </xf>
    <xf numFmtId="0" fontId="8" fillId="0" borderId="10" xfId="0" applyFont="1" applyBorder="1" applyAlignment="1" applyProtection="1">
      <alignment horizontal="center"/>
    </xf>
    <xf numFmtId="0" fontId="8" fillId="0" borderId="4" xfId="0" quotePrefix="1" applyFont="1" applyFill="1" applyBorder="1" applyAlignment="1" applyProtection="1">
      <alignment horizontal="left"/>
    </xf>
    <xf numFmtId="0" fontId="7" fillId="0" borderId="12" xfId="0" applyFont="1" applyFill="1" applyBorder="1" applyAlignment="1" applyProtection="1"/>
    <xf numFmtId="0" fontId="8" fillId="0" borderId="13" xfId="0" applyFont="1" applyFill="1" applyBorder="1" applyAlignment="1" applyProtection="1">
      <alignment horizontal="center"/>
    </xf>
    <xf numFmtId="0" fontId="7" fillId="0" borderId="1" xfId="0" applyFont="1" applyFill="1" applyBorder="1" applyAlignment="1" applyProtection="1">
      <alignment horizontal="center" wrapText="1"/>
    </xf>
    <xf numFmtId="0" fontId="8" fillId="0" borderId="14" xfId="0" applyFont="1" applyBorder="1" applyAlignment="1" applyProtection="1">
      <alignment horizontal="center"/>
    </xf>
    <xf numFmtId="0" fontId="8" fillId="0" borderId="5" xfId="0" applyFont="1" applyBorder="1" applyAlignment="1" applyProtection="1">
      <alignment horizontal="center"/>
    </xf>
    <xf numFmtId="0" fontId="8" fillId="0" borderId="7" xfId="0" applyFont="1" applyBorder="1" applyAlignment="1" applyProtection="1">
      <alignment horizontal="center"/>
    </xf>
    <xf numFmtId="0" fontId="8" fillId="0" borderId="15" xfId="0" applyFont="1" applyBorder="1" applyProtection="1"/>
    <xf numFmtId="0" fontId="8" fillId="0" borderId="9" xfId="0" applyFont="1" applyBorder="1" applyProtection="1"/>
    <xf numFmtId="0" fontId="8" fillId="0" borderId="10" xfId="0" quotePrefix="1" applyFont="1" applyFill="1" applyBorder="1" applyAlignment="1" applyProtection="1">
      <alignment horizontal="left"/>
    </xf>
    <xf numFmtId="0" fontId="8" fillId="0" borderId="10" xfId="0" applyFont="1" applyBorder="1" applyProtection="1"/>
    <xf numFmtId="0" fontId="9" fillId="0" borderId="0" xfId="0" quotePrefix="1" applyFont="1" applyFill="1" applyBorder="1" applyAlignment="1" applyProtection="1">
      <alignment horizontal="left"/>
    </xf>
    <xf numFmtId="0" fontId="10" fillId="0" borderId="0" xfId="0" applyFont="1"/>
    <xf numFmtId="0" fontId="3" fillId="0" borderId="0" xfId="0" applyFont="1" applyAlignment="1">
      <alignment horizontal="center"/>
    </xf>
    <xf numFmtId="1" fontId="0" fillId="0" borderId="0" xfId="0" applyNumberFormat="1" applyFill="1" applyBorder="1"/>
    <xf numFmtId="164" fontId="8" fillId="0" borderId="13" xfId="0" applyNumberFormat="1" applyFont="1" applyFill="1" applyBorder="1" applyProtection="1"/>
    <xf numFmtId="164" fontId="7" fillId="0" borderId="1" xfId="0" applyNumberFormat="1" applyFont="1" applyFill="1" applyBorder="1" applyAlignment="1" applyProtection="1">
      <alignment horizontal="center" wrapText="1"/>
    </xf>
    <xf numFmtId="0" fontId="0" fillId="0" borderId="0" xfId="0" applyFill="1" applyBorder="1"/>
    <xf numFmtId="164" fontId="8" fillId="0" borderId="1" xfId="0" applyNumberFormat="1" applyFont="1" applyFill="1" applyBorder="1" applyProtection="1"/>
    <xf numFmtId="1" fontId="7" fillId="0" borderId="1" xfId="0" applyNumberFormat="1" applyFont="1" applyFill="1" applyBorder="1" applyAlignment="1" applyProtection="1">
      <alignment horizontal="center" wrapText="1"/>
    </xf>
    <xf numFmtId="164" fontId="0" fillId="0" borderId="0" xfId="0" applyNumberFormat="1" applyBorder="1"/>
    <xf numFmtId="0" fontId="11" fillId="0" borderId="0" xfId="0" applyFont="1" applyAlignment="1">
      <alignment horizontal="center"/>
    </xf>
    <xf numFmtId="0" fontId="11" fillId="0" borderId="0" xfId="0" applyFont="1" applyAlignment="1">
      <alignment horizontal="centerContinuous"/>
    </xf>
    <xf numFmtId="0" fontId="0" fillId="0" borderId="0" xfId="0" applyAlignment="1">
      <alignment horizontal="center"/>
    </xf>
    <xf numFmtId="0" fontId="8" fillId="0" borderId="0" xfId="0" applyFont="1" applyFill="1" applyBorder="1" applyAlignment="1" applyProtection="1">
      <alignment horizontal="center"/>
    </xf>
    <xf numFmtId="0" fontId="0" fillId="0" borderId="0" xfId="0" applyFill="1" applyAlignment="1">
      <alignment horizontal="center"/>
    </xf>
    <xf numFmtId="2" fontId="0" fillId="0" borderId="0" xfId="0" applyNumberFormat="1" applyFill="1" applyAlignment="1">
      <alignment horizontal="left"/>
    </xf>
    <xf numFmtId="2" fontId="4" fillId="0" borderId="0" xfId="0" applyNumberFormat="1" applyFont="1" applyAlignment="1">
      <alignment horizontal="left"/>
    </xf>
    <xf numFmtId="0" fontId="2" fillId="0" borderId="0" xfId="0" applyFont="1" applyFill="1"/>
    <xf numFmtId="0" fontId="2" fillId="0" borderId="0" xfId="0" applyFont="1" applyFill="1" applyAlignment="1">
      <alignment horizontal="left"/>
    </xf>
    <xf numFmtId="0" fontId="6" fillId="0" borderId="2" xfId="0" applyFont="1" applyBorder="1" applyAlignment="1">
      <alignment horizontal="left"/>
    </xf>
    <xf numFmtId="0" fontId="7" fillId="0" borderId="0" xfId="0" applyFont="1" applyFill="1" applyBorder="1" applyAlignment="1" applyProtection="1"/>
    <xf numFmtId="164" fontId="8" fillId="0" borderId="0" xfId="0" applyNumberFormat="1" applyFont="1" applyFill="1" applyBorder="1" applyProtection="1"/>
    <xf numFmtId="164" fontId="4" fillId="0" borderId="0" xfId="0" applyNumberFormat="1" applyFont="1" applyFill="1" applyBorder="1" applyProtection="1"/>
    <xf numFmtId="2" fontId="0" fillId="0" borderId="0" xfId="0" applyNumberFormat="1" applyFill="1" applyBorder="1"/>
    <xf numFmtId="4" fontId="4" fillId="0" borderId="0" xfId="0" applyNumberFormat="1" applyFont="1" applyFill="1" applyBorder="1" applyProtection="1"/>
    <xf numFmtId="0" fontId="7" fillId="0" borderId="0" xfId="0" quotePrefix="1" applyFont="1" applyFill="1" applyBorder="1" applyAlignment="1" applyProtection="1">
      <alignment horizontal="left"/>
    </xf>
    <xf numFmtId="1" fontId="7" fillId="0" borderId="0" xfId="0" applyNumberFormat="1" applyFont="1" applyFill="1" applyBorder="1" applyAlignment="1" applyProtection="1">
      <alignment horizontal="center" wrapText="1"/>
    </xf>
    <xf numFmtId="1" fontId="4" fillId="0" borderId="0" xfId="0" applyNumberFormat="1" applyFont="1" applyFill="1" applyBorder="1" applyAlignment="1" applyProtection="1">
      <alignment horizontal="center" wrapText="1"/>
    </xf>
    <xf numFmtId="164" fontId="4" fillId="0" borderId="0" xfId="0" applyNumberFormat="1" applyFont="1" applyFill="1" applyBorder="1" applyAlignment="1" applyProtection="1">
      <alignment horizontal="center" wrapText="1"/>
    </xf>
    <xf numFmtId="4" fontId="3" fillId="0" borderId="0" xfId="0" applyNumberFormat="1" applyFont="1" applyFill="1" applyBorder="1" applyAlignment="1" applyProtection="1">
      <alignment horizontal="center" wrapText="1"/>
    </xf>
    <xf numFmtId="164" fontId="0" fillId="0" borderId="0" xfId="0" applyNumberFormat="1" applyFill="1" applyBorder="1"/>
    <xf numFmtId="0" fontId="0" fillId="0" borderId="0" xfId="0" applyFill="1" applyBorder="1" applyAlignment="1">
      <alignment horizontal="center"/>
    </xf>
    <xf numFmtId="1" fontId="8" fillId="0" borderId="0" xfId="0" quotePrefix="1" applyNumberFormat="1" applyFont="1" applyFill="1" applyBorder="1" applyAlignment="1">
      <alignment horizontal="left"/>
    </xf>
    <xf numFmtId="0" fontId="7" fillId="0" borderId="0" xfId="0" applyFont="1" applyFill="1" applyBorder="1" applyAlignment="1">
      <alignment horizontal="center"/>
    </xf>
    <xf numFmtId="0" fontId="8" fillId="0" borderId="0" xfId="0" applyFont="1" applyFill="1" applyBorder="1" applyAlignment="1">
      <alignment horizontal="left"/>
    </xf>
    <xf numFmtId="0" fontId="8" fillId="0" borderId="0" xfId="0" applyFont="1" applyFill="1" applyBorder="1"/>
    <xf numFmtId="4" fontId="0" fillId="0" borderId="0" xfId="0" applyNumberFormat="1" applyFill="1" applyBorder="1"/>
    <xf numFmtId="0" fontId="8" fillId="0" borderId="0" xfId="0" quotePrefix="1" applyFont="1" applyFill="1" applyBorder="1" applyAlignment="1">
      <alignment horizontal="left"/>
    </xf>
    <xf numFmtId="1" fontId="8" fillId="0" borderId="0" xfId="0" applyNumberFormat="1" applyFont="1" applyFill="1" applyBorder="1"/>
    <xf numFmtId="0" fontId="8" fillId="0" borderId="0" xfId="0" quotePrefix="1" applyFont="1" applyFill="1" applyBorder="1" applyAlignment="1">
      <alignment horizontal="center"/>
    </xf>
    <xf numFmtId="0" fontId="0" fillId="0" borderId="0" xfId="0" quotePrefix="1" applyFill="1" applyBorder="1" applyAlignment="1">
      <alignment horizontal="center"/>
    </xf>
    <xf numFmtId="0" fontId="0" fillId="0" borderId="0" xfId="0" quotePrefix="1" applyFill="1" applyBorder="1" applyAlignment="1">
      <alignment horizontal="left"/>
    </xf>
    <xf numFmtId="0" fontId="10" fillId="0" borderId="0" xfId="0" applyFont="1" applyFill="1" applyBorder="1"/>
    <xf numFmtId="0" fontId="7" fillId="0" borderId="0" xfId="0" applyFont="1" applyFill="1" applyBorder="1"/>
    <xf numFmtId="164" fontId="7" fillId="0" borderId="0" xfId="0" applyNumberFormat="1" applyFont="1" applyFill="1" applyBorder="1"/>
    <xf numFmtId="0" fontId="8" fillId="0" borderId="0" xfId="0" quotePrefix="1" applyFont="1" applyFill="1" applyBorder="1" applyAlignment="1">
      <alignment horizontal="left" wrapText="1"/>
    </xf>
    <xf numFmtId="0" fontId="8" fillId="0" borderId="0" xfId="0" applyFont="1" applyFill="1" applyBorder="1" applyAlignment="1">
      <alignment horizontal="left" wrapText="1"/>
    </xf>
    <xf numFmtId="4" fontId="8" fillId="0" borderId="0" xfId="0" quotePrefix="1" applyNumberFormat="1" applyFont="1" applyFill="1" applyBorder="1" applyAlignment="1">
      <alignment horizontal="center"/>
    </xf>
    <xf numFmtId="164" fontId="8" fillId="0" borderId="0" xfId="0" quotePrefix="1" applyNumberFormat="1" applyFont="1" applyFill="1" applyBorder="1" applyAlignment="1">
      <alignment horizontal="center"/>
    </xf>
    <xf numFmtId="4" fontId="8" fillId="0" borderId="0" xfId="0" applyNumberFormat="1" applyFont="1" applyFill="1" applyBorder="1" applyAlignment="1">
      <alignment horizontal="center"/>
    </xf>
    <xf numFmtId="164" fontId="8" fillId="0" borderId="0" xfId="0" applyNumberFormat="1" applyFont="1" applyFill="1" applyBorder="1" applyAlignment="1">
      <alignment horizontal="center"/>
    </xf>
    <xf numFmtId="1" fontId="8" fillId="0" borderId="0" xfId="0" applyNumberFormat="1" applyFont="1" applyFill="1" applyBorder="1" applyAlignment="1">
      <alignment horizontal="center"/>
    </xf>
    <xf numFmtId="0" fontId="8" fillId="3" borderId="16" xfId="0" applyFont="1" applyFill="1" applyBorder="1"/>
    <xf numFmtId="0" fontId="8" fillId="3" borderId="17" xfId="0" applyFont="1" applyFill="1" applyBorder="1"/>
    <xf numFmtId="1" fontId="8" fillId="3" borderId="17" xfId="0" applyNumberFormat="1" applyFont="1" applyFill="1" applyBorder="1"/>
    <xf numFmtId="3" fontId="8" fillId="3" borderId="17" xfId="0" applyNumberFormat="1" applyFont="1" applyFill="1" applyBorder="1"/>
    <xf numFmtId="165" fontId="8" fillId="3" borderId="17" xfId="0" applyNumberFormat="1" applyFont="1" applyFill="1" applyBorder="1"/>
    <xf numFmtId="164" fontId="8" fillId="3" borderId="17" xfId="0" applyNumberFormat="1" applyFont="1" applyFill="1" applyBorder="1"/>
    <xf numFmtId="3" fontId="8" fillId="3" borderId="17" xfId="1" applyNumberFormat="1" applyFont="1" applyFill="1" applyBorder="1"/>
    <xf numFmtId="0" fontId="8" fillId="3" borderId="17" xfId="0" applyFont="1" applyFill="1" applyBorder="1" applyAlignment="1">
      <alignment horizontal="left"/>
    </xf>
    <xf numFmtId="0" fontId="8" fillId="3" borderId="17" xfId="0" quotePrefix="1" applyFont="1" applyFill="1" applyBorder="1" applyAlignment="1">
      <alignment horizontal="left"/>
    </xf>
    <xf numFmtId="2" fontId="0" fillId="2" borderId="17" xfId="0" applyNumberFormat="1" applyFill="1" applyBorder="1" applyAlignment="1" applyProtection="1">
      <alignment horizontal="center"/>
      <protection locked="0"/>
    </xf>
    <xf numFmtId="3" fontId="2" fillId="4" borderId="17" xfId="0" applyNumberFormat="1" applyFont="1" applyFill="1" applyBorder="1" applyAlignment="1" applyProtection="1">
      <alignment horizontal="center"/>
      <protection locked="0"/>
    </xf>
    <xf numFmtId="0" fontId="4" fillId="0" borderId="0" xfId="0" applyFont="1" applyFill="1" applyAlignment="1">
      <alignment horizontal="right"/>
    </xf>
    <xf numFmtId="0" fontId="8" fillId="3" borderId="22" xfId="0" applyFont="1" applyFill="1" applyBorder="1"/>
    <xf numFmtId="2" fontId="0" fillId="2" borderId="22" xfId="0" applyNumberFormat="1" applyFill="1" applyBorder="1" applyAlignment="1" applyProtection="1">
      <alignment horizontal="center"/>
      <protection locked="0"/>
    </xf>
    <xf numFmtId="0" fontId="3" fillId="0" borderId="24" xfId="0" applyFont="1" applyFill="1" applyBorder="1" applyAlignment="1">
      <alignment horizontal="center" wrapText="1"/>
    </xf>
    <xf numFmtId="0" fontId="0" fillId="0" borderId="18" xfId="0" applyFill="1" applyBorder="1" applyAlignment="1">
      <alignment horizontal="center"/>
    </xf>
    <xf numFmtId="0" fontId="3" fillId="0" borderId="23" xfId="0" applyFont="1" applyFill="1" applyBorder="1" applyAlignment="1">
      <alignment horizontal="center" wrapText="1"/>
    </xf>
    <xf numFmtId="0" fontId="0" fillId="0" borderId="8" xfId="0" applyFill="1" applyBorder="1" applyAlignment="1">
      <alignment horizontal="center"/>
    </xf>
    <xf numFmtId="0" fontId="3" fillId="0" borderId="23" xfId="0" applyFont="1" applyFill="1" applyBorder="1" applyAlignment="1">
      <alignment horizontal="center"/>
    </xf>
    <xf numFmtId="0" fontId="0" fillId="0" borderId="8" xfId="0" applyFill="1" applyBorder="1"/>
    <xf numFmtId="0" fontId="6" fillId="0" borderId="8" xfId="0" applyFont="1" applyFill="1" applyBorder="1" applyAlignment="1">
      <alignment horizontal="left"/>
    </xf>
    <xf numFmtId="2" fontId="0" fillId="2" borderId="17" xfId="0" applyNumberFormat="1" applyFill="1" applyBorder="1" applyAlignment="1" applyProtection="1">
      <alignment horizontal="center"/>
    </xf>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17" xfId="0" quotePrefix="1" applyFont="1" applyFill="1" applyBorder="1" applyAlignment="1">
      <alignment horizontal="center"/>
    </xf>
    <xf numFmtId="0" fontId="8" fillId="3" borderId="22" xfId="0" applyFont="1" applyFill="1" applyBorder="1" applyAlignment="1">
      <alignment horizontal="center"/>
    </xf>
    <xf numFmtId="1" fontId="13" fillId="0" borderId="0" xfId="0" applyNumberFormat="1" applyFont="1" applyFill="1" applyBorder="1" applyAlignment="1" applyProtection="1">
      <alignment horizontal="center"/>
    </xf>
    <xf numFmtId="1" fontId="13" fillId="0" borderId="0" xfId="0" applyNumberFormat="1" applyFont="1" applyFill="1" applyBorder="1" applyAlignment="1" applyProtection="1">
      <alignment horizontal="left"/>
    </xf>
    <xf numFmtId="2" fontId="13" fillId="0" borderId="0" xfId="0" applyNumberFormat="1" applyFont="1" applyFill="1" applyBorder="1" applyAlignment="1">
      <alignment horizontal="right"/>
    </xf>
    <xf numFmtId="0" fontId="8" fillId="2" borderId="19"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4" fillId="0" borderId="0" xfId="2"/>
    <xf numFmtId="0" fontId="2" fillId="0" borderId="32" xfId="2" applyFont="1" applyBorder="1" applyProtection="1"/>
    <xf numFmtId="0" fontId="14" fillId="0" borderId="32" xfId="2" applyFont="1" applyBorder="1" applyProtection="1"/>
    <xf numFmtId="0" fontId="15" fillId="0" borderId="32" xfId="2" applyFont="1" applyBorder="1" applyAlignment="1" applyProtection="1">
      <alignment horizontal="right" vertical="center"/>
    </xf>
    <xf numFmtId="0" fontId="2" fillId="0" borderId="0" xfId="2" applyFont="1" applyBorder="1" applyProtection="1"/>
    <xf numFmtId="0" fontId="14" fillId="0" borderId="0" xfId="2" applyFont="1" applyBorder="1" applyProtection="1"/>
    <xf numFmtId="0" fontId="14" fillId="0" borderId="0" xfId="2" applyFont="1" applyBorder="1" applyAlignment="1" applyProtection="1">
      <alignment horizontal="right" vertical="center"/>
    </xf>
    <xf numFmtId="0" fontId="14" fillId="0" borderId="4" xfId="2" applyFont="1" applyBorder="1" applyProtection="1"/>
    <xf numFmtId="0" fontId="15" fillId="0" borderId="0" xfId="2" applyFont="1" applyBorder="1" applyProtection="1"/>
    <xf numFmtId="0" fontId="4" fillId="0" borderId="0" xfId="2" applyBorder="1" applyProtection="1"/>
    <xf numFmtId="0" fontId="4" fillId="0" borderId="5" xfId="2" applyBorder="1" applyProtection="1"/>
    <xf numFmtId="0" fontId="4" fillId="0" borderId="4" xfId="2" applyBorder="1" applyProtection="1"/>
    <xf numFmtId="0" fontId="4" fillId="0" borderId="0" xfId="2" applyFont="1" applyBorder="1" applyProtection="1"/>
    <xf numFmtId="0" fontId="4" fillId="0" borderId="0" xfId="2" applyFont="1" applyBorder="1" applyAlignment="1" applyProtection="1">
      <alignment horizontal="right"/>
    </xf>
    <xf numFmtId="0" fontId="2" fillId="0" borderId="0" xfId="2" applyFont="1" applyBorder="1" applyProtection="1">
      <protection locked="0"/>
    </xf>
    <xf numFmtId="0" fontId="4" fillId="0" borderId="0" xfId="2" applyFont="1"/>
    <xf numFmtId="0" fontId="0" fillId="0" borderId="35" xfId="0" applyBorder="1" applyProtection="1">
      <protection locked="0"/>
    </xf>
    <xf numFmtId="0" fontId="8" fillId="0" borderId="35" xfId="0" applyFont="1" applyBorder="1" applyProtection="1">
      <protection locked="0"/>
    </xf>
    <xf numFmtId="0" fontId="8" fillId="0" borderId="35" xfId="0" quotePrefix="1" applyFont="1" applyBorder="1" applyAlignment="1" applyProtection="1">
      <alignment horizontal="left"/>
      <protection locked="0"/>
    </xf>
    <xf numFmtId="1" fontId="8" fillId="0" borderId="35" xfId="0" applyNumberFormat="1" applyFont="1" applyBorder="1" applyProtection="1">
      <protection locked="0"/>
    </xf>
    <xf numFmtId="1" fontId="8" fillId="0" borderId="35" xfId="0" quotePrefix="1" applyNumberFormat="1" applyFont="1" applyBorder="1" applyAlignment="1" applyProtection="1">
      <alignment horizontal="left"/>
      <protection locked="0"/>
    </xf>
    <xf numFmtId="1" fontId="0" fillId="0" borderId="35" xfId="0" applyNumberFormat="1" applyBorder="1" applyProtection="1">
      <protection locked="0"/>
    </xf>
    <xf numFmtId="0" fontId="6" fillId="0" borderId="35" xfId="0" quotePrefix="1" applyFont="1" applyBorder="1" applyAlignment="1" applyProtection="1">
      <alignment horizontal="left"/>
      <protection locked="0"/>
    </xf>
    <xf numFmtId="0" fontId="0" fillId="0" borderId="35" xfId="0" quotePrefix="1" applyBorder="1" applyAlignment="1" applyProtection="1">
      <alignment horizontal="left"/>
      <protection locked="0"/>
    </xf>
    <xf numFmtId="0" fontId="8" fillId="0" borderId="35" xfId="0" applyFont="1" applyBorder="1" applyAlignment="1" applyProtection="1">
      <alignment horizontal="left"/>
      <protection locked="0"/>
    </xf>
    <xf numFmtId="0" fontId="12" fillId="0" borderId="35" xfId="0" quotePrefix="1" applyFont="1" applyBorder="1" applyAlignment="1" applyProtection="1">
      <alignment horizontal="left"/>
      <protection locked="0"/>
    </xf>
    <xf numFmtId="1" fontId="8" fillId="0" borderId="35" xfId="0" applyNumberFormat="1" applyFont="1" applyBorder="1" applyAlignment="1" applyProtection="1">
      <alignment horizontal="left"/>
      <protection locked="0"/>
    </xf>
    <xf numFmtId="0" fontId="0" fillId="0" borderId="2" xfId="0" applyFill="1" applyBorder="1" applyAlignment="1">
      <alignment horizontal="center"/>
    </xf>
    <xf numFmtId="2" fontId="0" fillId="2" borderId="37" xfId="0" applyNumberFormat="1" applyFill="1" applyBorder="1" applyAlignment="1" applyProtection="1">
      <alignment horizontal="center"/>
      <protection locked="0"/>
    </xf>
    <xf numFmtId="2" fontId="0" fillId="2" borderId="38" xfId="0" applyNumberFormat="1" applyFill="1" applyBorder="1" applyAlignment="1" applyProtection="1">
      <alignment horizontal="center"/>
      <protection locked="0"/>
    </xf>
    <xf numFmtId="2" fontId="0" fillId="2" borderId="39" xfId="0" applyNumberFormat="1" applyFill="1" applyBorder="1" applyAlignment="1" applyProtection="1">
      <alignment horizontal="center"/>
      <protection locked="0"/>
    </xf>
    <xf numFmtId="0" fontId="3" fillId="0" borderId="40" xfId="0" applyFont="1" applyFill="1" applyBorder="1" applyAlignment="1">
      <alignment horizontal="center" wrapText="1"/>
    </xf>
    <xf numFmtId="0" fontId="0" fillId="0" borderId="41" xfId="0" applyFill="1" applyBorder="1" applyAlignment="1">
      <alignment horizontal="center"/>
    </xf>
    <xf numFmtId="1" fontId="2" fillId="3" borderId="34" xfId="0" applyNumberFormat="1" applyFont="1" applyFill="1" applyBorder="1" applyAlignment="1">
      <alignment horizontal="center"/>
    </xf>
    <xf numFmtId="1" fontId="2" fillId="3" borderId="35" xfId="0" applyNumberFormat="1" applyFont="1" applyFill="1" applyBorder="1" applyAlignment="1">
      <alignment horizontal="center"/>
    </xf>
    <xf numFmtId="1" fontId="2" fillId="3" borderId="36" xfId="0" applyNumberFormat="1" applyFont="1" applyFill="1" applyBorder="1" applyAlignment="1">
      <alignment horizontal="center"/>
    </xf>
    <xf numFmtId="0" fontId="4" fillId="0" borderId="4" xfId="2" applyBorder="1"/>
    <xf numFmtId="0" fontId="4" fillId="0" borderId="0" xfId="2" applyBorder="1"/>
    <xf numFmtId="0" fontId="4" fillId="0" borderId="5" xfId="2" applyBorder="1"/>
    <xf numFmtId="0" fontId="4" fillId="0" borderId="0" xfId="0" applyFont="1"/>
    <xf numFmtId="0" fontId="2" fillId="0" borderId="0" xfId="0" applyFont="1"/>
    <xf numFmtId="0" fontId="11" fillId="0" borderId="0" xfId="0" applyFont="1" applyAlignment="1">
      <alignment horizontal="center"/>
    </xf>
    <xf numFmtId="0" fontId="25" fillId="0" borderId="0" xfId="0" applyFont="1"/>
    <xf numFmtId="0" fontId="0" fillId="6" borderId="43" xfId="0" applyFill="1" applyBorder="1"/>
    <xf numFmtId="0" fontId="0" fillId="6" borderId="44" xfId="0" applyFill="1" applyBorder="1"/>
    <xf numFmtId="0" fontId="0" fillId="6" borderId="45" xfId="0" applyFill="1" applyBorder="1"/>
    <xf numFmtId="0" fontId="26" fillId="0" borderId="42" xfId="0" applyFont="1" applyBorder="1"/>
    <xf numFmtId="0" fontId="26" fillId="6" borderId="42" xfId="0" applyFont="1" applyFill="1" applyBorder="1"/>
    <xf numFmtId="0" fontId="29" fillId="0" borderId="43" xfId="0" applyFont="1" applyBorder="1"/>
    <xf numFmtId="0" fontId="29" fillId="0" borderId="44" xfId="0" applyFont="1" applyBorder="1"/>
    <xf numFmtId="0" fontId="26" fillId="0" borderId="44" xfId="0" applyFont="1" applyBorder="1"/>
    <xf numFmtId="0" fontId="1" fillId="0" borderId="0" xfId="0" applyFont="1" applyAlignment="1">
      <alignment horizontal="center"/>
    </xf>
    <xf numFmtId="1" fontId="8" fillId="0" borderId="0" xfId="0" applyNumberFormat="1" applyFont="1" applyAlignment="1">
      <alignment horizontal="center"/>
    </xf>
    <xf numFmtId="1" fontId="0" fillId="0" borderId="0" xfId="0" applyNumberFormat="1" applyAlignment="1">
      <alignment horizontal="center"/>
    </xf>
    <xf numFmtId="0" fontId="4" fillId="0" borderId="0" xfId="0" applyFont="1" applyBorder="1" applyAlignment="1" applyProtection="1">
      <alignment horizontal="center"/>
    </xf>
    <xf numFmtId="0" fontId="8" fillId="0" borderId="0" xfId="0" applyFont="1" applyAlignment="1">
      <alignment horizontal="center"/>
    </xf>
    <xf numFmtId="0" fontId="5" fillId="0" borderId="0" xfId="0" applyFont="1" applyAlignment="1" applyProtection="1">
      <alignment horizontal="center"/>
    </xf>
    <xf numFmtId="0" fontId="26" fillId="2" borderId="10" xfId="0" applyFont="1" applyFill="1" applyBorder="1" applyAlignment="1" applyProtection="1">
      <alignment horizontal="center"/>
      <protection locked="0"/>
    </xf>
    <xf numFmtId="0" fontId="26" fillId="2" borderId="42" xfId="0" applyFont="1" applyFill="1" applyBorder="1" applyAlignment="1" applyProtection="1">
      <alignment horizontal="center"/>
      <protection locked="0"/>
    </xf>
    <xf numFmtId="0" fontId="0" fillId="0" borderId="0" xfId="0" applyProtection="1">
      <protection locked="0"/>
    </xf>
    <xf numFmtId="0" fontId="27" fillId="0" borderId="0" xfId="0" applyFont="1" applyBorder="1"/>
    <xf numFmtId="0" fontId="26" fillId="0" borderId="42" xfId="0" applyFont="1" applyFill="1" applyBorder="1"/>
    <xf numFmtId="0" fontId="30" fillId="0" borderId="43" xfId="0" applyFont="1" applyFill="1" applyBorder="1"/>
    <xf numFmtId="0" fontId="30" fillId="0" borderId="45" xfId="0" applyFont="1" applyFill="1" applyBorder="1"/>
    <xf numFmtId="0" fontId="0" fillId="10" borderId="0" xfId="0" applyFill="1"/>
    <xf numFmtId="0" fontId="0" fillId="0" borderId="11" xfId="0" applyBorder="1"/>
    <xf numFmtId="0" fontId="1" fillId="0" borderId="0" xfId="0" applyFont="1"/>
    <xf numFmtId="0" fontId="0" fillId="9" borderId="0" xfId="0" applyFill="1"/>
    <xf numFmtId="0" fontId="32" fillId="0" borderId="0" xfId="0" applyFont="1" applyFill="1"/>
    <xf numFmtId="0" fontId="1" fillId="0" borderId="0" xfId="0" applyFont="1" applyFill="1"/>
    <xf numFmtId="0" fontId="26" fillId="0" borderId="10" xfId="0" applyFont="1" applyFill="1" applyBorder="1" applyAlignment="1" applyProtection="1">
      <alignment horizontal="center"/>
    </xf>
    <xf numFmtId="0" fontId="26" fillId="0" borderId="10" xfId="0" applyFont="1" applyFill="1" applyBorder="1" applyAlignment="1" applyProtection="1">
      <alignment horizontal="left"/>
    </xf>
    <xf numFmtId="0" fontId="26" fillId="0" borderId="42" xfId="0" applyFont="1" applyFill="1" applyBorder="1" applyAlignment="1" applyProtection="1">
      <alignment horizontal="center"/>
    </xf>
    <xf numFmtId="0" fontId="26" fillId="0" borderId="42" xfId="0" applyFont="1" applyFill="1" applyBorder="1" applyAlignment="1" applyProtection="1">
      <alignment horizontal="left"/>
    </xf>
    <xf numFmtId="0" fontId="2" fillId="11" borderId="42" xfId="0" applyFont="1" applyFill="1" applyBorder="1" applyAlignment="1">
      <alignment horizontal="center" wrapText="1"/>
    </xf>
    <xf numFmtId="0" fontId="2" fillId="0" borderId="0" xfId="0" applyFont="1" applyAlignment="1">
      <alignment horizontal="center" wrapText="1"/>
    </xf>
    <xf numFmtId="165" fontId="2" fillId="4" borderId="17" xfId="0" applyNumberFormat="1" applyFont="1" applyFill="1" applyBorder="1" applyAlignment="1" applyProtection="1">
      <alignment horizontal="center"/>
      <protection locked="0"/>
    </xf>
    <xf numFmtId="0" fontId="11" fillId="0" borderId="0" xfId="0" applyFont="1" applyAlignment="1">
      <alignment horizontal="center"/>
    </xf>
    <xf numFmtId="0" fontId="0" fillId="0" borderId="47" xfId="0" applyBorder="1" applyAlignment="1">
      <alignment horizontal="center"/>
    </xf>
    <xf numFmtId="0" fontId="0" fillId="0" borderId="47" xfId="0" applyBorder="1" applyAlignment="1">
      <alignment horizontal="left"/>
    </xf>
    <xf numFmtId="0" fontId="0" fillId="0" borderId="47" xfId="0" applyBorder="1"/>
    <xf numFmtId="1" fontId="0" fillId="0" borderId="47" xfId="0" applyNumberFormat="1" applyBorder="1"/>
    <xf numFmtId="1" fontId="0" fillId="0" borderId="47" xfId="0" applyNumberFormat="1" applyFill="1" applyBorder="1"/>
    <xf numFmtId="164" fontId="0" fillId="0" borderId="47" xfId="0" applyNumberFormat="1" applyBorder="1"/>
    <xf numFmtId="1" fontId="8" fillId="0" borderId="47" xfId="0" applyNumberFormat="1" applyFont="1" applyBorder="1"/>
    <xf numFmtId="1" fontId="8" fillId="8" borderId="35" xfId="0" applyNumberFormat="1" applyFont="1" applyFill="1" applyBorder="1" applyAlignment="1" applyProtection="1">
      <alignment horizontal="left"/>
      <protection locked="0"/>
    </xf>
    <xf numFmtId="1" fontId="8" fillId="8" borderId="35" xfId="0" applyNumberFormat="1" applyFont="1" applyFill="1" applyBorder="1" applyProtection="1">
      <protection locked="0"/>
    </xf>
    <xf numFmtId="1" fontId="8" fillId="0" borderId="9" xfId="0" applyNumberFormat="1" applyFont="1" applyBorder="1" applyAlignment="1">
      <alignment horizontal="center"/>
    </xf>
    <xf numFmtId="1" fontId="8" fillId="12" borderId="35" xfId="0" applyNumberFormat="1" applyFont="1" applyFill="1" applyBorder="1" applyAlignment="1" applyProtection="1">
      <alignment horizontal="left"/>
      <protection locked="0"/>
    </xf>
    <xf numFmtId="0" fontId="26" fillId="14" borderId="42" xfId="0" applyFont="1" applyFill="1" applyBorder="1"/>
    <xf numFmtId="0" fontId="34" fillId="0" borderId="0" xfId="0" applyFont="1"/>
    <xf numFmtId="0" fontId="29" fillId="0" borderId="0" xfId="0" applyFont="1"/>
    <xf numFmtId="0" fontId="29" fillId="0" borderId="42" xfId="0" applyFont="1" applyBorder="1"/>
    <xf numFmtId="0" fontId="29" fillId="0" borderId="46" xfId="0" applyFont="1" applyBorder="1"/>
    <xf numFmtId="0" fontId="0" fillId="0" borderId="46" xfId="0" applyBorder="1"/>
    <xf numFmtId="0" fontId="29" fillId="0" borderId="11" xfId="0" applyFont="1" applyBorder="1"/>
    <xf numFmtId="0" fontId="14" fillId="0" borderId="11" xfId="0" applyFont="1" applyBorder="1"/>
    <xf numFmtId="0" fontId="30" fillId="0" borderId="46" xfId="0" applyFont="1" applyFill="1" applyBorder="1"/>
    <xf numFmtId="0" fontId="0" fillId="0" borderId="0" xfId="0" applyBorder="1"/>
    <xf numFmtId="0" fontId="26" fillId="0" borderId="46" xfId="0" applyFont="1" applyBorder="1" applyAlignment="1"/>
    <xf numFmtId="0" fontId="26" fillId="0" borderId="46" xfId="0" applyFont="1" applyBorder="1" applyAlignment="1"/>
    <xf numFmtId="0" fontId="29" fillId="0" borderId="0" xfId="0" applyFont="1" applyBorder="1"/>
    <xf numFmtId="0" fontId="0" fillId="0" borderId="4" xfId="0" applyBorder="1"/>
    <xf numFmtId="0" fontId="0" fillId="0" borderId="32" xfId="0" applyBorder="1"/>
    <xf numFmtId="0" fontId="1" fillId="0" borderId="0" xfId="0" applyFont="1" applyProtection="1">
      <protection locked="0"/>
    </xf>
    <xf numFmtId="0" fontId="30" fillId="6" borderId="43" xfId="0" applyFont="1" applyFill="1" applyBorder="1"/>
    <xf numFmtId="0" fontId="30" fillId="6" borderId="46" xfId="0" applyFont="1" applyFill="1" applyBorder="1"/>
    <xf numFmtId="0" fontId="30" fillId="6" borderId="45" xfId="0" applyFont="1" applyFill="1" applyBorder="1"/>
    <xf numFmtId="0" fontId="30" fillId="14" borderId="43" xfId="0" applyFont="1" applyFill="1" applyBorder="1"/>
    <xf numFmtId="0" fontId="30" fillId="14" borderId="46" xfId="0" applyFont="1" applyFill="1" applyBorder="1"/>
    <xf numFmtId="0" fontId="30" fillId="14" borderId="45" xfId="0" applyFont="1" applyFill="1" applyBorder="1"/>
    <xf numFmtId="0" fontId="8" fillId="3" borderId="16" xfId="0" applyFont="1" applyFill="1" applyBorder="1" applyAlignment="1">
      <alignment horizontal="left"/>
    </xf>
    <xf numFmtId="0" fontId="8" fillId="3" borderId="22" xfId="0" applyFont="1" applyFill="1" applyBorder="1" applyAlignment="1">
      <alignment horizontal="left"/>
    </xf>
    <xf numFmtId="3" fontId="8" fillId="3" borderId="16" xfId="0" applyNumberFormat="1" applyFont="1" applyFill="1" applyBorder="1"/>
    <xf numFmtId="1" fontId="2" fillId="4" borderId="17" xfId="0" applyNumberFormat="1" applyFont="1" applyFill="1" applyBorder="1" applyAlignment="1" applyProtection="1">
      <alignment horizontal="center"/>
      <protection locked="0"/>
    </xf>
    <xf numFmtId="3" fontId="2" fillId="4" borderId="16" xfId="0" applyNumberFormat="1" applyFont="1" applyFill="1" applyBorder="1" applyAlignment="1" applyProtection="1">
      <alignment horizontal="center"/>
      <protection locked="0"/>
    </xf>
    <xf numFmtId="3" fontId="2" fillId="4" borderId="22" xfId="0" applyNumberFormat="1" applyFont="1" applyFill="1" applyBorder="1" applyAlignment="1" applyProtection="1">
      <alignment horizontal="center"/>
    </xf>
    <xf numFmtId="2" fontId="0" fillId="2" borderId="16" xfId="0" applyNumberFormat="1" applyFill="1" applyBorder="1" applyAlignment="1" applyProtection="1">
      <alignment horizontal="center"/>
      <protection locked="0"/>
    </xf>
    <xf numFmtId="0" fontId="4" fillId="0" borderId="35" xfId="0" applyFont="1" applyBorder="1" applyProtection="1">
      <protection locked="0"/>
    </xf>
    <xf numFmtId="1" fontId="8" fillId="0" borderId="34" xfId="0" quotePrefix="1" applyNumberFormat="1" applyFont="1" applyBorder="1" applyAlignment="1" applyProtection="1">
      <alignment horizontal="left"/>
      <protection locked="0"/>
    </xf>
    <xf numFmtId="0" fontId="8" fillId="0" borderId="36" xfId="0" applyFont="1" applyBorder="1" applyProtection="1"/>
    <xf numFmtId="3" fontId="8" fillId="4" borderId="22" xfId="0" applyNumberFormat="1" applyFont="1" applyFill="1" applyBorder="1" applyProtection="1">
      <protection locked="0"/>
    </xf>
    <xf numFmtId="0" fontId="0" fillId="0" borderId="0" xfId="0" applyAlignment="1">
      <alignment horizontal="center"/>
    </xf>
    <xf numFmtId="0" fontId="0" fillId="0" borderId="0" xfId="0" applyAlignment="1">
      <alignment horizontal="center"/>
    </xf>
    <xf numFmtId="0" fontId="0" fillId="0" borderId="48" xfId="0" applyFill="1" applyBorder="1" applyAlignment="1">
      <alignment horizontal="center"/>
    </xf>
    <xf numFmtId="0" fontId="1" fillId="0" borderId="0" xfId="2" applyFont="1" applyBorder="1" applyProtection="1"/>
    <xf numFmtId="0" fontId="26" fillId="0" borderId="46" xfId="0" applyFont="1" applyBorder="1" applyAlignment="1">
      <alignment shrinkToFit="1"/>
    </xf>
    <xf numFmtId="0" fontId="0" fillId="0" borderId="42" xfId="0" applyBorder="1" applyAlignment="1" applyProtection="1">
      <alignment horizontal="center"/>
      <protection locked="0"/>
    </xf>
    <xf numFmtId="0" fontId="36" fillId="0" borderId="0" xfId="0" applyFont="1" applyProtection="1">
      <protection locked="0"/>
    </xf>
    <xf numFmtId="0" fontId="36" fillId="0" borderId="0" xfId="0" applyFont="1"/>
    <xf numFmtId="0" fontId="0" fillId="0" borderId="0" xfId="0" applyAlignment="1">
      <alignment horizontal="center"/>
    </xf>
    <xf numFmtId="0" fontId="21" fillId="0" borderId="4" xfId="2" applyFont="1" applyBorder="1" applyAlignment="1" applyProtection="1">
      <alignment horizontal="center"/>
      <protection locked="0"/>
    </xf>
    <xf numFmtId="0" fontId="22" fillId="0" borderId="0" xfId="2" applyFont="1" applyAlignment="1" applyProtection="1">
      <alignment horizontal="center"/>
      <protection locked="0"/>
    </xf>
    <xf numFmtId="0" fontId="22" fillId="0" borderId="5" xfId="2" applyFont="1" applyBorder="1" applyAlignment="1" applyProtection="1">
      <alignment horizontal="center"/>
      <protection locked="0"/>
    </xf>
    <xf numFmtId="14" fontId="16" fillId="0" borderId="4" xfId="2" applyNumberFormat="1" applyFont="1" applyBorder="1" applyAlignment="1" applyProtection="1">
      <alignment horizontal="center"/>
    </xf>
    <xf numFmtId="14" fontId="17" fillId="0" borderId="0" xfId="2" applyNumberFormat="1" applyFont="1" applyAlignment="1" applyProtection="1">
      <alignment horizontal="center"/>
    </xf>
    <xf numFmtId="14" fontId="17" fillId="0" borderId="5" xfId="2" applyNumberFormat="1" applyFont="1" applyBorder="1" applyAlignment="1" applyProtection="1">
      <alignment horizontal="center"/>
    </xf>
    <xf numFmtId="0" fontId="16" fillId="0" borderId="4" xfId="2" applyFont="1" applyBorder="1" applyAlignment="1" applyProtection="1">
      <alignment horizontal="center"/>
    </xf>
    <xf numFmtId="0" fontId="17" fillId="0" borderId="0" xfId="2" applyFont="1" applyAlignment="1" applyProtection="1">
      <alignment horizontal="center"/>
    </xf>
    <xf numFmtId="0" fontId="17" fillId="0" borderId="5" xfId="2" applyFont="1" applyBorder="1" applyAlignment="1" applyProtection="1">
      <alignment horizontal="center"/>
    </xf>
    <xf numFmtId="0" fontId="2" fillId="0" borderId="4" xfId="2" applyFont="1" applyBorder="1" applyAlignment="1">
      <alignment horizontal="center" vertical="center"/>
    </xf>
    <xf numFmtId="0" fontId="2" fillId="0" borderId="0" xfId="2" applyFont="1" applyBorder="1" applyAlignment="1">
      <alignment horizontal="center" vertical="center"/>
    </xf>
    <xf numFmtId="0" fontId="2" fillId="0" borderId="5" xfId="2" applyFont="1" applyBorder="1" applyAlignment="1">
      <alignment horizontal="center" vertical="center"/>
    </xf>
    <xf numFmtId="0" fontId="23" fillId="0" borderId="0" xfId="0" applyFont="1" applyBorder="1" applyAlignment="1" applyProtection="1">
      <alignment horizontal="center" vertical="center"/>
      <protection locked="0"/>
    </xf>
    <xf numFmtId="0" fontId="4" fillId="5" borderId="0" xfId="2" applyFill="1" applyAlignment="1"/>
    <xf numFmtId="0" fontId="4" fillId="0" borderId="0" xfId="2" applyAlignment="1"/>
    <xf numFmtId="0" fontId="14" fillId="0" borderId="31" xfId="2" applyFont="1" applyBorder="1" applyAlignment="1" applyProtection="1">
      <alignment horizontal="left" vertical="center"/>
    </xf>
    <xf numFmtId="0" fontId="4" fillId="0" borderId="32" xfId="2" applyBorder="1" applyAlignment="1" applyProtection="1">
      <alignment horizontal="left" vertical="center"/>
    </xf>
    <xf numFmtId="0" fontId="14" fillId="0" borderId="32" xfId="2" applyFont="1" applyBorder="1" applyAlignment="1" applyProtection="1">
      <alignment horizontal="left" vertical="top" wrapText="1"/>
    </xf>
    <xf numFmtId="0" fontId="4" fillId="0" borderId="33" xfId="2" applyBorder="1" applyAlignment="1" applyProtection="1"/>
    <xf numFmtId="0" fontId="4" fillId="0" borderId="0" xfId="2" applyBorder="1" applyAlignment="1" applyProtection="1"/>
    <xf numFmtId="0" fontId="4" fillId="0" borderId="5" xfId="2" applyBorder="1" applyAlignment="1" applyProtection="1"/>
    <xf numFmtId="0" fontId="14" fillId="0" borderId="4" xfId="2" applyFont="1" applyBorder="1" applyAlignment="1" applyProtection="1">
      <alignment horizontal="left" vertical="center"/>
    </xf>
    <xf numFmtId="0" fontId="4" fillId="0" borderId="0" xfId="2" applyBorder="1" applyAlignment="1" applyProtection="1">
      <alignment horizontal="left" vertical="center"/>
    </xf>
    <xf numFmtId="0" fontId="16" fillId="0" borderId="4" xfId="2" applyFont="1" applyBorder="1" applyAlignment="1" applyProtection="1">
      <alignment horizontal="center" vertical="center"/>
      <protection locked="0"/>
    </xf>
    <xf numFmtId="0" fontId="17" fillId="0" borderId="0" xfId="2" applyFont="1" applyAlignment="1" applyProtection="1">
      <alignment horizontal="center" vertical="center"/>
      <protection locked="0"/>
    </xf>
    <xf numFmtId="0" fontId="17" fillId="0" borderId="5" xfId="2" applyFont="1" applyBorder="1" applyAlignment="1" applyProtection="1">
      <alignment horizontal="center" vertical="center"/>
      <protection locked="0"/>
    </xf>
    <xf numFmtId="166" fontId="18" fillId="0" borderId="4" xfId="2" applyNumberFormat="1" applyFont="1" applyBorder="1" applyAlignment="1" applyProtection="1">
      <alignment horizontal="center" vertical="center"/>
    </xf>
    <xf numFmtId="166" fontId="18" fillId="0" borderId="0" xfId="2" applyNumberFormat="1" applyFont="1" applyBorder="1" applyAlignment="1" applyProtection="1">
      <alignment horizontal="center" vertical="center"/>
    </xf>
    <xf numFmtId="0" fontId="18" fillId="0" borderId="0" xfId="2" applyFont="1" applyBorder="1" applyAlignment="1" applyProtection="1">
      <alignment horizontal="left" vertical="center"/>
    </xf>
    <xf numFmtId="0" fontId="18" fillId="0" borderId="5" xfId="2" applyFont="1" applyBorder="1" applyAlignment="1" applyProtection="1">
      <alignment horizontal="left" vertical="center"/>
    </xf>
    <xf numFmtId="0" fontId="19" fillId="0" borderId="4" xfId="2" applyFont="1" applyBorder="1" applyAlignment="1" applyProtection="1">
      <alignment horizontal="center" vertical="center"/>
      <protection locked="0"/>
    </xf>
    <xf numFmtId="0" fontId="20" fillId="0" borderId="0" xfId="2" applyFont="1" applyBorder="1" applyAlignment="1" applyProtection="1">
      <alignment horizontal="center" vertical="center"/>
      <protection locked="0"/>
    </xf>
    <xf numFmtId="0" fontId="20" fillId="0" borderId="0" xfId="2" applyFont="1" applyAlignment="1" applyProtection="1">
      <alignment horizontal="center" vertical="center"/>
      <protection locked="0"/>
    </xf>
    <xf numFmtId="0" fontId="20" fillId="0" borderId="5" xfId="2" applyFont="1" applyBorder="1" applyAlignment="1" applyProtection="1">
      <alignment horizontal="center" vertical="center"/>
      <protection locked="0"/>
    </xf>
    <xf numFmtId="0" fontId="1" fillId="0" borderId="6" xfId="2" applyFont="1" applyBorder="1" applyAlignment="1" applyProtection="1">
      <alignment horizontal="right" vertical="center"/>
    </xf>
    <xf numFmtId="0" fontId="4" fillId="0" borderId="11" xfId="2" applyBorder="1" applyAlignment="1" applyProtection="1">
      <alignment horizontal="right" vertical="center"/>
    </xf>
    <xf numFmtId="0" fontId="4" fillId="0" borderId="7" xfId="2" applyBorder="1" applyAlignment="1" applyProtection="1">
      <alignment horizontal="right" vertical="center"/>
    </xf>
    <xf numFmtId="0" fontId="11" fillId="0" borderId="0" xfId="0" applyFont="1" applyAlignment="1">
      <alignment horizontal="center"/>
    </xf>
    <xf numFmtId="0" fontId="0" fillId="0" borderId="0" xfId="0" applyAlignment="1"/>
    <xf numFmtId="0" fontId="3" fillId="0" borderId="25" xfId="0" applyFont="1" applyFill="1" applyBorder="1" applyAlignment="1">
      <alignment horizontal="center" textRotation="90" wrapText="1"/>
    </xf>
    <xf numFmtId="0" fontId="2" fillId="0" borderId="27" xfId="0" applyFont="1" applyBorder="1" applyAlignment="1">
      <alignment horizontal="center" textRotation="90" wrapText="1"/>
    </xf>
    <xf numFmtId="0" fontId="3" fillId="0" borderId="26"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3" fillId="0" borderId="29" xfId="0" applyFont="1" applyFill="1" applyBorder="1" applyAlignment="1">
      <alignment horizontal="center" wrapText="1"/>
    </xf>
    <xf numFmtId="0" fontId="0" fillId="0" borderId="30" xfId="0" applyBorder="1" applyAlignment="1">
      <alignment horizontal="center" wrapText="1"/>
    </xf>
    <xf numFmtId="0" fontId="29" fillId="0" borderId="46" xfId="0" applyFont="1" applyBorder="1" applyAlignment="1">
      <alignment horizontal="center"/>
    </xf>
    <xf numFmtId="0" fontId="0" fillId="0" borderId="46" xfId="0" applyBorder="1" applyAlignment="1"/>
    <xf numFmtId="0" fontId="0" fillId="0" borderId="45" xfId="0" applyBorder="1" applyAlignment="1"/>
    <xf numFmtId="0" fontId="26" fillId="0" borderId="46" xfId="0" applyFont="1" applyBorder="1" applyAlignment="1">
      <alignment horizontal="center" shrinkToFit="1"/>
    </xf>
    <xf numFmtId="0" fontId="0" fillId="0" borderId="46" xfId="0" applyBorder="1" applyAlignment="1">
      <alignment shrinkToFit="1"/>
    </xf>
    <xf numFmtId="0" fontId="26" fillId="0" borderId="46" xfId="0" applyFont="1" applyBorder="1" applyAlignment="1">
      <alignment shrinkToFit="1"/>
    </xf>
    <xf numFmtId="0" fontId="0" fillId="0" borderId="45" xfId="0" applyBorder="1" applyAlignment="1">
      <alignment shrinkToFit="1"/>
    </xf>
    <xf numFmtId="0" fontId="10" fillId="0" borderId="0" xfId="0" applyFont="1" applyAlignment="1">
      <alignment horizontal="center"/>
    </xf>
    <xf numFmtId="0" fontId="0" fillId="0" borderId="0" xfId="0" applyAlignment="1">
      <alignment horizontal="center"/>
    </xf>
    <xf numFmtId="0" fontId="26" fillId="0" borderId="44" xfId="0" applyFont="1" applyBorder="1" applyAlignment="1">
      <alignment horizontal="center"/>
    </xf>
    <xf numFmtId="0" fontId="29" fillId="0" borderId="0" xfId="0" applyFont="1" applyBorder="1" applyAlignment="1">
      <alignment horizontal="center"/>
    </xf>
    <xf numFmtId="0" fontId="0" fillId="0" borderId="0" xfId="0" applyBorder="1" applyAlignment="1"/>
    <xf numFmtId="0" fontId="28" fillId="13" borderId="43" xfId="0" applyFont="1" applyFill="1" applyBorder="1" applyAlignment="1">
      <alignment horizontal="center"/>
    </xf>
    <xf numFmtId="0" fontId="28" fillId="13" borderId="46" xfId="0" applyFont="1" applyFill="1" applyBorder="1" applyAlignment="1">
      <alignment horizontal="center"/>
    </xf>
    <xf numFmtId="0" fontId="0" fillId="0" borderId="46" xfId="0" applyBorder="1" applyAlignment="1">
      <alignment horizontal="center"/>
    </xf>
    <xf numFmtId="0" fontId="0" fillId="0" borderId="45" xfId="0" applyBorder="1" applyAlignment="1">
      <alignment horizontal="center"/>
    </xf>
    <xf numFmtId="0" fontId="26" fillId="0" borderId="46" xfId="0" applyFont="1" applyBorder="1" applyAlignment="1">
      <alignment horizontal="center"/>
    </xf>
    <xf numFmtId="0" fontId="29" fillId="0" borderId="11" xfId="0" applyFont="1" applyBorder="1" applyAlignment="1">
      <alignment horizontal="center"/>
    </xf>
    <xf numFmtId="0" fontId="1" fillId="0" borderId="11" xfId="0" applyFont="1" applyBorder="1" applyAlignment="1"/>
    <xf numFmtId="0" fontId="29" fillId="0" borderId="31" xfId="0" applyFont="1" applyBorder="1" applyAlignment="1">
      <alignment horizontal="center"/>
    </xf>
    <xf numFmtId="0" fontId="0" fillId="0" borderId="32" xfId="0" applyBorder="1" applyAlignment="1"/>
    <xf numFmtId="0" fontId="0" fillId="0" borderId="33" xfId="0" applyBorder="1" applyAlignment="1"/>
    <xf numFmtId="0" fontId="29" fillId="0" borderId="43" xfId="0" applyFont="1" applyBorder="1" applyAlignment="1">
      <alignment horizontal="center"/>
    </xf>
    <xf numFmtId="0" fontId="33" fillId="0" borderId="0" xfId="0" applyFont="1" applyBorder="1" applyAlignment="1">
      <alignment horizontal="left"/>
    </xf>
    <xf numFmtId="0" fontId="0" fillId="0" borderId="11" xfId="0" applyBorder="1" applyAlignment="1"/>
    <xf numFmtId="0" fontId="31" fillId="0" borderId="11" xfId="0" applyFont="1" applyBorder="1" applyAlignment="1"/>
    <xf numFmtId="0" fontId="3" fillId="0" borderId="26" xfId="0" applyFont="1" applyFill="1" applyBorder="1" applyAlignment="1">
      <alignment horizontal="center" vertical="center" textRotation="90" wrapText="1"/>
    </xf>
    <xf numFmtId="0" fontId="3" fillId="0" borderId="28" xfId="0" applyFont="1" applyFill="1" applyBorder="1" applyAlignment="1">
      <alignment horizontal="center" vertical="center" textRotation="90" wrapText="1"/>
    </xf>
    <xf numFmtId="0" fontId="26" fillId="0" borderId="46" xfId="0" applyFont="1" applyBorder="1" applyAlignment="1"/>
  </cellXfs>
  <cellStyles count="9">
    <cellStyle name="Comma" xfId="1" builtinId="3"/>
    <cellStyle name="Dezimal [0]_Compiling Utility Macros" xfId="4" xr:uid="{00000000-0005-0000-0000-000001000000}"/>
    <cellStyle name="Dezimal_Compiling Utility Macros" xfId="5" xr:uid="{00000000-0005-0000-0000-000002000000}"/>
    <cellStyle name="Normal" xfId="0" builtinId="0"/>
    <cellStyle name="Normal 2" xfId="2" xr:uid="{00000000-0005-0000-0000-000004000000}"/>
    <cellStyle name="Normal 3" xfId="3" xr:uid="{00000000-0005-0000-0000-000005000000}"/>
    <cellStyle name="Standard_Anpassen der Amortisation" xfId="6" xr:uid="{00000000-0005-0000-0000-000006000000}"/>
    <cellStyle name="Währung [0]_Compiling Utility Macros" xfId="7" xr:uid="{00000000-0005-0000-0000-000007000000}"/>
    <cellStyle name="Währung_Compiling Utility Macros" xfId="8" xr:uid="{00000000-0005-0000-0000-000008000000}"/>
  </cellStyles>
  <dxfs count="78">
    <dxf>
      <fill>
        <patternFill>
          <bgColor rgb="FFFF99CC"/>
        </patternFill>
      </fill>
    </dxf>
    <dxf>
      <font>
        <color theme="0"/>
      </font>
    </dxf>
    <dxf>
      <font>
        <color theme="0" tint="-0.499984740745262"/>
      </font>
      <fill>
        <patternFill>
          <bgColor theme="0" tint="-0.499984740745262"/>
        </patternFill>
      </fill>
    </dxf>
    <dxf>
      <font>
        <color rgb="FF00B0F0"/>
      </font>
      <fill>
        <patternFill>
          <bgColor rgb="FF00B0F0"/>
        </patternFill>
      </fill>
    </dxf>
    <dxf>
      <font>
        <color theme="1"/>
      </font>
      <fill>
        <patternFill>
          <bgColor theme="1"/>
        </patternFill>
      </fill>
    </dxf>
    <dxf>
      <font>
        <color rgb="FF00B050"/>
      </font>
      <fill>
        <patternFill>
          <bgColor rgb="FF00B050"/>
        </patternFill>
      </fill>
    </dxf>
    <dxf>
      <font>
        <color rgb="FF00B0F0"/>
      </font>
      <fill>
        <patternFill>
          <bgColor rgb="FF00B0F0"/>
        </patternFill>
      </fill>
    </dxf>
    <dxf>
      <font>
        <color rgb="FF00B050"/>
      </font>
      <fill>
        <patternFill>
          <bgColor rgb="FF00B050"/>
        </patternFill>
      </fill>
    </dxf>
    <dxf>
      <font>
        <color theme="0" tint="-0.499984740745262"/>
      </font>
      <fill>
        <patternFill>
          <bgColor theme="0" tint="-0.499984740745262"/>
        </patternFill>
      </fill>
    </dxf>
    <dxf>
      <font>
        <color theme="1"/>
      </font>
      <fill>
        <patternFill>
          <bgColor theme="1"/>
        </patternFill>
      </fill>
    </dxf>
    <dxf>
      <font>
        <color theme="3"/>
      </font>
      <fill>
        <patternFill>
          <bgColor theme="3"/>
        </patternFill>
      </fill>
    </dxf>
    <dxf>
      <font>
        <color rgb="FFFF0000"/>
      </font>
      <fill>
        <patternFill>
          <bgColor rgb="FFFF0000"/>
        </patternFill>
      </fill>
    </dxf>
    <dxf>
      <font>
        <color theme="0"/>
      </font>
    </dxf>
    <dxf>
      <fill>
        <patternFill>
          <bgColor rgb="FFFF99CC"/>
        </patternFill>
      </fill>
    </dxf>
    <dxf>
      <font>
        <color theme="0"/>
      </font>
    </dxf>
    <dxf>
      <font>
        <b/>
        <i val="0"/>
      </font>
    </dxf>
    <dxf>
      <fill>
        <patternFill>
          <bgColor rgb="FFFFFF00"/>
        </patternFill>
      </fill>
    </dxf>
    <dxf>
      <font>
        <b/>
        <i val="0"/>
      </font>
      <fill>
        <patternFill>
          <bgColor rgb="FFFF99CC"/>
        </patternFill>
      </fill>
    </dxf>
    <dxf>
      <font>
        <b/>
        <i val="0"/>
      </font>
      <fill>
        <patternFill>
          <bgColor rgb="FFFF99CC"/>
        </patternFill>
      </fill>
    </dxf>
    <dxf>
      <fill>
        <patternFill>
          <bgColor rgb="FFFFCF79"/>
        </patternFill>
      </fill>
    </dxf>
    <dxf>
      <fill>
        <patternFill>
          <bgColor rgb="FFFF0000"/>
        </patternFill>
      </fill>
    </dxf>
    <dxf>
      <fill>
        <patternFill>
          <bgColor rgb="FFFF99CC"/>
        </patternFill>
      </fill>
    </dxf>
    <dxf>
      <font>
        <color theme="0" tint="-0.499984740745262"/>
      </font>
      <fill>
        <patternFill>
          <bgColor theme="0" tint="-0.499984740745262"/>
        </patternFill>
      </fill>
    </dxf>
    <dxf>
      <font>
        <color rgb="FF00B0F0"/>
      </font>
      <fill>
        <patternFill>
          <bgColor rgb="FF00B0F0"/>
        </patternFill>
      </fill>
    </dxf>
    <dxf>
      <font>
        <color theme="1"/>
      </font>
      <fill>
        <patternFill>
          <bgColor theme="1"/>
        </patternFill>
      </fill>
    </dxf>
    <dxf>
      <font>
        <color rgb="FF00B050"/>
      </font>
      <fill>
        <patternFill>
          <bgColor rgb="FF00B050"/>
        </patternFill>
      </fill>
    </dxf>
    <dxf>
      <font>
        <color rgb="FF00B0F0"/>
      </font>
      <fill>
        <patternFill>
          <bgColor rgb="FF00B0F0"/>
        </patternFill>
      </fill>
    </dxf>
    <dxf>
      <font>
        <color rgb="FF00B050"/>
      </font>
      <fill>
        <patternFill>
          <bgColor rgb="FF00B050"/>
        </patternFill>
      </fill>
    </dxf>
    <dxf>
      <font>
        <color theme="0" tint="-0.499984740745262"/>
      </font>
      <fill>
        <patternFill>
          <bgColor theme="0" tint="-0.499984740745262"/>
        </patternFill>
      </fill>
    </dxf>
    <dxf>
      <font>
        <color theme="1"/>
      </font>
      <fill>
        <patternFill>
          <bgColor theme="1"/>
        </patternFill>
      </fill>
    </dxf>
    <dxf>
      <font>
        <color theme="3"/>
      </font>
      <fill>
        <patternFill>
          <bgColor theme="3"/>
        </patternFill>
      </fill>
    </dxf>
    <dxf>
      <font>
        <color rgb="FFFF0000"/>
      </font>
      <fill>
        <patternFill>
          <bgColor rgb="FFFF0000"/>
        </patternFill>
      </fill>
    </dxf>
    <dxf>
      <fill>
        <patternFill>
          <bgColor rgb="FFFF99CC"/>
        </patternFill>
      </fill>
    </dxf>
    <dxf>
      <font>
        <color theme="0"/>
      </font>
    </dxf>
    <dxf>
      <font>
        <color theme="0"/>
      </font>
    </dxf>
    <dxf>
      <font>
        <b/>
        <i val="0"/>
      </font>
    </dxf>
    <dxf>
      <font>
        <b/>
        <i val="0"/>
      </font>
      <fill>
        <patternFill>
          <bgColor rgb="FFFF99CC"/>
        </patternFill>
      </fill>
    </dxf>
    <dxf>
      <fill>
        <patternFill>
          <bgColor rgb="FFFFCF79"/>
        </patternFill>
      </fill>
    </dxf>
    <dxf>
      <fill>
        <patternFill>
          <bgColor rgb="FFFF0000"/>
        </patternFill>
      </fill>
    </dxf>
    <dxf>
      <fill>
        <patternFill>
          <bgColor rgb="FFFF99CC"/>
        </patternFill>
      </fill>
    </dxf>
    <dxf>
      <font>
        <b/>
        <i val="0"/>
      </font>
    </dxf>
    <dxf>
      <font>
        <b/>
        <i val="0"/>
      </font>
      <fill>
        <patternFill>
          <bgColor rgb="FFFF99CC"/>
        </patternFill>
      </fill>
    </dxf>
    <dxf>
      <fill>
        <patternFill>
          <bgColor rgb="FFFFCF79"/>
        </patternFill>
      </fill>
    </dxf>
    <dxf>
      <fill>
        <patternFill>
          <bgColor rgb="FFFF0000"/>
        </patternFill>
      </fill>
    </dxf>
    <dxf>
      <fill>
        <patternFill>
          <bgColor rgb="FFFF99CC"/>
        </patternFill>
      </fill>
    </dxf>
    <dxf>
      <font>
        <b/>
        <i val="0"/>
      </font>
    </dxf>
    <dxf>
      <fill>
        <patternFill>
          <bgColor rgb="FFFFCF79"/>
        </patternFill>
      </fill>
    </dxf>
    <dxf>
      <fill>
        <patternFill>
          <bgColor rgb="FFFF0000"/>
        </patternFill>
      </fill>
    </dxf>
    <dxf>
      <fill>
        <patternFill>
          <bgColor rgb="FFFF99CC"/>
        </patternFill>
      </fill>
    </dxf>
    <dxf>
      <font>
        <b/>
        <i val="0"/>
      </font>
    </dxf>
    <dxf>
      <fill>
        <patternFill>
          <bgColor rgb="FFFFCF79"/>
        </patternFill>
      </fill>
    </dxf>
    <dxf>
      <fill>
        <patternFill>
          <bgColor rgb="FFFF0000"/>
        </patternFill>
      </fill>
    </dxf>
    <dxf>
      <fill>
        <patternFill>
          <bgColor rgb="FFFF99CC"/>
        </patternFill>
      </fill>
    </dxf>
    <dxf>
      <font>
        <b/>
        <i val="0"/>
      </font>
    </dxf>
    <dxf>
      <font>
        <b/>
        <i val="0"/>
      </font>
      <fill>
        <patternFill>
          <bgColor rgb="FFFF99CC"/>
        </patternFill>
      </fill>
    </dxf>
    <dxf>
      <fill>
        <patternFill>
          <bgColor rgb="FFFFCF79"/>
        </patternFill>
      </fill>
    </dxf>
    <dxf>
      <fill>
        <patternFill>
          <bgColor rgb="FFFF0000"/>
        </patternFill>
      </fill>
    </dxf>
    <dxf>
      <fill>
        <patternFill>
          <bgColor rgb="FFFF99CC"/>
        </patternFill>
      </fill>
    </dxf>
    <dxf>
      <font>
        <b/>
        <i val="0"/>
      </font>
    </dxf>
    <dxf>
      <font>
        <b/>
        <i val="0"/>
      </font>
    </dxf>
    <dxf>
      <font>
        <b/>
        <i val="0"/>
      </font>
    </dxf>
    <dxf>
      <fill>
        <patternFill>
          <bgColor rgb="FFFFFF00"/>
        </patternFill>
      </fill>
    </dxf>
    <dxf>
      <font>
        <b/>
        <i val="0"/>
      </font>
      <fill>
        <patternFill>
          <bgColor rgb="FFFF99CC"/>
        </patternFill>
      </fill>
    </dxf>
    <dxf>
      <font>
        <b/>
        <i val="0"/>
      </font>
      <fill>
        <patternFill>
          <bgColor rgb="FFFF99CC"/>
        </patternFill>
      </fill>
    </dxf>
    <dxf>
      <fill>
        <patternFill>
          <bgColor rgb="FFFFCF79"/>
        </patternFill>
      </fill>
    </dxf>
    <dxf>
      <fill>
        <patternFill>
          <bgColor rgb="FFFF0000"/>
        </patternFill>
      </fill>
    </dxf>
    <dxf>
      <fill>
        <patternFill>
          <bgColor rgb="FFFF99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99CCFF"/>
      <color rgb="FFFFFFCC"/>
      <color rgb="FFFFFF99"/>
      <color rgb="FFFFFF66"/>
      <color rgb="FFFF99CC"/>
      <color rgb="FFD1D1D1"/>
      <color rgb="FFC9C9C9"/>
      <color rgb="FF000000"/>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3" dropStyle="combo" dx="16" fmlaLink="$EE$4" fmlaRange="$EE$7:$EE$8" noThreeD="1" sel="2" val="0"/>
</file>

<file path=xl/ctrlProps/ctrlProp2.xml><?xml version="1.0" encoding="utf-8"?>
<formControlPr xmlns="http://schemas.microsoft.com/office/spreadsheetml/2009/9/main" objectType="Radio" firstButton="1" fmlaLink="$EE$3" lockText="1" noThreeD="1"/>
</file>

<file path=xl/ctrlProps/ctrlProp3.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Drop" dropLines="3" dropStyle="combo" dx="16" fmlaLink="$EE$4" fmlaRange="$EE$7:$EE$8" noThreeD="1" sel="2"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9401</xdr:colOff>
      <xdr:row>34</xdr:row>
      <xdr:rowOff>42581</xdr:rowOff>
    </xdr:from>
    <xdr:to>
      <xdr:col>7</xdr:col>
      <xdr:colOff>140634</xdr:colOff>
      <xdr:row>43</xdr:row>
      <xdr:rowOff>99732</xdr:rowOff>
    </xdr:to>
    <xdr:pic>
      <xdr:nvPicPr>
        <xdr:cNvPr id="2" name="Picture 2" descr="dotnew">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r="890" b="44983"/>
        <a:stretch>
          <a:fillRect/>
        </a:stretch>
      </xdr:blipFill>
      <xdr:spPr bwMode="auto">
        <a:xfrm>
          <a:off x="2457326" y="5843306"/>
          <a:ext cx="2121958" cy="1514476"/>
        </a:xfrm>
        <a:prstGeom prst="rect">
          <a:avLst/>
        </a:prstGeom>
        <a:noFill/>
        <a:ln w="9525">
          <a:noFill/>
          <a:miter lim="800000"/>
          <a:headEnd/>
          <a:tailEnd/>
        </a:ln>
      </xdr:spPr>
    </xdr:pic>
    <xdr:clientData/>
  </xdr:twoCellAnchor>
  <xdr:twoCellAnchor>
    <xdr:from>
      <xdr:col>2</xdr:col>
      <xdr:colOff>552450</xdr:colOff>
      <xdr:row>44</xdr:row>
      <xdr:rowOff>142877</xdr:rowOff>
    </xdr:from>
    <xdr:to>
      <xdr:col>8</xdr:col>
      <xdr:colOff>457200</xdr:colOff>
      <xdr:row>52</xdr:row>
      <xdr:rowOff>145676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381685" y="7393083"/>
          <a:ext cx="4106956" cy="12578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100">
              <a:latin typeface="Times New Roman" pitchFamily="18" charset="0"/>
              <a:cs typeface="Times New Roman" pitchFamily="18" charset="0"/>
            </a:rPr>
            <a:t>U.S.</a:t>
          </a:r>
          <a:r>
            <a:rPr lang="en-US" sz="1100" baseline="0">
              <a:latin typeface="Times New Roman" pitchFamily="18" charset="0"/>
              <a:cs typeface="Times New Roman" pitchFamily="18" charset="0"/>
            </a:rPr>
            <a:t> Department of Transportation</a:t>
          </a:r>
        </a:p>
        <a:p>
          <a:pPr algn="ctr"/>
          <a:r>
            <a:rPr lang="en-US" sz="1100" baseline="0">
              <a:latin typeface="Times New Roman" pitchFamily="18" charset="0"/>
              <a:cs typeface="Times New Roman" pitchFamily="18" charset="0"/>
            </a:rPr>
            <a:t>Federal Highway Administration</a:t>
          </a:r>
        </a:p>
        <a:p>
          <a:pPr algn="ctr"/>
          <a:r>
            <a:rPr lang="en-US" sz="1100" b="1" baseline="0">
              <a:latin typeface="Times New Roman" pitchFamily="18" charset="0"/>
              <a:cs typeface="Times New Roman" pitchFamily="18" charset="0"/>
            </a:rPr>
            <a:t>Eastern Federal Lands Highway Division</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Quantum Park</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22001 Loudoun County Parkway</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Building E-2, Suite 200</a:t>
          </a:r>
        </a:p>
        <a:p>
          <a:pPr algn="ctr"/>
          <a:r>
            <a:rPr lang="en-US" sz="1100" b="1">
              <a:solidFill>
                <a:schemeClr val="dk1"/>
              </a:solidFill>
              <a:effectLst/>
              <a:latin typeface="Times New Roman" panose="02020603050405020304" pitchFamily="18" charset="0"/>
              <a:ea typeface="+mn-ea"/>
              <a:cs typeface="Times New Roman" panose="02020603050405020304" pitchFamily="18" charset="0"/>
            </a:rPr>
            <a:t>Ashburn, Virginia  20147</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22</xdr:col>
          <xdr:colOff>76200</xdr:colOff>
          <xdr:row>3</xdr:row>
          <xdr:rowOff>38100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3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xdr:row>
          <xdr:rowOff>123825</xdr:rowOff>
        </xdr:from>
        <xdr:to>
          <xdr:col>2</xdr:col>
          <xdr:colOff>342900</xdr:colOff>
          <xdr:row>3</xdr:row>
          <xdr:rowOff>57150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1</xdr:row>
          <xdr:rowOff>114300</xdr:rowOff>
        </xdr:from>
        <xdr:to>
          <xdr:col>2</xdr:col>
          <xdr:colOff>838200</xdr:colOff>
          <xdr:row>3</xdr:row>
          <xdr:rowOff>47625</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1</xdr:row>
          <xdr:rowOff>114300</xdr:rowOff>
        </xdr:from>
        <xdr:to>
          <xdr:col>2</xdr:col>
          <xdr:colOff>1323975</xdr:colOff>
          <xdr:row>3</xdr:row>
          <xdr:rowOff>47625</xdr:rowOff>
        </xdr:to>
        <xdr:sp macro="" textlink="">
          <xdr:nvSpPr>
            <xdr:cNvPr id="9219" name="Option Button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1485900</xdr:colOff>
          <xdr:row>1</xdr:row>
          <xdr:rowOff>114300</xdr:rowOff>
        </xdr:from>
        <xdr:to>
          <xdr:col>2</xdr:col>
          <xdr:colOff>1790700</xdr:colOff>
          <xdr:row>3</xdr:row>
          <xdr:rowOff>47625</xdr:rowOff>
        </xdr:to>
        <xdr:sp macro="" textlink="">
          <xdr:nvSpPr>
            <xdr:cNvPr id="9220" name="Option Button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1924050</xdr:colOff>
          <xdr:row>1</xdr:row>
          <xdr:rowOff>123825</xdr:rowOff>
        </xdr:from>
        <xdr:to>
          <xdr:col>3</xdr:col>
          <xdr:colOff>47625</xdr:colOff>
          <xdr:row>3</xdr:row>
          <xdr:rowOff>57150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xdr:row>
          <xdr:rowOff>0</xdr:rowOff>
        </xdr:from>
        <xdr:to>
          <xdr:col>22</xdr:col>
          <xdr:colOff>76200</xdr:colOff>
          <xdr:row>3</xdr:row>
          <xdr:rowOff>38100</xdr:rowOff>
        </xdr:to>
        <xdr:sp macro="" textlink="">
          <xdr:nvSpPr>
            <xdr:cNvPr id="9222" name="Drop Down 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vmlDrawing" Target="../drawings/vmlDrawing2.vml"/><Relationship Id="rId7" Type="http://schemas.openxmlformats.org/officeDocument/2006/relationships/ctrlProp" Target="../ctrlProps/ctrlProp5.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78"/>
  <sheetViews>
    <sheetView showGridLines="0" showRowColHeaders="0" tabSelected="1" topLeftCell="A13" zoomScale="85" zoomScaleNormal="85" workbookViewId="0">
      <selection activeCell="C11" sqref="C11:I12"/>
    </sheetView>
  </sheetViews>
  <sheetFormatPr defaultColWidth="9.140625" defaultRowHeight="12.75" x14ac:dyDescent="0.2"/>
  <cols>
    <col min="1" max="1" width="2.7109375" style="160" customWidth="1"/>
    <col min="2" max="2" width="9.7109375" style="160" bestFit="1" customWidth="1"/>
    <col min="3" max="3" width="15.140625" style="160" customWidth="1"/>
    <col min="4" max="5" width="9.140625" style="160"/>
    <col min="6" max="6" width="5.85546875" style="160" customWidth="1"/>
    <col min="7" max="7" width="14.85546875" style="160" customWidth="1"/>
    <col min="8" max="8" width="9.140625" style="160"/>
    <col min="9" max="9" width="14.5703125" style="160" customWidth="1"/>
    <col min="10" max="10" width="1.85546875" style="160" customWidth="1"/>
    <col min="11" max="11" width="3" style="160" customWidth="1"/>
    <col min="12" max="12" width="4.5703125" style="160" customWidth="1"/>
    <col min="13" max="13" width="2.7109375" style="160" customWidth="1"/>
    <col min="14" max="16384" width="9.140625" style="160"/>
  </cols>
  <sheetData>
    <row r="1" spans="2:15" x14ac:dyDescent="0.2">
      <c r="N1" s="304"/>
      <c r="O1" s="305"/>
    </row>
    <row r="2" spans="2:15" x14ac:dyDescent="0.2">
      <c r="B2" s="306"/>
      <c r="C2" s="307"/>
      <c r="D2" s="161"/>
      <c r="E2" s="161"/>
      <c r="F2" s="161"/>
      <c r="G2" s="162"/>
      <c r="H2" s="162"/>
      <c r="I2" s="163"/>
      <c r="J2" s="163"/>
      <c r="K2" s="308"/>
      <c r="L2" s="309"/>
      <c r="N2" s="305"/>
      <c r="O2" s="305"/>
    </row>
    <row r="3" spans="2:15" x14ac:dyDescent="0.2">
      <c r="B3" s="312"/>
      <c r="C3" s="313"/>
      <c r="D3" s="164"/>
      <c r="E3" s="164"/>
      <c r="F3" s="164"/>
      <c r="G3" s="165"/>
      <c r="H3" s="165"/>
      <c r="I3" s="166"/>
      <c r="J3" s="166"/>
      <c r="K3" s="310"/>
      <c r="L3" s="311"/>
      <c r="N3" s="305"/>
      <c r="O3" s="305"/>
    </row>
    <row r="4" spans="2:15" ht="24" customHeight="1" x14ac:dyDescent="0.2">
      <c r="B4" s="297" t="s">
        <v>336</v>
      </c>
      <c r="C4" s="298"/>
      <c r="D4" s="298"/>
      <c r="E4" s="298"/>
      <c r="F4" s="298"/>
      <c r="G4" s="298"/>
      <c r="H4" s="298"/>
      <c r="I4" s="298"/>
      <c r="J4" s="298"/>
      <c r="K4" s="298"/>
      <c r="L4" s="299"/>
      <c r="N4" s="305"/>
      <c r="O4" s="305"/>
    </row>
    <row r="5" spans="2:15" ht="13.5" x14ac:dyDescent="0.2">
      <c r="B5" s="317"/>
      <c r="C5" s="318"/>
      <c r="D5" s="318"/>
      <c r="E5" s="318"/>
      <c r="F5" s="318"/>
      <c r="G5" s="319"/>
      <c r="H5" s="319"/>
      <c r="I5" s="319"/>
      <c r="J5" s="319"/>
      <c r="K5" s="319"/>
      <c r="L5" s="320"/>
      <c r="N5" s="305"/>
      <c r="O5" s="305"/>
    </row>
    <row r="6" spans="2:15" ht="15" customHeight="1" x14ac:dyDescent="0.2">
      <c r="B6" s="321" t="s">
        <v>349</v>
      </c>
      <c r="C6" s="322"/>
      <c r="D6" s="322"/>
      <c r="E6" s="322"/>
      <c r="F6" s="322"/>
      <c r="G6" s="323"/>
      <c r="H6" s="323"/>
      <c r="I6" s="323"/>
      <c r="J6" s="323"/>
      <c r="K6" s="323"/>
      <c r="L6" s="324"/>
      <c r="N6" s="305"/>
      <c r="O6" s="305"/>
    </row>
    <row r="7" spans="2:15" ht="12" customHeight="1" x14ac:dyDescent="0.2">
      <c r="B7" s="167"/>
      <c r="C7" s="168"/>
      <c r="D7" s="169"/>
      <c r="E7" s="169"/>
      <c r="F7" s="169"/>
      <c r="G7" s="169"/>
      <c r="H7" s="169"/>
      <c r="I7" s="169"/>
      <c r="J7" s="169"/>
      <c r="K7" s="169"/>
      <c r="L7" s="170"/>
      <c r="N7" s="305"/>
      <c r="O7" s="305"/>
    </row>
    <row r="8" spans="2:15" ht="12" customHeight="1" x14ac:dyDescent="0.2">
      <c r="B8" s="314" t="s">
        <v>350</v>
      </c>
      <c r="C8" s="315"/>
      <c r="D8" s="315"/>
      <c r="E8" s="315"/>
      <c r="F8" s="315"/>
      <c r="G8" s="315"/>
      <c r="H8" s="315"/>
      <c r="I8" s="315"/>
      <c r="J8" s="315"/>
      <c r="K8" s="315"/>
      <c r="L8" s="316"/>
      <c r="N8" s="305"/>
      <c r="O8" s="305"/>
    </row>
    <row r="9" spans="2:15" x14ac:dyDescent="0.2">
      <c r="B9" s="300"/>
      <c r="C9" s="301"/>
      <c r="D9" s="301"/>
      <c r="E9" s="301"/>
      <c r="F9" s="301"/>
      <c r="G9" s="301"/>
      <c r="H9" s="301"/>
      <c r="I9" s="301"/>
      <c r="J9" s="301"/>
      <c r="K9" s="301"/>
      <c r="L9" s="302"/>
      <c r="N9" s="305"/>
      <c r="O9" s="305"/>
    </row>
    <row r="10" spans="2:15" ht="9.75" customHeight="1" x14ac:dyDescent="0.2">
      <c r="B10" s="196"/>
      <c r="C10" s="197"/>
      <c r="D10" s="197"/>
      <c r="E10" s="197"/>
      <c r="F10" s="197"/>
      <c r="G10" s="197"/>
      <c r="H10" s="197"/>
      <c r="I10" s="197"/>
      <c r="J10" s="197"/>
      <c r="K10" s="197"/>
      <c r="L10" s="198"/>
      <c r="N10" s="305"/>
      <c r="O10" s="305"/>
    </row>
    <row r="11" spans="2:15" ht="24" customHeight="1" x14ac:dyDescent="0.2">
      <c r="B11" s="171"/>
      <c r="C11" s="303" t="s">
        <v>301</v>
      </c>
      <c r="D11" s="303"/>
      <c r="E11" s="303"/>
      <c r="F11" s="303"/>
      <c r="G11" s="303"/>
      <c r="H11" s="303"/>
      <c r="I11" s="303"/>
      <c r="J11" s="169"/>
      <c r="K11" s="169"/>
      <c r="L11" s="170"/>
      <c r="N11" s="305"/>
      <c r="O11" s="305"/>
    </row>
    <row r="12" spans="2:15" x14ac:dyDescent="0.2">
      <c r="B12" s="196"/>
      <c r="C12" s="303"/>
      <c r="D12" s="303"/>
      <c r="E12" s="303"/>
      <c r="F12" s="303"/>
      <c r="G12" s="303"/>
      <c r="H12" s="303"/>
      <c r="I12" s="303"/>
      <c r="J12" s="197"/>
      <c r="K12" s="197"/>
      <c r="L12" s="198"/>
      <c r="N12" s="305"/>
      <c r="O12" s="305"/>
    </row>
    <row r="13" spans="2:15" x14ac:dyDescent="0.2">
      <c r="B13" s="196"/>
      <c r="C13" s="197"/>
      <c r="D13" s="197"/>
      <c r="E13" s="197"/>
      <c r="F13" s="197"/>
      <c r="G13" s="197"/>
      <c r="H13" s="197"/>
      <c r="I13" s="197"/>
      <c r="J13" s="197"/>
      <c r="K13" s="197"/>
      <c r="L13" s="198"/>
      <c r="N13" s="305"/>
      <c r="O13" s="305"/>
    </row>
    <row r="14" spans="2:15" x14ac:dyDescent="0.2">
      <c r="B14" s="171"/>
      <c r="C14" s="169"/>
      <c r="D14" s="169"/>
      <c r="E14" s="169"/>
      <c r="F14" s="169"/>
      <c r="G14" s="169"/>
      <c r="H14" s="169"/>
      <c r="I14" s="169"/>
      <c r="J14" s="169"/>
      <c r="K14" s="169"/>
      <c r="L14" s="170"/>
      <c r="N14" s="305"/>
      <c r="O14" s="305"/>
    </row>
    <row r="15" spans="2:15" x14ac:dyDescent="0.2">
      <c r="B15" s="171"/>
      <c r="C15" s="169"/>
      <c r="D15" s="169"/>
      <c r="E15" s="169"/>
      <c r="F15" s="164"/>
      <c r="G15" s="169"/>
      <c r="H15" s="169"/>
      <c r="I15" s="169"/>
      <c r="J15" s="169"/>
      <c r="K15" s="169"/>
      <c r="L15" s="170"/>
      <c r="N15" s="305"/>
      <c r="O15" s="305"/>
    </row>
    <row r="16" spans="2:15" x14ac:dyDescent="0.2">
      <c r="B16" s="171"/>
      <c r="C16" s="169"/>
      <c r="D16" s="169"/>
      <c r="E16" s="172"/>
      <c r="F16" s="173" t="s">
        <v>294</v>
      </c>
      <c r="G16" s="174" t="s">
        <v>351</v>
      </c>
      <c r="H16" s="169"/>
      <c r="I16" s="169"/>
      <c r="J16" s="169"/>
      <c r="K16" s="169"/>
      <c r="L16" s="170"/>
      <c r="N16" s="305"/>
      <c r="O16" s="305"/>
    </row>
    <row r="17" spans="2:15" x14ac:dyDescent="0.2">
      <c r="B17" s="171"/>
      <c r="C17" s="169"/>
      <c r="D17" s="169"/>
      <c r="E17" s="169"/>
      <c r="F17" s="164"/>
      <c r="G17" s="164"/>
      <c r="H17" s="169"/>
      <c r="I17" s="169"/>
      <c r="J17" s="169"/>
      <c r="K17" s="169"/>
      <c r="L17" s="170"/>
      <c r="N17" s="305"/>
      <c r="O17" s="305"/>
    </row>
    <row r="18" spans="2:15" x14ac:dyDescent="0.2">
      <c r="B18" s="171"/>
      <c r="C18" s="169"/>
      <c r="D18" s="169"/>
      <c r="E18" s="172"/>
      <c r="F18" s="173" t="s">
        <v>295</v>
      </c>
      <c r="G18" s="174" t="s">
        <v>351</v>
      </c>
      <c r="H18" s="169"/>
      <c r="I18" s="169"/>
      <c r="J18" s="169"/>
      <c r="K18" s="169"/>
      <c r="L18" s="170"/>
      <c r="N18" s="305"/>
      <c r="O18" s="305"/>
    </row>
    <row r="19" spans="2:15" x14ac:dyDescent="0.2">
      <c r="B19" s="171"/>
      <c r="C19" s="169"/>
      <c r="D19" s="169"/>
      <c r="E19" s="169"/>
      <c r="F19" s="169"/>
      <c r="G19" s="169"/>
      <c r="H19" s="169"/>
      <c r="I19" s="169"/>
      <c r="J19" s="169"/>
      <c r="K19" s="169"/>
      <c r="L19" s="170"/>
      <c r="N19" s="305"/>
      <c r="O19" s="305"/>
    </row>
    <row r="20" spans="2:15" x14ac:dyDescent="0.2">
      <c r="B20" s="171"/>
      <c r="C20" s="169"/>
      <c r="D20" s="169"/>
      <c r="E20" s="169"/>
      <c r="F20" s="169"/>
      <c r="G20" s="169"/>
      <c r="H20" s="285"/>
      <c r="I20" s="169"/>
      <c r="J20" s="169"/>
      <c r="K20" s="169"/>
      <c r="L20" s="170"/>
      <c r="N20" s="305"/>
      <c r="O20" s="305"/>
    </row>
    <row r="21" spans="2:15" x14ac:dyDescent="0.2">
      <c r="B21" s="171"/>
      <c r="C21" s="169"/>
      <c r="D21" s="169"/>
      <c r="E21" s="169"/>
      <c r="F21" s="169"/>
      <c r="G21" s="169"/>
      <c r="H21" s="169"/>
      <c r="I21" s="169"/>
      <c r="J21" s="169"/>
      <c r="K21" s="169"/>
      <c r="L21" s="170"/>
      <c r="N21" s="305"/>
      <c r="O21" s="305"/>
    </row>
    <row r="22" spans="2:15" x14ac:dyDescent="0.2">
      <c r="B22" s="171"/>
      <c r="C22" s="169"/>
      <c r="D22" s="169"/>
      <c r="E22" s="169"/>
      <c r="F22" s="169"/>
      <c r="G22" s="169"/>
      <c r="H22" s="169"/>
      <c r="I22" s="169"/>
      <c r="J22" s="169"/>
      <c r="K22" s="169"/>
      <c r="L22" s="170"/>
      <c r="N22" s="305"/>
      <c r="O22" s="305"/>
    </row>
    <row r="23" spans="2:15" x14ac:dyDescent="0.2">
      <c r="B23" s="297" t="s">
        <v>296</v>
      </c>
      <c r="C23" s="298"/>
      <c r="D23" s="298"/>
      <c r="E23" s="298"/>
      <c r="F23" s="298"/>
      <c r="G23" s="298"/>
      <c r="H23" s="298"/>
      <c r="I23" s="298"/>
      <c r="J23" s="298"/>
      <c r="K23" s="298"/>
      <c r="L23" s="299"/>
      <c r="N23" s="305"/>
      <c r="O23" s="305"/>
    </row>
    <row r="24" spans="2:15" x14ac:dyDescent="0.2">
      <c r="B24" s="171"/>
      <c r="C24" s="169"/>
      <c r="D24" s="169"/>
      <c r="E24" s="169"/>
      <c r="F24" s="169"/>
      <c r="G24" s="169"/>
      <c r="H24" s="169"/>
      <c r="I24" s="169"/>
      <c r="J24" s="169"/>
      <c r="K24" s="169"/>
      <c r="L24" s="170"/>
      <c r="N24" s="305"/>
      <c r="O24" s="305"/>
    </row>
    <row r="25" spans="2:15" ht="15.75" x14ac:dyDescent="0.25">
      <c r="B25" s="291" t="s">
        <v>352</v>
      </c>
      <c r="C25" s="292"/>
      <c r="D25" s="292"/>
      <c r="E25" s="292"/>
      <c r="F25" s="292"/>
      <c r="G25" s="292"/>
      <c r="H25" s="292"/>
      <c r="I25" s="292"/>
      <c r="J25" s="292"/>
      <c r="K25" s="292"/>
      <c r="L25" s="293"/>
      <c r="N25" s="305"/>
      <c r="O25" s="305"/>
    </row>
    <row r="26" spans="2:15" x14ac:dyDescent="0.2">
      <c r="B26" s="171"/>
      <c r="C26" s="169"/>
      <c r="D26" s="169"/>
      <c r="E26" s="169"/>
      <c r="F26" s="169"/>
      <c r="G26" s="169"/>
      <c r="H26" s="169"/>
      <c r="I26" s="169"/>
      <c r="J26" s="169"/>
      <c r="K26" s="169"/>
      <c r="L26" s="170"/>
      <c r="N26" s="305"/>
      <c r="O26" s="305"/>
    </row>
    <row r="27" spans="2:15" x14ac:dyDescent="0.2">
      <c r="B27" s="171"/>
      <c r="C27" s="169"/>
      <c r="D27" s="169"/>
      <c r="E27" s="169"/>
      <c r="F27" s="169"/>
      <c r="G27" s="169"/>
      <c r="H27" s="169"/>
      <c r="I27" s="169"/>
      <c r="J27" s="169"/>
      <c r="K27" s="169"/>
      <c r="L27" s="170"/>
      <c r="N27" s="305"/>
      <c r="O27" s="305"/>
    </row>
    <row r="28" spans="2:15" x14ac:dyDescent="0.2">
      <c r="B28" s="171"/>
      <c r="C28" s="169"/>
      <c r="D28" s="169"/>
      <c r="E28" s="169"/>
      <c r="F28" s="169"/>
      <c r="G28" s="169"/>
      <c r="H28" s="169"/>
      <c r="I28" s="169"/>
      <c r="J28" s="169"/>
      <c r="K28" s="169"/>
      <c r="L28" s="170"/>
      <c r="N28" s="305"/>
      <c r="O28" s="305"/>
    </row>
    <row r="29" spans="2:15" x14ac:dyDescent="0.2">
      <c r="B29" s="171"/>
      <c r="C29" s="169"/>
      <c r="D29" s="169"/>
      <c r="E29" s="169"/>
      <c r="F29" s="169"/>
      <c r="G29" s="169"/>
      <c r="H29" s="169"/>
      <c r="I29" s="169"/>
      <c r="J29" s="169"/>
      <c r="K29" s="169"/>
      <c r="L29" s="170"/>
      <c r="N29" s="305"/>
      <c r="O29" s="305"/>
    </row>
    <row r="30" spans="2:15" x14ac:dyDescent="0.2">
      <c r="B30" s="294">
        <f ca="1">TODAY()</f>
        <v>44574</v>
      </c>
      <c r="C30" s="295"/>
      <c r="D30" s="295"/>
      <c r="E30" s="295"/>
      <c r="F30" s="295"/>
      <c r="G30" s="295"/>
      <c r="H30" s="295"/>
      <c r="I30" s="295"/>
      <c r="J30" s="295"/>
      <c r="K30" s="295"/>
      <c r="L30" s="296"/>
      <c r="N30" s="305"/>
      <c r="O30" s="305"/>
    </row>
    <row r="31" spans="2:15" x14ac:dyDescent="0.2">
      <c r="B31" s="171"/>
      <c r="C31" s="169"/>
      <c r="D31" s="169"/>
      <c r="E31" s="169"/>
      <c r="F31" s="169"/>
      <c r="G31" s="169"/>
      <c r="H31" s="169"/>
      <c r="I31" s="169"/>
      <c r="J31" s="169"/>
      <c r="K31" s="169"/>
      <c r="L31" s="170"/>
      <c r="N31" s="305"/>
      <c r="O31" s="305"/>
    </row>
    <row r="32" spans="2:15" x14ac:dyDescent="0.2">
      <c r="B32" s="294"/>
      <c r="C32" s="295"/>
      <c r="D32" s="295"/>
      <c r="E32" s="295"/>
      <c r="F32" s="295"/>
      <c r="G32" s="295"/>
      <c r="H32" s="295"/>
      <c r="I32" s="295"/>
      <c r="J32" s="295"/>
      <c r="K32" s="295"/>
      <c r="L32" s="296"/>
      <c r="N32" s="305"/>
      <c r="O32" s="305"/>
    </row>
    <row r="33" spans="2:15" x14ac:dyDescent="0.2">
      <c r="B33" s="294"/>
      <c r="C33" s="295"/>
      <c r="D33" s="295"/>
      <c r="E33" s="295"/>
      <c r="F33" s="295"/>
      <c r="G33" s="295"/>
      <c r="H33" s="295"/>
      <c r="I33" s="295"/>
      <c r="J33" s="295"/>
      <c r="K33" s="295"/>
      <c r="L33" s="296"/>
      <c r="N33" s="305"/>
      <c r="O33" s="305"/>
    </row>
    <row r="34" spans="2:15" x14ac:dyDescent="0.2">
      <c r="B34" s="297" t="s">
        <v>297</v>
      </c>
      <c r="C34" s="298"/>
      <c r="D34" s="298"/>
      <c r="E34" s="298"/>
      <c r="F34" s="298"/>
      <c r="G34" s="298"/>
      <c r="H34" s="298"/>
      <c r="I34" s="298"/>
      <c r="J34" s="298"/>
      <c r="K34" s="298"/>
      <c r="L34" s="299"/>
      <c r="N34" s="305"/>
      <c r="O34" s="305"/>
    </row>
    <row r="35" spans="2:15" x14ac:dyDescent="0.2">
      <c r="B35" s="171"/>
      <c r="C35" s="169"/>
      <c r="D35" s="169"/>
      <c r="E35" s="169"/>
      <c r="F35" s="169"/>
      <c r="G35" s="169"/>
      <c r="H35" s="169"/>
      <c r="I35" s="169"/>
      <c r="J35" s="169"/>
      <c r="K35" s="169"/>
      <c r="L35" s="170"/>
      <c r="N35" s="305"/>
      <c r="O35" s="305"/>
    </row>
    <row r="36" spans="2:15" x14ac:dyDescent="0.2">
      <c r="B36" s="171"/>
      <c r="C36" s="169"/>
      <c r="D36" s="169"/>
      <c r="E36" s="169"/>
      <c r="F36" s="169"/>
      <c r="G36" s="169"/>
      <c r="H36" s="169"/>
      <c r="I36" s="169"/>
      <c r="J36" s="169"/>
      <c r="K36" s="169"/>
      <c r="L36" s="170"/>
      <c r="N36" s="305"/>
      <c r="O36" s="305"/>
    </row>
    <row r="37" spans="2:15" x14ac:dyDescent="0.2">
      <c r="B37" s="171"/>
      <c r="C37" s="169"/>
      <c r="D37" s="169"/>
      <c r="E37" s="169"/>
      <c r="F37" s="169"/>
      <c r="G37" s="169"/>
      <c r="H37" s="169"/>
      <c r="I37" s="169"/>
      <c r="J37" s="169"/>
      <c r="K37" s="169"/>
      <c r="L37" s="170"/>
      <c r="N37" s="305"/>
      <c r="O37" s="305"/>
    </row>
    <row r="38" spans="2:15" x14ac:dyDescent="0.2">
      <c r="B38" s="171"/>
      <c r="C38" s="169"/>
      <c r="D38" s="169"/>
      <c r="E38" s="169"/>
      <c r="F38" s="169"/>
      <c r="G38" s="169"/>
      <c r="H38" s="169"/>
      <c r="I38" s="169"/>
      <c r="J38" s="169"/>
      <c r="K38" s="169"/>
      <c r="L38" s="170"/>
      <c r="N38" s="305"/>
      <c r="O38" s="305"/>
    </row>
    <row r="39" spans="2:15" x14ac:dyDescent="0.2">
      <c r="B39" s="171"/>
      <c r="C39" s="169"/>
      <c r="D39" s="169"/>
      <c r="E39" s="169"/>
      <c r="F39" s="169"/>
      <c r="G39" s="169"/>
      <c r="H39" s="169"/>
      <c r="I39" s="169"/>
      <c r="J39" s="169"/>
      <c r="K39" s="169"/>
      <c r="L39" s="170"/>
      <c r="N39" s="305"/>
      <c r="O39" s="305"/>
    </row>
    <row r="40" spans="2:15" x14ac:dyDescent="0.2">
      <c r="B40" s="171"/>
      <c r="C40" s="169"/>
      <c r="D40" s="169"/>
      <c r="E40" s="169"/>
      <c r="F40" s="169"/>
      <c r="G40" s="169"/>
      <c r="H40" s="169"/>
      <c r="I40" s="169"/>
      <c r="J40" s="169"/>
      <c r="K40" s="169"/>
      <c r="L40" s="170"/>
      <c r="N40" s="305"/>
      <c r="O40" s="305"/>
    </row>
    <row r="41" spans="2:15" x14ac:dyDescent="0.2">
      <c r="B41" s="171"/>
      <c r="C41" s="169"/>
      <c r="D41" s="169"/>
      <c r="E41" s="169"/>
      <c r="F41" s="169"/>
      <c r="G41" s="169"/>
      <c r="H41" s="169"/>
      <c r="I41" s="169"/>
      <c r="J41" s="169"/>
      <c r="K41" s="169"/>
      <c r="L41" s="170"/>
      <c r="N41" s="305"/>
      <c r="O41" s="305"/>
    </row>
    <row r="42" spans="2:15" x14ac:dyDescent="0.2">
      <c r="B42" s="171"/>
      <c r="C42" s="169"/>
      <c r="D42" s="169"/>
      <c r="E42" s="169"/>
      <c r="F42" s="169"/>
      <c r="G42" s="169"/>
      <c r="H42" s="169"/>
      <c r="I42" s="169"/>
      <c r="J42" s="169"/>
      <c r="K42" s="169"/>
      <c r="L42" s="170"/>
      <c r="N42" s="305"/>
      <c r="O42" s="305"/>
    </row>
    <row r="43" spans="2:15" x14ac:dyDescent="0.2">
      <c r="B43" s="171"/>
      <c r="C43" s="169"/>
      <c r="D43" s="169"/>
      <c r="E43" s="169"/>
      <c r="F43" s="169"/>
      <c r="G43" s="169"/>
      <c r="H43" s="169"/>
      <c r="I43" s="169"/>
      <c r="J43" s="169"/>
      <c r="K43" s="169"/>
      <c r="L43" s="170"/>
      <c r="N43" s="305"/>
      <c r="O43" s="305"/>
    </row>
    <row r="44" spans="2:15" x14ac:dyDescent="0.2">
      <c r="B44" s="171"/>
      <c r="C44" s="169"/>
      <c r="D44" s="169"/>
      <c r="E44" s="169"/>
      <c r="F44" s="169"/>
      <c r="G44" s="169"/>
      <c r="H44" s="169"/>
      <c r="I44" s="169"/>
      <c r="J44" s="169"/>
      <c r="K44" s="169"/>
      <c r="L44" s="170"/>
      <c r="N44" s="305"/>
      <c r="O44" s="305"/>
    </row>
    <row r="45" spans="2:15" x14ac:dyDescent="0.2">
      <c r="B45" s="171"/>
      <c r="C45" s="169"/>
      <c r="D45" s="169"/>
      <c r="E45" s="169"/>
      <c r="F45" s="169"/>
      <c r="G45" s="169"/>
      <c r="H45" s="169"/>
      <c r="I45" s="169"/>
      <c r="J45" s="169"/>
      <c r="K45" s="169"/>
      <c r="L45" s="170"/>
      <c r="N45" s="305"/>
      <c r="O45" s="305"/>
    </row>
    <row r="46" spans="2:15" x14ac:dyDescent="0.2">
      <c r="B46" s="171"/>
      <c r="C46" s="169"/>
      <c r="D46" s="169"/>
      <c r="E46" s="169"/>
      <c r="F46" s="169"/>
      <c r="G46" s="169"/>
      <c r="H46" s="169"/>
      <c r="I46" s="169"/>
      <c r="J46" s="169"/>
      <c r="K46" s="169"/>
      <c r="L46" s="170"/>
      <c r="N46" s="305"/>
      <c r="O46" s="305"/>
    </row>
    <row r="47" spans="2:15" x14ac:dyDescent="0.2">
      <c r="B47" s="171"/>
      <c r="C47" s="169"/>
      <c r="D47" s="169"/>
      <c r="E47" s="169"/>
      <c r="F47" s="169"/>
      <c r="G47" s="169"/>
      <c r="H47" s="169"/>
      <c r="I47" s="169"/>
      <c r="J47" s="169"/>
      <c r="K47" s="169"/>
      <c r="L47" s="170"/>
      <c r="N47" s="305"/>
      <c r="O47" s="305"/>
    </row>
    <row r="48" spans="2:15" x14ac:dyDescent="0.2">
      <c r="B48" s="171"/>
      <c r="C48" s="169"/>
      <c r="D48" s="169"/>
      <c r="E48" s="169"/>
      <c r="F48" s="169"/>
      <c r="G48" s="169"/>
      <c r="H48" s="169"/>
      <c r="I48" s="169"/>
      <c r="J48" s="169"/>
      <c r="K48" s="169"/>
      <c r="L48" s="170"/>
      <c r="N48" s="305"/>
      <c r="O48" s="305"/>
    </row>
    <row r="49" spans="1:15" x14ac:dyDescent="0.2">
      <c r="B49" s="171"/>
      <c r="C49" s="169"/>
      <c r="D49" s="169"/>
      <c r="E49" s="169"/>
      <c r="F49" s="169"/>
      <c r="G49" s="169"/>
      <c r="H49" s="169"/>
      <c r="I49" s="169"/>
      <c r="J49" s="169"/>
      <c r="K49" s="169"/>
      <c r="L49" s="170"/>
      <c r="N49" s="305"/>
      <c r="O49" s="305"/>
    </row>
    <row r="50" spans="1:15" x14ac:dyDescent="0.2">
      <c r="B50" s="171"/>
      <c r="C50" s="169"/>
      <c r="D50" s="169"/>
      <c r="E50" s="169"/>
      <c r="F50" s="169"/>
      <c r="G50" s="169"/>
      <c r="H50" s="169"/>
      <c r="I50" s="169"/>
      <c r="J50" s="169"/>
      <c r="K50" s="169"/>
      <c r="L50" s="170"/>
      <c r="N50" s="305"/>
      <c r="O50" s="305"/>
    </row>
    <row r="51" spans="1:15" x14ac:dyDescent="0.2">
      <c r="B51" s="171"/>
      <c r="C51" s="169"/>
      <c r="D51" s="169"/>
      <c r="E51" s="169"/>
      <c r="F51" s="169"/>
      <c r="G51" s="169"/>
      <c r="H51" s="169"/>
      <c r="I51" s="169"/>
      <c r="J51" s="169"/>
      <c r="K51" s="169"/>
      <c r="L51" s="170"/>
      <c r="N51" s="305"/>
      <c r="O51" s="305"/>
    </row>
    <row r="52" spans="1:15" x14ac:dyDescent="0.2">
      <c r="B52" s="171"/>
      <c r="C52" s="169"/>
      <c r="D52" s="169"/>
      <c r="E52" s="169"/>
      <c r="F52" s="169"/>
      <c r="G52" s="169"/>
      <c r="H52" s="169"/>
      <c r="I52" s="169"/>
      <c r="J52" s="169"/>
      <c r="K52" s="169"/>
      <c r="L52" s="170"/>
      <c r="N52" s="305"/>
      <c r="O52" s="305"/>
    </row>
    <row r="53" spans="1:15" x14ac:dyDescent="0.2">
      <c r="B53" s="171"/>
      <c r="C53" s="169"/>
      <c r="D53" s="169"/>
      <c r="E53" s="169"/>
      <c r="F53" s="169"/>
      <c r="G53" s="169"/>
      <c r="H53" s="169"/>
      <c r="I53" s="169"/>
      <c r="J53" s="169"/>
      <c r="K53" s="169"/>
      <c r="L53" s="170"/>
      <c r="N53" s="305"/>
      <c r="O53" s="305"/>
    </row>
    <row r="54" spans="1:15" x14ac:dyDescent="0.2">
      <c r="B54" s="325" t="s">
        <v>353</v>
      </c>
      <c r="C54" s="326"/>
      <c r="D54" s="326"/>
      <c r="E54" s="326"/>
      <c r="F54" s="326"/>
      <c r="G54" s="326"/>
      <c r="H54" s="326"/>
      <c r="I54" s="326"/>
      <c r="J54" s="326"/>
      <c r="K54" s="326"/>
      <c r="L54" s="327"/>
      <c r="N54" s="305"/>
      <c r="O54" s="305"/>
    </row>
    <row r="55" spans="1:15" x14ac:dyDescent="0.2">
      <c r="N55" s="305"/>
      <c r="O55" s="305"/>
    </row>
    <row r="56" spans="1:15" x14ac:dyDescent="0.2">
      <c r="A56" s="304"/>
      <c r="B56" s="304"/>
      <c r="C56" s="304"/>
      <c r="D56" s="304"/>
      <c r="E56" s="304"/>
      <c r="F56" s="304"/>
      <c r="G56" s="304"/>
      <c r="H56" s="304"/>
      <c r="I56" s="304"/>
      <c r="J56" s="304"/>
      <c r="K56" s="304"/>
      <c r="L56" s="304"/>
      <c r="M56" s="304"/>
      <c r="N56" s="305"/>
      <c r="O56" s="305"/>
    </row>
    <row r="57" spans="1:15" x14ac:dyDescent="0.2">
      <c r="A57" s="304"/>
      <c r="B57" s="304"/>
      <c r="C57" s="304"/>
      <c r="D57" s="304"/>
      <c r="E57" s="304"/>
      <c r="F57" s="304"/>
      <c r="G57" s="304"/>
      <c r="H57" s="304"/>
      <c r="I57" s="304"/>
      <c r="J57" s="304"/>
      <c r="K57" s="304"/>
      <c r="L57" s="304"/>
      <c r="M57" s="304"/>
      <c r="N57" s="305"/>
      <c r="O57" s="305"/>
    </row>
    <row r="58" spans="1:15" x14ac:dyDescent="0.2">
      <c r="A58" s="304"/>
      <c r="B58" s="304"/>
      <c r="C58" s="304"/>
      <c r="D58" s="304"/>
      <c r="E58" s="304"/>
      <c r="F58" s="304"/>
      <c r="G58" s="304"/>
      <c r="H58" s="304"/>
      <c r="I58" s="304"/>
      <c r="J58" s="304"/>
      <c r="K58" s="304"/>
      <c r="L58" s="304"/>
      <c r="M58" s="304"/>
      <c r="N58" s="305"/>
      <c r="O58" s="305"/>
    </row>
    <row r="59" spans="1:15" x14ac:dyDescent="0.2">
      <c r="A59" s="304"/>
      <c r="B59" s="304"/>
      <c r="C59" s="304"/>
      <c r="D59" s="304"/>
      <c r="E59" s="304"/>
      <c r="F59" s="304"/>
      <c r="G59" s="304"/>
      <c r="H59" s="304"/>
      <c r="I59" s="304"/>
      <c r="J59" s="304"/>
      <c r="K59" s="304"/>
      <c r="L59" s="304"/>
      <c r="M59" s="304"/>
      <c r="N59" s="305"/>
      <c r="O59" s="305"/>
    </row>
    <row r="60" spans="1:15" x14ac:dyDescent="0.2">
      <c r="A60" s="304"/>
      <c r="B60" s="304"/>
      <c r="C60" s="304"/>
      <c r="D60" s="304"/>
      <c r="E60" s="304"/>
      <c r="F60" s="304"/>
      <c r="G60" s="304"/>
      <c r="H60" s="304"/>
      <c r="I60" s="304"/>
      <c r="J60" s="304"/>
      <c r="K60" s="304"/>
      <c r="L60" s="304"/>
      <c r="M60" s="304"/>
      <c r="N60" s="305"/>
      <c r="O60" s="305"/>
    </row>
    <row r="61" spans="1:15" x14ac:dyDescent="0.2">
      <c r="A61" s="304"/>
      <c r="B61" s="304"/>
      <c r="C61" s="304"/>
      <c r="D61" s="304"/>
      <c r="E61" s="304"/>
      <c r="F61" s="304"/>
      <c r="G61" s="304"/>
      <c r="H61" s="304"/>
      <c r="I61" s="304"/>
      <c r="J61" s="304"/>
      <c r="K61" s="304"/>
      <c r="L61" s="304"/>
      <c r="M61" s="304"/>
      <c r="N61" s="305"/>
      <c r="O61" s="305"/>
    </row>
    <row r="66" spans="2:2" hidden="1" x14ac:dyDescent="0.2">
      <c r="B66" s="175" t="s">
        <v>298</v>
      </c>
    </row>
    <row r="67" spans="2:2" hidden="1" x14ac:dyDescent="0.2">
      <c r="B67" s="175" t="s">
        <v>299</v>
      </c>
    </row>
    <row r="72" spans="2:2" hidden="1" x14ac:dyDescent="0.2">
      <c r="B72" s="199" t="s">
        <v>301</v>
      </c>
    </row>
    <row r="73" spans="2:2" hidden="1" x14ac:dyDescent="0.2">
      <c r="B73" s="199" t="s">
        <v>302</v>
      </c>
    </row>
    <row r="74" spans="2:2" hidden="1" x14ac:dyDescent="0.2">
      <c r="B74" s="199" t="s">
        <v>303</v>
      </c>
    </row>
    <row r="75" spans="2:2" hidden="1" x14ac:dyDescent="0.2">
      <c r="B75" s="199" t="s">
        <v>304</v>
      </c>
    </row>
    <row r="76" spans="2:2" hidden="1" x14ac:dyDescent="0.2">
      <c r="B76" s="199" t="s">
        <v>305</v>
      </c>
    </row>
    <row r="77" spans="2:2" hidden="1" x14ac:dyDescent="0.2">
      <c r="B77" s="199" t="s">
        <v>306</v>
      </c>
    </row>
    <row r="78" spans="2:2" hidden="1" x14ac:dyDescent="0.2">
      <c r="B78" s="199" t="s">
        <v>307</v>
      </c>
    </row>
  </sheetData>
  <mergeCells count="20">
    <mergeCell ref="B9:L9"/>
    <mergeCell ref="C11:I12"/>
    <mergeCell ref="N1:O61"/>
    <mergeCell ref="B2:C2"/>
    <mergeCell ref="K2:L3"/>
    <mergeCell ref="B3:C3"/>
    <mergeCell ref="B8:L8"/>
    <mergeCell ref="B4:L4"/>
    <mergeCell ref="B5:C5"/>
    <mergeCell ref="D5:F5"/>
    <mergeCell ref="G5:L5"/>
    <mergeCell ref="B6:L6"/>
    <mergeCell ref="B54:L54"/>
    <mergeCell ref="A56:M61"/>
    <mergeCell ref="B23:L23"/>
    <mergeCell ref="B25:L25"/>
    <mergeCell ref="B30:L30"/>
    <mergeCell ref="B32:L32"/>
    <mergeCell ref="B33:L33"/>
    <mergeCell ref="B34:L34"/>
  </mergeCells>
  <conditionalFormatting sqref="G16">
    <cfRule type="expression" dxfId="77" priority="16">
      <formula>$G$16=0</formula>
    </cfRule>
    <cfRule type="expression" dxfId="76" priority="17">
      <formula>$G$16="Name"</formula>
    </cfRule>
  </conditionalFormatting>
  <conditionalFormatting sqref="G18">
    <cfRule type="expression" dxfId="75" priority="14">
      <formula>$G$18=0</formula>
    </cfRule>
    <cfRule type="expression" dxfId="74" priority="15">
      <formula>$G$18="Name"</formula>
    </cfRule>
  </conditionalFormatting>
  <conditionalFormatting sqref="B8:L8 B25:L25">
    <cfRule type="expression" dxfId="73" priority="11">
      <formula>$B$25=0</formula>
    </cfRule>
  </conditionalFormatting>
  <conditionalFormatting sqref="B8:L8">
    <cfRule type="expression" dxfId="72" priority="10">
      <formula>$B$8="PROJECT NAME"</formula>
    </cfRule>
  </conditionalFormatting>
  <conditionalFormatting sqref="B25:L25">
    <cfRule type="expression" dxfId="71" priority="9">
      <formula>$B$25="Park/Refuge/Forest NAME"</formula>
    </cfRule>
  </conditionalFormatting>
  <conditionalFormatting sqref="C11:I12">
    <cfRule type="expression" dxfId="70" priority="3">
      <formula>$C$11="xx% Submission"</formula>
    </cfRule>
    <cfRule type="expression" dxfId="69" priority="4">
      <formula>$C$11=0</formula>
    </cfRule>
  </conditionalFormatting>
  <conditionalFormatting sqref="B6:L6">
    <cfRule type="expression" dxfId="68" priority="1">
      <formula>$B$6=0</formula>
    </cfRule>
    <cfRule type="expression" dxfId="67" priority="2">
      <formula>$B$6="Project Number"</formula>
    </cfRule>
  </conditionalFormatting>
  <dataValidations xWindow="303" yWindow="306" count="4">
    <dataValidation allowBlank="1" showInputMessage="1" showErrorMessage="1" prompt="Input project name:_x000a__x000a_i.e.: LITTLE BEAVER LAKE ROAD" sqref="B8:L8" xr:uid="{00000000-0002-0000-0000-000000000000}"/>
    <dataValidation allowBlank="1" showInputMessage="1" showErrorMessage="1" prompt="Input project number:_x000a__x000a_i.e. PRA-PROJECT 123(4)" sqref="B6:L6" xr:uid="{00000000-0002-0000-0000-000001000000}"/>
    <dataValidation allowBlank="1" showInputMessage="1" showErrorMessage="1" prompt="Input Park Name:_x000a__x000a_i.e.: PICTURED ROCKS NATIONAL LAKESHORE" sqref="B25:L25" xr:uid="{00000000-0002-0000-0000-000002000000}"/>
    <dataValidation type="list" allowBlank="1" showInputMessage="1" showErrorMessage="1" sqref="C11:I12" xr:uid="{00000000-0002-0000-0000-000003000000}">
      <formula1>$B$72:$B$78</formula1>
    </dataValidation>
  </dataValidations>
  <printOptions horizontalCentered="1" verticalCentered="1"/>
  <pageMargins left="0.25" right="0.25" top="0.25" bottom="0.25" header="0" footer="0"/>
  <pageSetup firstPageNumber="15101" orientation="portrait" r:id="rId1"/>
  <headerFooter alignWithMargins="0">
    <oddFooter>&amp;L&amp;P of &amp;N&amp;REFL-TM-HWY-05(04)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U281"/>
  <sheetViews>
    <sheetView showGridLines="0" showZeros="0" defaultGridColor="0" topLeftCell="B1" colorId="55" zoomScaleNormal="100" workbookViewId="0">
      <pane ySplit="4" topLeftCell="A38" activePane="bottomLeft" state="frozen"/>
      <selection pane="bottomLeft" activeCell="D34" sqref="D34"/>
    </sheetView>
  </sheetViews>
  <sheetFormatPr defaultRowHeight="12.75" x14ac:dyDescent="0.2"/>
  <cols>
    <col min="1" max="1" width="9.140625" hidden="1" customWidth="1"/>
    <col min="2" max="2" width="6" style="88" customWidth="1"/>
    <col min="3" max="3" width="7" style="88" customWidth="1"/>
    <col min="4" max="4" width="44.5703125" customWidth="1"/>
    <col min="5" max="5" width="8" customWidth="1"/>
    <col min="6" max="6" width="10.42578125" customWidth="1"/>
    <col min="7" max="7" width="9.85546875" customWidth="1"/>
    <col min="8" max="8" width="8" bestFit="1" customWidth="1"/>
    <col min="9" max="9" width="6.85546875" customWidth="1"/>
    <col min="10" max="10" width="10.28515625" bestFit="1" customWidth="1"/>
    <col min="11" max="11" width="6.5703125" customWidth="1"/>
    <col min="12" max="12" width="8" bestFit="1" customWidth="1"/>
    <col min="13" max="13" width="10.28515625" customWidth="1"/>
    <col min="14" max="14" width="37" customWidth="1"/>
    <col min="15" max="15" width="14.85546875" customWidth="1"/>
    <col min="16" max="16" width="7.85546875" style="88" hidden="1" customWidth="1"/>
    <col min="17" max="17" width="16.140625" style="88" hidden="1" customWidth="1"/>
    <col min="18" max="18" width="8.85546875" customWidth="1"/>
    <col min="19" max="19" width="13.7109375" customWidth="1"/>
  </cols>
  <sheetData>
    <row r="1" spans="1:17" ht="23.25" x14ac:dyDescent="0.35">
      <c r="B1" s="328" t="str">
        <f>"Work Activity Production Rates for "&amp;Title!B6</f>
        <v>Work Activity Production Rates for PROJECT NUMBER</v>
      </c>
      <c r="C1" s="329"/>
      <c r="D1" s="329"/>
      <c r="E1" s="329"/>
      <c r="F1" s="329"/>
      <c r="G1" s="329"/>
      <c r="H1" s="329"/>
      <c r="I1" s="329"/>
      <c r="J1" s="329"/>
      <c r="K1" s="329"/>
      <c r="L1" s="329"/>
      <c r="M1" s="329"/>
      <c r="N1" s="329"/>
      <c r="O1" s="86"/>
      <c r="P1" s="201"/>
    </row>
    <row r="2" spans="1:17" ht="13.5" thickBot="1" x14ac:dyDescent="0.25">
      <c r="D2" s="4"/>
      <c r="F2" s="4"/>
      <c r="G2" s="4"/>
      <c r="H2" s="4"/>
      <c r="I2" s="4"/>
      <c r="J2" s="4"/>
      <c r="K2" s="4"/>
      <c r="L2" s="4"/>
      <c r="M2" s="4"/>
    </row>
    <row r="3" spans="1:17" ht="25.5" customHeight="1" x14ac:dyDescent="0.2">
      <c r="B3" s="330" t="s">
        <v>285</v>
      </c>
      <c r="C3" s="332" t="s">
        <v>348</v>
      </c>
      <c r="D3" s="146" t="s">
        <v>0</v>
      </c>
      <c r="E3" s="146" t="s">
        <v>16</v>
      </c>
      <c r="F3" s="146" t="s">
        <v>161</v>
      </c>
      <c r="G3" s="144" t="s">
        <v>207</v>
      </c>
      <c r="H3" s="334" t="s">
        <v>292</v>
      </c>
      <c r="I3" s="335"/>
      <c r="J3" s="335"/>
      <c r="K3" s="335"/>
      <c r="L3" s="335"/>
      <c r="M3" s="191" t="s">
        <v>208</v>
      </c>
      <c r="N3" s="142" t="s">
        <v>300</v>
      </c>
      <c r="O3" s="5"/>
    </row>
    <row r="4" spans="1:17" ht="16.5" thickBot="1" x14ac:dyDescent="0.3">
      <c r="B4" s="331"/>
      <c r="C4" s="333"/>
      <c r="D4" s="148"/>
      <c r="E4" s="147"/>
      <c r="F4" s="147"/>
      <c r="G4" s="145"/>
      <c r="H4" s="145" t="s">
        <v>134</v>
      </c>
      <c r="I4" s="145" t="s">
        <v>209</v>
      </c>
      <c r="J4" s="145" t="s">
        <v>136</v>
      </c>
      <c r="K4" s="145" t="s">
        <v>210</v>
      </c>
      <c r="L4" s="187" t="s">
        <v>211</v>
      </c>
      <c r="M4" s="192"/>
      <c r="N4" s="143"/>
      <c r="Q4" s="211" t="s">
        <v>312</v>
      </c>
    </row>
    <row r="5" spans="1:17" ht="15" thickBot="1" x14ac:dyDescent="0.25">
      <c r="A5">
        <f>IF(P5&gt;0,SUM($P$5:P5),0)</f>
        <v>0</v>
      </c>
      <c r="B5" s="157"/>
      <c r="C5" s="150">
        <v>103</v>
      </c>
      <c r="D5" s="271" t="s">
        <v>346</v>
      </c>
      <c r="E5" s="128" t="s">
        <v>17</v>
      </c>
      <c r="F5" s="273">
        <v>10</v>
      </c>
      <c r="G5" s="275"/>
      <c r="H5" s="277">
        <v>1</v>
      </c>
      <c r="I5" s="277">
        <v>1</v>
      </c>
      <c r="J5" s="277">
        <v>1</v>
      </c>
      <c r="K5" s="277">
        <v>1</v>
      </c>
      <c r="L5" s="188">
        <v>1</v>
      </c>
      <c r="M5" s="193">
        <f>F5*H5*I5*J5*K5*L5*G5</f>
        <v>0</v>
      </c>
      <c r="N5" s="284"/>
      <c r="P5" s="290">
        <f t="shared" ref="P5:P11" si="0">IF($M5&gt;0,1,0)</f>
        <v>0</v>
      </c>
      <c r="Q5" s="290">
        <f>F5*H5*I5*J5*K5*L5</f>
        <v>10</v>
      </c>
    </row>
    <row r="6" spans="1:17" ht="15" customHeight="1" thickBot="1" x14ac:dyDescent="0.25">
      <c r="A6">
        <f>IF(P6&gt;0,SUM($P$5:P6),0)</f>
        <v>1</v>
      </c>
      <c r="B6" s="157" t="s">
        <v>286</v>
      </c>
      <c r="C6" s="150">
        <v>104</v>
      </c>
      <c r="D6" s="271" t="s">
        <v>337</v>
      </c>
      <c r="E6" s="128" t="s">
        <v>17</v>
      </c>
      <c r="F6" s="273">
        <v>20</v>
      </c>
      <c r="G6" s="275">
        <v>1</v>
      </c>
      <c r="H6" s="277">
        <v>1</v>
      </c>
      <c r="I6" s="277">
        <v>1</v>
      </c>
      <c r="J6" s="277">
        <v>1</v>
      </c>
      <c r="K6" s="277">
        <v>1</v>
      </c>
      <c r="L6" s="188">
        <v>1</v>
      </c>
      <c r="M6" s="193">
        <f>F6*H6*I6*J6*K6*L6*G6</f>
        <v>20</v>
      </c>
      <c r="N6" s="279"/>
      <c r="P6" s="290">
        <f t="shared" si="0"/>
        <v>1</v>
      </c>
      <c r="Q6" s="283">
        <f>F6*H6*I6*J6*K6*L6</f>
        <v>20</v>
      </c>
    </row>
    <row r="7" spans="1:17" ht="15" thickBot="1" x14ac:dyDescent="0.25">
      <c r="A7">
        <f>IF(P7&gt;0,SUM($P$5:P7),0)</f>
        <v>2</v>
      </c>
      <c r="B7" s="158" t="s">
        <v>286</v>
      </c>
      <c r="C7" s="151">
        <v>152</v>
      </c>
      <c r="D7" s="129" t="s">
        <v>212</v>
      </c>
      <c r="E7" s="129" t="s">
        <v>17</v>
      </c>
      <c r="F7" s="130">
        <v>4</v>
      </c>
      <c r="G7" s="138">
        <v>1</v>
      </c>
      <c r="H7" s="149">
        <v>1</v>
      </c>
      <c r="I7" s="149">
        <v>1</v>
      </c>
      <c r="J7" s="149">
        <v>1</v>
      </c>
      <c r="K7" s="149">
        <v>1</v>
      </c>
      <c r="L7" s="189">
        <v>1</v>
      </c>
      <c r="M7" s="193">
        <f t="shared" ref="M7" si="1">F7*H7*I7*J7*K7*L7*G7</f>
        <v>4</v>
      </c>
      <c r="N7" s="278"/>
      <c r="O7" s="21"/>
      <c r="P7" s="290">
        <f t="shared" si="0"/>
        <v>1</v>
      </c>
      <c r="Q7" s="290">
        <f>CEILING(F7*H7*I7*J7*K7*L7,1)</f>
        <v>4</v>
      </c>
    </row>
    <row r="8" spans="1:17" ht="14.25" x14ac:dyDescent="0.2">
      <c r="A8">
        <f>IF(P8&gt;0,SUM($P$5:P8),0)</f>
        <v>3</v>
      </c>
      <c r="B8" s="158" t="s">
        <v>286</v>
      </c>
      <c r="C8" s="151">
        <v>152</v>
      </c>
      <c r="D8" s="129" t="s">
        <v>44</v>
      </c>
      <c r="E8" s="129" t="s">
        <v>17</v>
      </c>
      <c r="F8" s="130">
        <v>5</v>
      </c>
      <c r="G8" s="274">
        <v>1</v>
      </c>
      <c r="H8" s="149">
        <v>1</v>
      </c>
      <c r="I8" s="149">
        <v>1</v>
      </c>
      <c r="J8" s="149">
        <v>1</v>
      </c>
      <c r="K8" s="149">
        <v>1</v>
      </c>
      <c r="L8" s="189">
        <v>1</v>
      </c>
      <c r="M8" s="193">
        <f t="shared" ref="M8" si="2">F8*H8*I8*J8*K8*L8*G8</f>
        <v>5</v>
      </c>
      <c r="N8" s="176"/>
      <c r="P8" s="290">
        <f t="shared" si="0"/>
        <v>1</v>
      </c>
      <c r="Q8" s="88">
        <f>CEILING(F8*H8*I8*J8*K8*L8,1)</f>
        <v>5</v>
      </c>
    </row>
    <row r="9" spans="1:17" ht="14.25" x14ac:dyDescent="0.2">
      <c r="A9">
        <f>IF(P9&gt;0,SUM($P$5:P9),0)</f>
        <v>0</v>
      </c>
      <c r="B9" s="158"/>
      <c r="C9" s="151">
        <v>152</v>
      </c>
      <c r="D9" s="129" t="s">
        <v>213</v>
      </c>
      <c r="E9" s="129" t="s">
        <v>20</v>
      </c>
      <c r="F9" s="131">
        <v>1500</v>
      </c>
      <c r="G9" s="138"/>
      <c r="H9" s="137">
        <v>1</v>
      </c>
      <c r="I9" s="137">
        <v>1</v>
      </c>
      <c r="J9" s="137">
        <v>1</v>
      </c>
      <c r="K9" s="137">
        <v>1</v>
      </c>
      <c r="L9" s="189">
        <v>1</v>
      </c>
      <c r="M9" s="194">
        <f t="shared" ref="M9:M35" si="3">ROUND(G9/(F9*H9*I9*J9*K9*L9),0)</f>
        <v>0</v>
      </c>
      <c r="N9" s="176"/>
      <c r="P9" s="290">
        <f t="shared" si="0"/>
        <v>0</v>
      </c>
      <c r="Q9" s="88">
        <f>ROUND(F9*H9*I9*J9*K9*L9,0)</f>
        <v>1500</v>
      </c>
    </row>
    <row r="10" spans="1:17" ht="14.25" x14ac:dyDescent="0.2">
      <c r="A10">
        <f>IF(P10&gt;0,SUM($P$5:P10),0)</f>
        <v>0</v>
      </c>
      <c r="B10" s="158"/>
      <c r="C10" s="151">
        <v>152</v>
      </c>
      <c r="D10" s="129" t="s">
        <v>225</v>
      </c>
      <c r="E10" s="129" t="s">
        <v>18</v>
      </c>
      <c r="F10" s="131">
        <v>3</v>
      </c>
      <c r="G10" s="138"/>
      <c r="H10" s="137">
        <v>1</v>
      </c>
      <c r="I10" s="137">
        <v>1</v>
      </c>
      <c r="J10" s="137">
        <v>1</v>
      </c>
      <c r="K10" s="137">
        <v>1</v>
      </c>
      <c r="L10" s="189">
        <v>1</v>
      </c>
      <c r="M10" s="194">
        <f t="shared" ref="M10" si="4">ROUND(G10/(F10*H10*I10*J10*K10*L10),0)</f>
        <v>0</v>
      </c>
      <c r="N10" s="176"/>
      <c r="P10" s="290">
        <f t="shared" si="0"/>
        <v>0</v>
      </c>
      <c r="Q10" s="88">
        <f t="shared" ref="Q10:Q70" si="5">ROUND(F10*H10*I10*J10*K10*L10,0)</f>
        <v>3</v>
      </c>
    </row>
    <row r="11" spans="1:17" ht="14.25" x14ac:dyDescent="0.2">
      <c r="A11">
        <f>IF(P11&gt;0,SUM($P$5:P11),0)</f>
        <v>4</v>
      </c>
      <c r="B11" s="158" t="s">
        <v>286</v>
      </c>
      <c r="C11" s="151">
        <v>157</v>
      </c>
      <c r="D11" s="129" t="s">
        <v>214</v>
      </c>
      <c r="E11" s="129" t="s">
        <v>20</v>
      </c>
      <c r="F11" s="131">
        <v>2000</v>
      </c>
      <c r="G11" s="138">
        <v>5000</v>
      </c>
      <c r="H11" s="137">
        <v>1</v>
      </c>
      <c r="I11" s="137">
        <v>1</v>
      </c>
      <c r="J11" s="137">
        <v>1</v>
      </c>
      <c r="K11" s="137">
        <v>1</v>
      </c>
      <c r="L11" s="189">
        <v>1</v>
      </c>
      <c r="M11" s="194">
        <f t="shared" si="3"/>
        <v>3</v>
      </c>
      <c r="N11" s="176"/>
      <c r="P11" s="290">
        <f t="shared" si="0"/>
        <v>1</v>
      </c>
      <c r="Q11" s="88">
        <f>CEILING(F11*H11*I11*J11*K11*L11,10)</f>
        <v>2000</v>
      </c>
    </row>
    <row r="12" spans="1:17" ht="14.25" x14ac:dyDescent="0.2">
      <c r="A12">
        <f>IF(P12&gt;0,SUM($P$5:P12),0)</f>
        <v>0</v>
      </c>
      <c r="B12" s="158"/>
      <c r="C12" s="151">
        <v>157</v>
      </c>
      <c r="D12" s="129" t="s">
        <v>227</v>
      </c>
      <c r="E12" s="129" t="s">
        <v>18</v>
      </c>
      <c r="F12" s="131">
        <v>10</v>
      </c>
      <c r="G12" s="138"/>
      <c r="H12" s="137">
        <v>1</v>
      </c>
      <c r="I12" s="137">
        <v>1</v>
      </c>
      <c r="J12" s="137">
        <v>1</v>
      </c>
      <c r="K12" s="137">
        <v>1</v>
      </c>
      <c r="L12" s="189">
        <v>1</v>
      </c>
      <c r="M12" s="194">
        <f t="shared" si="3"/>
        <v>0</v>
      </c>
      <c r="N12" s="176"/>
      <c r="P12" s="88">
        <f t="shared" ref="P12:P69" si="6">IF($M12&gt;0,1,0)</f>
        <v>0</v>
      </c>
      <c r="Q12" s="88">
        <f t="shared" si="5"/>
        <v>10</v>
      </c>
    </row>
    <row r="13" spans="1:17" ht="14.25" x14ac:dyDescent="0.2">
      <c r="A13">
        <f>IF(P13&gt;0,SUM($P$5:P13),0)</f>
        <v>0</v>
      </c>
      <c r="B13" s="158"/>
      <c r="C13" s="151">
        <v>201</v>
      </c>
      <c r="D13" s="129" t="s">
        <v>229</v>
      </c>
      <c r="E13" s="129" t="s">
        <v>18</v>
      </c>
      <c r="F13" s="132">
        <v>2.6</v>
      </c>
      <c r="G13" s="138"/>
      <c r="H13" s="137">
        <v>1</v>
      </c>
      <c r="I13" s="137">
        <v>1</v>
      </c>
      <c r="J13" s="137">
        <v>1</v>
      </c>
      <c r="K13" s="137">
        <v>1</v>
      </c>
      <c r="L13" s="189">
        <v>1</v>
      </c>
      <c r="M13" s="194">
        <f t="shared" si="3"/>
        <v>0</v>
      </c>
      <c r="N13" s="176"/>
      <c r="P13" s="290">
        <f t="shared" si="6"/>
        <v>0</v>
      </c>
      <c r="Q13" s="88">
        <f t="shared" si="5"/>
        <v>3</v>
      </c>
    </row>
    <row r="14" spans="1:17" ht="14.25" x14ac:dyDescent="0.2">
      <c r="A14">
        <f>IF(P14&gt;0,SUM($P$5:P14),0)</f>
        <v>0</v>
      </c>
      <c r="B14" s="158"/>
      <c r="C14" s="151">
        <v>201</v>
      </c>
      <c r="D14" s="129" t="s">
        <v>228</v>
      </c>
      <c r="E14" s="129" t="s">
        <v>18</v>
      </c>
      <c r="F14" s="133">
        <v>0.5</v>
      </c>
      <c r="G14" s="236"/>
      <c r="H14" s="137">
        <v>1</v>
      </c>
      <c r="I14" s="137">
        <v>1</v>
      </c>
      <c r="J14" s="137">
        <v>1</v>
      </c>
      <c r="K14" s="137">
        <v>1</v>
      </c>
      <c r="L14" s="189">
        <v>1</v>
      </c>
      <c r="M14" s="194">
        <f t="shared" si="3"/>
        <v>0</v>
      </c>
      <c r="N14" s="176"/>
      <c r="P14" s="290">
        <f t="shared" si="6"/>
        <v>0</v>
      </c>
      <c r="Q14" s="88">
        <f t="shared" si="5"/>
        <v>1</v>
      </c>
    </row>
    <row r="15" spans="1:17" ht="14.25" x14ac:dyDescent="0.2">
      <c r="A15">
        <f>IF(P15&gt;0,SUM($P$5:P15),0)</f>
        <v>0</v>
      </c>
      <c r="B15" s="158"/>
      <c r="C15" s="151">
        <v>203</v>
      </c>
      <c r="D15" s="129" t="s">
        <v>45</v>
      </c>
      <c r="E15" s="129" t="s">
        <v>25</v>
      </c>
      <c r="F15" s="131">
        <v>1</v>
      </c>
      <c r="G15" s="138"/>
      <c r="H15" s="137">
        <v>1</v>
      </c>
      <c r="I15" s="137">
        <v>1</v>
      </c>
      <c r="J15" s="137">
        <v>1</v>
      </c>
      <c r="K15" s="137">
        <v>1</v>
      </c>
      <c r="L15" s="189">
        <v>1</v>
      </c>
      <c r="M15" s="194">
        <f t="shared" si="3"/>
        <v>0</v>
      </c>
      <c r="N15" s="176"/>
      <c r="P15" s="290">
        <f t="shared" si="6"/>
        <v>0</v>
      </c>
      <c r="Q15" s="88">
        <f t="shared" si="5"/>
        <v>1</v>
      </c>
    </row>
    <row r="16" spans="1:17" ht="14.25" x14ac:dyDescent="0.2">
      <c r="A16">
        <f>IF(P16&gt;0,SUM($P$5:P16),0)</f>
        <v>0</v>
      </c>
      <c r="B16" s="158"/>
      <c r="C16" s="151">
        <v>203</v>
      </c>
      <c r="D16" s="129" t="s">
        <v>231</v>
      </c>
      <c r="E16" s="129" t="s">
        <v>22</v>
      </c>
      <c r="F16" s="134">
        <v>1000</v>
      </c>
      <c r="G16" s="138"/>
      <c r="H16" s="137">
        <v>1</v>
      </c>
      <c r="I16" s="137">
        <v>1</v>
      </c>
      <c r="J16" s="137">
        <v>1</v>
      </c>
      <c r="K16" s="137">
        <v>1</v>
      </c>
      <c r="L16" s="189">
        <v>1</v>
      </c>
      <c r="M16" s="194">
        <f t="shared" si="3"/>
        <v>0</v>
      </c>
      <c r="N16" s="176"/>
      <c r="P16" s="290">
        <f t="shared" si="6"/>
        <v>0</v>
      </c>
      <c r="Q16" s="88">
        <f>CEILING(F16*H16*I16*J16*K16*L16,10)</f>
        <v>1000</v>
      </c>
    </row>
    <row r="17" spans="1:17" ht="14.25" x14ac:dyDescent="0.2">
      <c r="A17">
        <f>IF(P17&gt;0,SUM($P$5:P17),0)</f>
        <v>0</v>
      </c>
      <c r="B17" s="158"/>
      <c r="C17" s="151">
        <v>203</v>
      </c>
      <c r="D17" s="129" t="s">
        <v>230</v>
      </c>
      <c r="E17" s="129" t="s">
        <v>20</v>
      </c>
      <c r="F17" s="131">
        <v>600</v>
      </c>
      <c r="G17" s="138"/>
      <c r="H17" s="137">
        <v>1</v>
      </c>
      <c r="I17" s="137">
        <v>1</v>
      </c>
      <c r="J17" s="137">
        <v>1</v>
      </c>
      <c r="K17" s="137">
        <v>1</v>
      </c>
      <c r="L17" s="189">
        <v>1</v>
      </c>
      <c r="M17" s="194">
        <f t="shared" si="3"/>
        <v>0</v>
      </c>
      <c r="N17" s="176"/>
      <c r="P17" s="290">
        <f t="shared" si="6"/>
        <v>0</v>
      </c>
      <c r="Q17" s="88">
        <f t="shared" si="5"/>
        <v>600</v>
      </c>
    </row>
    <row r="18" spans="1:17" ht="14.25" x14ac:dyDescent="0.2">
      <c r="A18">
        <f>IF(P18&gt;0,SUM($P$5:P18),0)</f>
        <v>0</v>
      </c>
      <c r="B18" s="158"/>
      <c r="C18" s="151">
        <v>203</v>
      </c>
      <c r="D18" s="129" t="s">
        <v>234</v>
      </c>
      <c r="E18" s="129" t="s">
        <v>20</v>
      </c>
      <c r="F18" s="131">
        <v>400</v>
      </c>
      <c r="G18" s="138"/>
      <c r="H18" s="137">
        <v>1</v>
      </c>
      <c r="I18" s="137">
        <v>1</v>
      </c>
      <c r="J18" s="137">
        <v>1</v>
      </c>
      <c r="K18" s="137">
        <v>1</v>
      </c>
      <c r="L18" s="189">
        <v>1</v>
      </c>
      <c r="M18" s="194">
        <f t="shared" si="3"/>
        <v>0</v>
      </c>
      <c r="N18" s="176"/>
      <c r="P18" s="290">
        <f t="shared" si="6"/>
        <v>0</v>
      </c>
      <c r="Q18" s="88">
        <f t="shared" si="5"/>
        <v>400</v>
      </c>
    </row>
    <row r="19" spans="1:17" ht="14.25" x14ac:dyDescent="0.2">
      <c r="A19">
        <f>IF(P19&gt;0,SUM($P$5:P19),0)</f>
        <v>0</v>
      </c>
      <c r="B19" s="158"/>
      <c r="C19" s="151">
        <v>203</v>
      </c>
      <c r="D19" s="129" t="s">
        <v>233</v>
      </c>
      <c r="E19" s="129" t="s">
        <v>20</v>
      </c>
      <c r="F19" s="134">
        <v>150</v>
      </c>
      <c r="G19" s="138"/>
      <c r="H19" s="137">
        <v>1</v>
      </c>
      <c r="I19" s="137">
        <v>1</v>
      </c>
      <c r="J19" s="137">
        <v>1</v>
      </c>
      <c r="K19" s="137">
        <v>1</v>
      </c>
      <c r="L19" s="189">
        <v>1</v>
      </c>
      <c r="M19" s="194">
        <f t="shared" si="3"/>
        <v>0</v>
      </c>
      <c r="N19" s="176"/>
      <c r="P19" s="290">
        <f t="shared" si="6"/>
        <v>0</v>
      </c>
      <c r="Q19" s="88">
        <f t="shared" si="5"/>
        <v>150</v>
      </c>
    </row>
    <row r="20" spans="1:17" ht="14.25" x14ac:dyDescent="0.2">
      <c r="A20">
        <f>IF(P20&gt;0,SUM($P$5:P20),0)</f>
        <v>0</v>
      </c>
      <c r="B20" s="158"/>
      <c r="C20" s="151">
        <v>203</v>
      </c>
      <c r="D20" s="129" t="s">
        <v>216</v>
      </c>
      <c r="E20" s="129" t="s">
        <v>20</v>
      </c>
      <c r="F20" s="131">
        <v>150</v>
      </c>
      <c r="G20" s="138"/>
      <c r="H20" s="137">
        <v>1</v>
      </c>
      <c r="I20" s="137">
        <v>1</v>
      </c>
      <c r="J20" s="137">
        <v>1</v>
      </c>
      <c r="K20" s="137">
        <v>1</v>
      </c>
      <c r="L20" s="189">
        <v>1</v>
      </c>
      <c r="M20" s="194">
        <f t="shared" si="3"/>
        <v>0</v>
      </c>
      <c r="N20" s="176"/>
      <c r="P20" s="290">
        <f t="shared" si="6"/>
        <v>0</v>
      </c>
      <c r="Q20" s="88">
        <f t="shared" si="5"/>
        <v>150</v>
      </c>
    </row>
    <row r="21" spans="1:17" ht="14.25" x14ac:dyDescent="0.2">
      <c r="A21">
        <f>IF(P21&gt;0,SUM($P$5:P21),0)</f>
        <v>0</v>
      </c>
      <c r="B21" s="158"/>
      <c r="C21" s="151">
        <v>203</v>
      </c>
      <c r="D21" s="129" t="s">
        <v>232</v>
      </c>
      <c r="E21" s="129" t="s">
        <v>22</v>
      </c>
      <c r="F21" s="134">
        <v>1100</v>
      </c>
      <c r="G21" s="138"/>
      <c r="H21" s="137">
        <v>1</v>
      </c>
      <c r="I21" s="137">
        <v>1</v>
      </c>
      <c r="J21" s="137">
        <v>1</v>
      </c>
      <c r="K21" s="137">
        <v>1</v>
      </c>
      <c r="L21" s="189">
        <v>1</v>
      </c>
      <c r="M21" s="194">
        <f t="shared" si="3"/>
        <v>0</v>
      </c>
      <c r="N21" s="176"/>
      <c r="P21" s="290">
        <f t="shared" si="6"/>
        <v>0</v>
      </c>
      <c r="Q21" s="88">
        <f>CEILING(F21*H21*I21*J21*K21*L21,10)</f>
        <v>1100</v>
      </c>
    </row>
    <row r="22" spans="1:17" ht="14.25" x14ac:dyDescent="0.2">
      <c r="A22">
        <f>IF(P22&gt;0,SUM($P$5:P22),0)</f>
        <v>0</v>
      </c>
      <c r="B22" s="158"/>
      <c r="C22" s="151">
        <v>203</v>
      </c>
      <c r="D22" s="129" t="s">
        <v>338</v>
      </c>
      <c r="E22" s="129" t="s">
        <v>25</v>
      </c>
      <c r="F22" s="131">
        <v>6</v>
      </c>
      <c r="G22" s="138"/>
      <c r="H22" s="137">
        <v>1</v>
      </c>
      <c r="I22" s="137">
        <v>1</v>
      </c>
      <c r="J22" s="137">
        <v>1</v>
      </c>
      <c r="K22" s="137">
        <v>1</v>
      </c>
      <c r="L22" s="189">
        <v>1</v>
      </c>
      <c r="M22" s="194">
        <f t="shared" si="3"/>
        <v>0</v>
      </c>
      <c r="N22" s="176"/>
      <c r="P22" s="290">
        <f t="shared" si="6"/>
        <v>0</v>
      </c>
      <c r="Q22" s="88">
        <f t="shared" si="5"/>
        <v>6</v>
      </c>
    </row>
    <row r="23" spans="1:17" ht="14.25" x14ac:dyDescent="0.2">
      <c r="A23">
        <f>IF(P23&gt;0,SUM($P$5:P23),0)</f>
        <v>0</v>
      </c>
      <c r="B23" s="158"/>
      <c r="C23" s="151">
        <v>203</v>
      </c>
      <c r="D23" s="135" t="s">
        <v>283</v>
      </c>
      <c r="E23" s="129" t="s">
        <v>20</v>
      </c>
      <c r="F23" s="131">
        <v>200</v>
      </c>
      <c r="G23" s="138"/>
      <c r="H23" s="137">
        <v>1</v>
      </c>
      <c r="I23" s="137">
        <v>1</v>
      </c>
      <c r="J23" s="137">
        <v>1</v>
      </c>
      <c r="K23" s="137">
        <v>1</v>
      </c>
      <c r="L23" s="189">
        <v>1</v>
      </c>
      <c r="M23" s="194"/>
      <c r="N23" s="176"/>
      <c r="P23" s="290">
        <f t="shared" si="6"/>
        <v>0</v>
      </c>
      <c r="Q23" s="88">
        <f>CEILING(F23*H23*I23*J23*K23*L23,10)</f>
        <v>200</v>
      </c>
    </row>
    <row r="24" spans="1:17" ht="14.25" x14ac:dyDescent="0.2">
      <c r="A24">
        <f>IF(P24&gt;0,SUM($P$5:P24),0)</f>
        <v>0</v>
      </c>
      <c r="B24" s="158"/>
      <c r="C24" s="151">
        <v>203</v>
      </c>
      <c r="D24" s="135" t="s">
        <v>282</v>
      </c>
      <c r="E24" s="129" t="s">
        <v>20</v>
      </c>
      <c r="F24" s="131">
        <v>800</v>
      </c>
      <c r="G24" s="138"/>
      <c r="H24" s="137">
        <v>1</v>
      </c>
      <c r="I24" s="137">
        <v>1</v>
      </c>
      <c r="J24" s="137">
        <v>1</v>
      </c>
      <c r="K24" s="137">
        <v>1</v>
      </c>
      <c r="L24" s="189">
        <v>1</v>
      </c>
      <c r="M24" s="194">
        <f t="shared" si="3"/>
        <v>0</v>
      </c>
      <c r="N24" s="176"/>
      <c r="P24" s="290">
        <f t="shared" si="6"/>
        <v>0</v>
      </c>
      <c r="Q24" s="88">
        <f t="shared" si="5"/>
        <v>800</v>
      </c>
    </row>
    <row r="25" spans="1:17" ht="14.25" x14ac:dyDescent="0.2">
      <c r="A25">
        <f>IF(P25&gt;0,SUM($P$5:P25),0)</f>
        <v>0</v>
      </c>
      <c r="B25" s="158"/>
      <c r="C25" s="151">
        <v>204</v>
      </c>
      <c r="D25" s="129" t="s">
        <v>236</v>
      </c>
      <c r="E25" s="129" t="s">
        <v>19</v>
      </c>
      <c r="F25" s="131">
        <v>2500</v>
      </c>
      <c r="G25" s="138"/>
      <c r="H25" s="137">
        <v>1</v>
      </c>
      <c r="I25" s="137">
        <v>1</v>
      </c>
      <c r="J25" s="137">
        <v>1</v>
      </c>
      <c r="K25" s="137">
        <v>1</v>
      </c>
      <c r="L25" s="189">
        <v>1</v>
      </c>
      <c r="M25" s="194">
        <f t="shared" si="3"/>
        <v>0</v>
      </c>
      <c r="N25" s="176"/>
      <c r="P25" s="290">
        <f t="shared" si="6"/>
        <v>0</v>
      </c>
      <c r="Q25" s="88">
        <f>CEILING(F25*H25*I25*J25*K25*L25,10)</f>
        <v>2500</v>
      </c>
    </row>
    <row r="26" spans="1:17" ht="14.25" x14ac:dyDescent="0.2">
      <c r="A26">
        <f>IF(P26&gt;0,SUM($P$5:P26),0)</f>
        <v>0</v>
      </c>
      <c r="B26" s="158"/>
      <c r="C26" s="151">
        <v>204</v>
      </c>
      <c r="D26" s="135" t="s">
        <v>271</v>
      </c>
      <c r="E26" s="129" t="s">
        <v>19</v>
      </c>
      <c r="F26" s="131">
        <v>2200</v>
      </c>
      <c r="G26" s="138"/>
      <c r="H26" s="137">
        <v>1</v>
      </c>
      <c r="I26" s="137">
        <v>1</v>
      </c>
      <c r="J26" s="137">
        <v>1</v>
      </c>
      <c r="K26" s="137">
        <v>1</v>
      </c>
      <c r="L26" s="189">
        <v>1</v>
      </c>
      <c r="M26" s="194">
        <f t="shared" si="3"/>
        <v>0</v>
      </c>
      <c r="N26" s="176"/>
      <c r="P26" s="290">
        <f t="shared" si="6"/>
        <v>0</v>
      </c>
      <c r="Q26" s="88">
        <f>CEILING(F26*H26*I26*J26*K26*L26,10)</f>
        <v>2200</v>
      </c>
    </row>
    <row r="27" spans="1:17" ht="14.25" x14ac:dyDescent="0.2">
      <c r="A27">
        <f>IF(P27&gt;0,SUM($P$5:P27),0)</f>
        <v>0</v>
      </c>
      <c r="B27" s="158"/>
      <c r="C27" s="151">
        <v>204</v>
      </c>
      <c r="D27" s="129" t="s">
        <v>269</v>
      </c>
      <c r="E27" s="129" t="s">
        <v>19</v>
      </c>
      <c r="F27" s="131">
        <v>650</v>
      </c>
      <c r="G27" s="138"/>
      <c r="H27" s="137">
        <v>1</v>
      </c>
      <c r="I27" s="137">
        <v>1</v>
      </c>
      <c r="J27" s="137">
        <v>1</v>
      </c>
      <c r="K27" s="137">
        <v>1</v>
      </c>
      <c r="L27" s="189">
        <v>1</v>
      </c>
      <c r="M27" s="194">
        <f t="shared" si="3"/>
        <v>0</v>
      </c>
      <c r="N27" s="176"/>
      <c r="P27" s="290">
        <f t="shared" si="6"/>
        <v>0</v>
      </c>
      <c r="Q27" s="88">
        <f t="shared" si="5"/>
        <v>650</v>
      </c>
    </row>
    <row r="28" spans="1:17" ht="14.25" x14ac:dyDescent="0.2">
      <c r="A28">
        <f>IF(P28&gt;0,SUM($P$5:P28),0)</f>
        <v>0</v>
      </c>
      <c r="B28" s="158"/>
      <c r="C28" s="151">
        <v>204</v>
      </c>
      <c r="D28" s="136" t="s">
        <v>267</v>
      </c>
      <c r="E28" s="129" t="s">
        <v>19</v>
      </c>
      <c r="F28" s="131">
        <v>5000</v>
      </c>
      <c r="G28" s="138"/>
      <c r="H28" s="137">
        <v>1</v>
      </c>
      <c r="I28" s="137">
        <v>1</v>
      </c>
      <c r="J28" s="137">
        <v>1</v>
      </c>
      <c r="K28" s="137">
        <v>1</v>
      </c>
      <c r="L28" s="189">
        <v>1</v>
      </c>
      <c r="M28" s="194">
        <f t="shared" si="3"/>
        <v>0</v>
      </c>
      <c r="N28" s="176"/>
      <c r="P28" s="290">
        <f t="shared" si="6"/>
        <v>0</v>
      </c>
      <c r="Q28" s="88">
        <f>CEILING(F28*H28*I28*J28*K28*L28,10)</f>
        <v>5000</v>
      </c>
    </row>
    <row r="29" spans="1:17" ht="14.25" x14ac:dyDescent="0.2">
      <c r="A29">
        <f>IF(P29&gt;0,SUM($P$5:P29),0)</f>
        <v>0</v>
      </c>
      <c r="B29" s="158"/>
      <c r="C29" s="151">
        <v>204</v>
      </c>
      <c r="D29" s="129" t="s">
        <v>266</v>
      </c>
      <c r="E29" s="129" t="s">
        <v>19</v>
      </c>
      <c r="F29" s="131">
        <v>250</v>
      </c>
      <c r="G29" s="138"/>
      <c r="H29" s="137">
        <v>1</v>
      </c>
      <c r="I29" s="137">
        <v>1</v>
      </c>
      <c r="J29" s="137">
        <v>1</v>
      </c>
      <c r="K29" s="137">
        <v>1</v>
      </c>
      <c r="L29" s="189">
        <v>1</v>
      </c>
      <c r="M29" s="194">
        <f t="shared" si="3"/>
        <v>0</v>
      </c>
      <c r="N29" s="176"/>
      <c r="P29" s="290">
        <f t="shared" si="6"/>
        <v>0</v>
      </c>
      <c r="Q29" s="88">
        <f t="shared" si="5"/>
        <v>250</v>
      </c>
    </row>
    <row r="30" spans="1:17" ht="14.25" x14ac:dyDescent="0.2">
      <c r="A30">
        <f>IF(P30&gt;0,SUM($P$5:P30),0)</f>
        <v>5</v>
      </c>
      <c r="B30" s="158" t="s">
        <v>286</v>
      </c>
      <c r="C30" s="151">
        <v>204</v>
      </c>
      <c r="D30" s="129" t="s">
        <v>265</v>
      </c>
      <c r="E30" s="129" t="s">
        <v>19</v>
      </c>
      <c r="F30" s="131">
        <v>600</v>
      </c>
      <c r="G30" s="138">
        <v>2000</v>
      </c>
      <c r="H30" s="137">
        <v>1</v>
      </c>
      <c r="I30" s="137">
        <v>1</v>
      </c>
      <c r="J30" s="137">
        <v>1</v>
      </c>
      <c r="K30" s="137">
        <v>1</v>
      </c>
      <c r="L30" s="189">
        <v>1</v>
      </c>
      <c r="M30" s="194">
        <f t="shared" si="3"/>
        <v>3</v>
      </c>
      <c r="N30" s="176"/>
      <c r="P30" s="290">
        <f t="shared" si="6"/>
        <v>1</v>
      </c>
      <c r="Q30" s="88">
        <f>CEILING(F30*H30*I30*J30*K30*L30,10)</f>
        <v>600</v>
      </c>
    </row>
    <row r="31" spans="1:17" ht="14.25" x14ac:dyDescent="0.2">
      <c r="A31">
        <f>IF(P31&gt;0,SUM($P$5:P31),0)</f>
        <v>0</v>
      </c>
      <c r="B31" s="158"/>
      <c r="C31" s="151">
        <v>204</v>
      </c>
      <c r="D31" s="136" t="s">
        <v>268</v>
      </c>
      <c r="E31" s="129" t="s">
        <v>19</v>
      </c>
      <c r="F31" s="131">
        <v>850</v>
      </c>
      <c r="G31" s="138"/>
      <c r="H31" s="137">
        <v>1</v>
      </c>
      <c r="I31" s="137">
        <v>1</v>
      </c>
      <c r="J31" s="137">
        <v>1</v>
      </c>
      <c r="K31" s="137">
        <v>1</v>
      </c>
      <c r="L31" s="189">
        <v>1</v>
      </c>
      <c r="M31" s="194">
        <f t="shared" si="3"/>
        <v>0</v>
      </c>
      <c r="N31" s="176"/>
      <c r="P31" s="290">
        <f t="shared" si="6"/>
        <v>0</v>
      </c>
      <c r="Q31" s="88">
        <f t="shared" si="5"/>
        <v>850</v>
      </c>
    </row>
    <row r="32" spans="1:17" ht="14.25" x14ac:dyDescent="0.2">
      <c r="A32">
        <f>IF(P32&gt;0,SUM($P$5:P32),0)</f>
        <v>0</v>
      </c>
      <c r="B32" s="158"/>
      <c r="C32" s="151">
        <v>204</v>
      </c>
      <c r="D32" s="129" t="s">
        <v>270</v>
      </c>
      <c r="E32" s="129" t="s">
        <v>19</v>
      </c>
      <c r="F32" s="131">
        <v>800</v>
      </c>
      <c r="G32" s="138"/>
      <c r="H32" s="137">
        <v>1</v>
      </c>
      <c r="I32" s="137">
        <v>1</v>
      </c>
      <c r="J32" s="137">
        <v>1</v>
      </c>
      <c r="K32" s="137">
        <v>1</v>
      </c>
      <c r="L32" s="189">
        <v>1</v>
      </c>
      <c r="M32" s="194">
        <f t="shared" si="3"/>
        <v>0</v>
      </c>
      <c r="N32" s="176"/>
      <c r="P32" s="290">
        <f t="shared" si="6"/>
        <v>0</v>
      </c>
      <c r="Q32" s="88">
        <f t="shared" si="5"/>
        <v>800</v>
      </c>
    </row>
    <row r="33" spans="1:17" ht="14.25" x14ac:dyDescent="0.2">
      <c r="A33">
        <f>IF(P33&gt;0,SUM($P$5:P33),0)</f>
        <v>0</v>
      </c>
      <c r="B33" s="158"/>
      <c r="C33" s="151">
        <v>204</v>
      </c>
      <c r="D33" s="129" t="s">
        <v>28</v>
      </c>
      <c r="E33" s="129" t="s">
        <v>22</v>
      </c>
      <c r="F33" s="131">
        <v>2000</v>
      </c>
      <c r="G33" s="138"/>
      <c r="H33" s="137">
        <v>1</v>
      </c>
      <c r="I33" s="137">
        <v>1</v>
      </c>
      <c r="J33" s="137">
        <v>1</v>
      </c>
      <c r="K33" s="137">
        <v>1</v>
      </c>
      <c r="L33" s="189">
        <v>1</v>
      </c>
      <c r="M33" s="194">
        <f t="shared" si="3"/>
        <v>0</v>
      </c>
      <c r="N33" s="176"/>
      <c r="P33" s="290">
        <f t="shared" si="6"/>
        <v>0</v>
      </c>
      <c r="Q33" s="88">
        <f t="shared" ref="Q33:Q36" si="7">CEILING(F33*H33*I33*J33*K33*L33,10)</f>
        <v>2000</v>
      </c>
    </row>
    <row r="34" spans="1:17" ht="14.25" x14ac:dyDescent="0.2">
      <c r="A34">
        <f>IF(P34&gt;0,SUM($P$5:P34),0)</f>
        <v>0</v>
      </c>
      <c r="B34" s="158"/>
      <c r="C34" s="151">
        <v>204</v>
      </c>
      <c r="D34" s="129" t="s">
        <v>272</v>
      </c>
      <c r="E34" s="129" t="s">
        <v>19</v>
      </c>
      <c r="F34" s="131">
        <v>1120</v>
      </c>
      <c r="G34" s="138"/>
      <c r="H34" s="137">
        <v>1</v>
      </c>
      <c r="I34" s="137">
        <v>1</v>
      </c>
      <c r="J34" s="137">
        <v>1</v>
      </c>
      <c r="K34" s="137">
        <v>1</v>
      </c>
      <c r="L34" s="189">
        <v>1</v>
      </c>
      <c r="M34" s="194">
        <f t="shared" si="3"/>
        <v>0</v>
      </c>
      <c r="N34" s="176"/>
      <c r="P34" s="290">
        <f t="shared" si="6"/>
        <v>0</v>
      </c>
      <c r="Q34" s="88">
        <f t="shared" si="7"/>
        <v>1120</v>
      </c>
    </row>
    <row r="35" spans="1:17" ht="14.25" x14ac:dyDescent="0.2">
      <c r="A35">
        <f>IF(P35&gt;0,SUM($P$5:P35),0)</f>
        <v>0</v>
      </c>
      <c r="B35" s="158"/>
      <c r="C35" s="151">
        <v>205</v>
      </c>
      <c r="D35" s="129" t="s">
        <v>235</v>
      </c>
      <c r="E35" s="129" t="s">
        <v>19</v>
      </c>
      <c r="F35" s="131">
        <v>1750</v>
      </c>
      <c r="G35" s="138"/>
      <c r="H35" s="137">
        <v>1</v>
      </c>
      <c r="I35" s="137">
        <v>1</v>
      </c>
      <c r="J35" s="137">
        <v>1</v>
      </c>
      <c r="K35" s="137">
        <v>1</v>
      </c>
      <c r="L35" s="189">
        <v>1</v>
      </c>
      <c r="M35" s="194">
        <f t="shared" si="3"/>
        <v>0</v>
      </c>
      <c r="N35" s="176"/>
      <c r="P35" s="290">
        <f t="shared" si="6"/>
        <v>0</v>
      </c>
      <c r="Q35" s="88">
        <f t="shared" si="7"/>
        <v>1750</v>
      </c>
    </row>
    <row r="36" spans="1:17" ht="14.25" x14ac:dyDescent="0.2">
      <c r="A36">
        <f>IF(P36&gt;0,SUM($P$5:P36),0)</f>
        <v>0</v>
      </c>
      <c r="B36" s="158"/>
      <c r="C36" s="151">
        <v>207</v>
      </c>
      <c r="D36" s="129" t="s">
        <v>237</v>
      </c>
      <c r="E36" s="129" t="s">
        <v>22</v>
      </c>
      <c r="F36" s="131">
        <v>10000</v>
      </c>
      <c r="G36" s="138"/>
      <c r="H36" s="137">
        <v>1</v>
      </c>
      <c r="I36" s="137">
        <v>1</v>
      </c>
      <c r="J36" s="137">
        <v>1</v>
      </c>
      <c r="K36" s="137">
        <v>1</v>
      </c>
      <c r="L36" s="189">
        <v>1</v>
      </c>
      <c r="M36" s="194">
        <f t="shared" ref="M36:M67" si="8">ROUND(G36/(F36*H36*I36*J36*K36*L36),0)</f>
        <v>0</v>
      </c>
      <c r="N36" s="176"/>
      <c r="P36" s="290">
        <f t="shared" si="6"/>
        <v>0</v>
      </c>
      <c r="Q36" s="88">
        <f t="shared" si="7"/>
        <v>10000</v>
      </c>
    </row>
    <row r="37" spans="1:17" ht="14.25" x14ac:dyDescent="0.2">
      <c r="A37">
        <f>IF(P37&gt;0,SUM($P$5:P37),0)</f>
        <v>0</v>
      </c>
      <c r="B37" s="158"/>
      <c r="C37" s="151">
        <v>208</v>
      </c>
      <c r="D37" s="129" t="s">
        <v>3</v>
      </c>
      <c r="E37" s="129" t="s">
        <v>19</v>
      </c>
      <c r="F37" s="131">
        <v>300</v>
      </c>
      <c r="G37" s="138"/>
      <c r="H37" s="137">
        <v>1</v>
      </c>
      <c r="I37" s="137">
        <v>1</v>
      </c>
      <c r="J37" s="137">
        <v>1</v>
      </c>
      <c r="K37" s="137">
        <v>1</v>
      </c>
      <c r="L37" s="189">
        <v>1</v>
      </c>
      <c r="M37" s="194">
        <f t="shared" si="8"/>
        <v>0</v>
      </c>
      <c r="N37" s="176"/>
      <c r="P37" s="290">
        <f t="shared" si="6"/>
        <v>0</v>
      </c>
      <c r="Q37" s="88">
        <f t="shared" si="5"/>
        <v>300</v>
      </c>
    </row>
    <row r="38" spans="1:17" ht="14.25" x14ac:dyDescent="0.2">
      <c r="A38">
        <f>IF(P38&gt;0,SUM($P$5:P38),0)</f>
        <v>0</v>
      </c>
      <c r="B38" s="158"/>
      <c r="C38" s="151">
        <v>213</v>
      </c>
      <c r="D38" s="129" t="s">
        <v>5</v>
      </c>
      <c r="E38" s="129" t="s">
        <v>22</v>
      </c>
      <c r="F38" s="131">
        <v>8000</v>
      </c>
      <c r="G38" s="138"/>
      <c r="H38" s="137">
        <v>1</v>
      </c>
      <c r="I38" s="137">
        <v>1</v>
      </c>
      <c r="J38" s="137">
        <v>1</v>
      </c>
      <c r="K38" s="137">
        <v>1</v>
      </c>
      <c r="L38" s="189">
        <v>1</v>
      </c>
      <c r="M38" s="194">
        <f t="shared" si="8"/>
        <v>0</v>
      </c>
      <c r="N38" s="176"/>
      <c r="P38" s="290">
        <f t="shared" si="6"/>
        <v>0</v>
      </c>
      <c r="Q38" s="88">
        <f>CEILING(F38*H38*I38*J38*K38*L38,10)</f>
        <v>8000</v>
      </c>
    </row>
    <row r="39" spans="1:17" ht="14.25" x14ac:dyDescent="0.2">
      <c r="A39">
        <f>IF(P39&gt;0,SUM($P$5:P39),0)</f>
        <v>0</v>
      </c>
      <c r="B39" s="158"/>
      <c r="C39" s="151">
        <v>213</v>
      </c>
      <c r="D39" s="129" t="s">
        <v>240</v>
      </c>
      <c r="E39" s="129" t="s">
        <v>22</v>
      </c>
      <c r="F39" s="131">
        <v>3000</v>
      </c>
      <c r="G39" s="138"/>
      <c r="H39" s="137">
        <v>1</v>
      </c>
      <c r="I39" s="137">
        <v>1</v>
      </c>
      <c r="J39" s="137">
        <v>1</v>
      </c>
      <c r="K39" s="137">
        <v>1</v>
      </c>
      <c r="L39" s="189">
        <v>1</v>
      </c>
      <c r="M39" s="194">
        <f t="shared" si="8"/>
        <v>0</v>
      </c>
      <c r="N39" s="176"/>
      <c r="P39" s="290">
        <f t="shared" si="6"/>
        <v>0</v>
      </c>
      <c r="Q39" s="88">
        <f>CEILING(F39*H39*I39*J39*K39*L39,10)</f>
        <v>3000</v>
      </c>
    </row>
    <row r="40" spans="1:17" ht="14.25" x14ac:dyDescent="0.2">
      <c r="A40">
        <f>IF(P40&gt;0,SUM($P$5:P40),0)</f>
        <v>0</v>
      </c>
      <c r="B40" s="158"/>
      <c r="C40" s="151">
        <v>213</v>
      </c>
      <c r="D40" s="129" t="s">
        <v>239</v>
      </c>
      <c r="E40" s="129" t="s">
        <v>22</v>
      </c>
      <c r="F40" s="131">
        <v>1100</v>
      </c>
      <c r="G40" s="138"/>
      <c r="H40" s="137">
        <v>1</v>
      </c>
      <c r="I40" s="137">
        <v>1</v>
      </c>
      <c r="J40" s="137">
        <v>1</v>
      </c>
      <c r="K40" s="137">
        <v>1</v>
      </c>
      <c r="L40" s="189">
        <v>1</v>
      </c>
      <c r="M40" s="194">
        <f t="shared" si="8"/>
        <v>0</v>
      </c>
      <c r="N40" s="176"/>
      <c r="P40" s="290">
        <f t="shared" si="6"/>
        <v>0</v>
      </c>
      <c r="Q40" s="88">
        <f>CEILING(F40*H40*I40*J40*K40*L40,10)</f>
        <v>1100</v>
      </c>
    </row>
    <row r="41" spans="1:17" ht="14.25" x14ac:dyDescent="0.2">
      <c r="A41">
        <f>IF(P41&gt;0,SUM($P$5:P41),0)</f>
        <v>0</v>
      </c>
      <c r="B41" s="158"/>
      <c r="C41" s="151">
        <v>213</v>
      </c>
      <c r="D41" s="129" t="s">
        <v>238</v>
      </c>
      <c r="E41" s="129" t="s">
        <v>22</v>
      </c>
      <c r="F41" s="131">
        <v>1800</v>
      </c>
      <c r="G41" s="138"/>
      <c r="H41" s="137">
        <v>1</v>
      </c>
      <c r="I41" s="137">
        <v>1</v>
      </c>
      <c r="J41" s="137">
        <v>1</v>
      </c>
      <c r="K41" s="137">
        <v>1</v>
      </c>
      <c r="L41" s="189">
        <v>1</v>
      </c>
      <c r="M41" s="194">
        <f t="shared" si="8"/>
        <v>0</v>
      </c>
      <c r="N41" s="176"/>
      <c r="P41" s="290">
        <f t="shared" si="6"/>
        <v>0</v>
      </c>
      <c r="Q41" s="88">
        <f>CEILING(F41*H41*I41*J41*K41*L41,10)</f>
        <v>1800</v>
      </c>
    </row>
    <row r="42" spans="1:17" ht="14.25" x14ac:dyDescent="0.2">
      <c r="A42">
        <f>IF(P42&gt;0,SUM($P$5:P42),0)</f>
        <v>0</v>
      </c>
      <c r="B42" s="158"/>
      <c r="C42" s="151">
        <v>251</v>
      </c>
      <c r="D42" s="129" t="s">
        <v>241</v>
      </c>
      <c r="E42" s="129" t="s">
        <v>23</v>
      </c>
      <c r="F42" s="131">
        <v>150</v>
      </c>
      <c r="G42" s="138"/>
      <c r="H42" s="137">
        <v>1</v>
      </c>
      <c r="I42" s="137">
        <v>1</v>
      </c>
      <c r="J42" s="137">
        <v>1</v>
      </c>
      <c r="K42" s="137">
        <v>1</v>
      </c>
      <c r="L42" s="189">
        <v>1</v>
      </c>
      <c r="M42" s="194">
        <f t="shared" si="8"/>
        <v>0</v>
      </c>
      <c r="N42" s="176"/>
      <c r="P42" s="290">
        <f t="shared" si="6"/>
        <v>0</v>
      </c>
      <c r="Q42" s="88">
        <f t="shared" si="5"/>
        <v>150</v>
      </c>
    </row>
    <row r="43" spans="1:17" ht="14.25" x14ac:dyDescent="0.2">
      <c r="A43">
        <f>IF(P43&gt;0,SUM($P$5:P43),0)</f>
        <v>0</v>
      </c>
      <c r="B43" s="158"/>
      <c r="C43" s="151">
        <v>251</v>
      </c>
      <c r="D43" s="129" t="s">
        <v>273</v>
      </c>
      <c r="E43" s="129" t="s">
        <v>22</v>
      </c>
      <c r="F43" s="131">
        <v>170</v>
      </c>
      <c r="G43" s="138"/>
      <c r="H43" s="137">
        <v>1</v>
      </c>
      <c r="I43" s="137">
        <v>1</v>
      </c>
      <c r="J43" s="137">
        <v>1</v>
      </c>
      <c r="K43" s="137">
        <v>1</v>
      </c>
      <c r="L43" s="189">
        <v>1</v>
      </c>
      <c r="M43" s="194">
        <f t="shared" si="8"/>
        <v>0</v>
      </c>
      <c r="N43" s="176"/>
      <c r="P43" s="290">
        <f t="shared" si="6"/>
        <v>0</v>
      </c>
      <c r="Q43" s="88">
        <f t="shared" si="5"/>
        <v>170</v>
      </c>
    </row>
    <row r="44" spans="1:17" ht="14.25" x14ac:dyDescent="0.2">
      <c r="A44">
        <f>IF(P44&gt;0,SUM($P$5:P44),0)</f>
        <v>0</v>
      </c>
      <c r="B44" s="158"/>
      <c r="C44" s="151">
        <v>255</v>
      </c>
      <c r="D44" s="129" t="s">
        <v>8</v>
      </c>
      <c r="E44" s="129" t="s">
        <v>20</v>
      </c>
      <c r="F44" s="131">
        <v>630</v>
      </c>
      <c r="G44" s="138"/>
      <c r="H44" s="137">
        <v>1</v>
      </c>
      <c r="I44" s="137">
        <v>1</v>
      </c>
      <c r="J44" s="137">
        <v>1</v>
      </c>
      <c r="K44" s="137">
        <v>1</v>
      </c>
      <c r="L44" s="189">
        <v>1</v>
      </c>
      <c r="M44" s="194">
        <f t="shared" si="8"/>
        <v>0</v>
      </c>
      <c r="N44" s="176"/>
      <c r="P44" s="290">
        <f t="shared" si="6"/>
        <v>0</v>
      </c>
      <c r="Q44" s="88">
        <f t="shared" si="5"/>
        <v>630</v>
      </c>
    </row>
    <row r="45" spans="1:17" ht="14.25" x14ac:dyDescent="0.2">
      <c r="A45">
        <f>IF(P45&gt;0,SUM($P$5:P45),0)</f>
        <v>0</v>
      </c>
      <c r="B45" s="158"/>
      <c r="C45" s="151">
        <v>255</v>
      </c>
      <c r="D45" s="129" t="s">
        <v>275</v>
      </c>
      <c r="E45" s="129" t="s">
        <v>21</v>
      </c>
      <c r="F45" s="131">
        <v>1000</v>
      </c>
      <c r="G45" s="138"/>
      <c r="H45" s="137">
        <v>1</v>
      </c>
      <c r="I45" s="137">
        <v>1</v>
      </c>
      <c r="J45" s="137">
        <v>1</v>
      </c>
      <c r="K45" s="137">
        <v>1</v>
      </c>
      <c r="L45" s="189">
        <v>1</v>
      </c>
      <c r="M45" s="194">
        <f t="shared" si="8"/>
        <v>0</v>
      </c>
      <c r="N45" s="176"/>
      <c r="P45" s="290">
        <f t="shared" si="6"/>
        <v>0</v>
      </c>
      <c r="Q45" s="88">
        <f>CEILING(F45*H45*I45*J45*K45*L45,10)</f>
        <v>1000</v>
      </c>
    </row>
    <row r="46" spans="1:17" ht="14.25" x14ac:dyDescent="0.2">
      <c r="A46">
        <f>IF(P46&gt;0,SUM($P$5:P46),0)</f>
        <v>0</v>
      </c>
      <c r="B46" s="158"/>
      <c r="C46" s="151">
        <v>255</v>
      </c>
      <c r="D46" s="129" t="s">
        <v>276</v>
      </c>
      <c r="E46" s="129" t="s">
        <v>21</v>
      </c>
      <c r="F46" s="131">
        <v>215</v>
      </c>
      <c r="G46" s="138"/>
      <c r="H46" s="137">
        <v>1</v>
      </c>
      <c r="I46" s="137">
        <v>1</v>
      </c>
      <c r="J46" s="137">
        <v>1</v>
      </c>
      <c r="K46" s="137">
        <v>1</v>
      </c>
      <c r="L46" s="189">
        <v>1</v>
      </c>
      <c r="M46" s="194">
        <f t="shared" si="8"/>
        <v>0</v>
      </c>
      <c r="N46" s="176"/>
      <c r="P46" s="290">
        <f t="shared" si="6"/>
        <v>0</v>
      </c>
      <c r="Q46" s="88">
        <f t="shared" si="5"/>
        <v>215</v>
      </c>
    </row>
    <row r="47" spans="1:17" ht="14.25" x14ac:dyDescent="0.2">
      <c r="A47">
        <f>IF(P47&gt;0,SUM($P$5:P47),0)</f>
        <v>0</v>
      </c>
      <c r="B47" s="158"/>
      <c r="C47" s="151">
        <v>258</v>
      </c>
      <c r="D47" s="136" t="s">
        <v>4</v>
      </c>
      <c r="E47" s="129" t="s">
        <v>21</v>
      </c>
      <c r="F47" s="131">
        <v>210</v>
      </c>
      <c r="G47" s="138"/>
      <c r="H47" s="137">
        <v>1</v>
      </c>
      <c r="I47" s="137">
        <v>1</v>
      </c>
      <c r="J47" s="137">
        <v>1</v>
      </c>
      <c r="K47" s="137">
        <v>1</v>
      </c>
      <c r="L47" s="189">
        <v>1</v>
      </c>
      <c r="M47" s="194">
        <f t="shared" si="8"/>
        <v>0</v>
      </c>
      <c r="N47" s="176"/>
      <c r="P47" s="290">
        <f t="shared" si="6"/>
        <v>0</v>
      </c>
      <c r="Q47" s="88">
        <f t="shared" si="5"/>
        <v>210</v>
      </c>
    </row>
    <row r="48" spans="1:17" ht="14.25" x14ac:dyDescent="0.2">
      <c r="A48">
        <f>IF(P48&gt;0,SUM($P$5:P48),0)</f>
        <v>0</v>
      </c>
      <c r="B48" s="158"/>
      <c r="C48" s="151">
        <v>258</v>
      </c>
      <c r="D48" s="129" t="s">
        <v>49</v>
      </c>
      <c r="E48" s="129" t="s">
        <v>20</v>
      </c>
      <c r="F48" s="131">
        <v>5</v>
      </c>
      <c r="G48" s="138"/>
      <c r="H48" s="137">
        <v>1</v>
      </c>
      <c r="I48" s="137">
        <v>1</v>
      </c>
      <c r="J48" s="137">
        <v>1</v>
      </c>
      <c r="K48" s="137">
        <v>1</v>
      </c>
      <c r="L48" s="189">
        <v>1</v>
      </c>
      <c r="M48" s="194">
        <f t="shared" si="8"/>
        <v>0</v>
      </c>
      <c r="N48" s="176"/>
      <c r="P48" s="290">
        <f t="shared" si="6"/>
        <v>0</v>
      </c>
      <c r="Q48" s="88">
        <f t="shared" si="5"/>
        <v>5</v>
      </c>
    </row>
    <row r="49" spans="1:17" ht="14.25" x14ac:dyDescent="0.2">
      <c r="A49">
        <f>IF(P49&gt;0,SUM($P$5:P49),0)</f>
        <v>0</v>
      </c>
      <c r="B49" s="158"/>
      <c r="C49" s="151">
        <v>301</v>
      </c>
      <c r="D49" s="129" t="s">
        <v>202</v>
      </c>
      <c r="E49" s="129" t="s">
        <v>23</v>
      </c>
      <c r="F49" s="131">
        <v>1360</v>
      </c>
      <c r="G49" s="138"/>
      <c r="H49" s="137">
        <v>1</v>
      </c>
      <c r="I49" s="137">
        <v>1</v>
      </c>
      <c r="J49" s="137">
        <v>1</v>
      </c>
      <c r="K49" s="137">
        <v>1</v>
      </c>
      <c r="L49" s="189">
        <v>1</v>
      </c>
      <c r="M49" s="194">
        <f t="shared" si="8"/>
        <v>0</v>
      </c>
      <c r="N49" s="176"/>
      <c r="P49" s="290">
        <f t="shared" si="6"/>
        <v>0</v>
      </c>
      <c r="Q49" s="88">
        <f>CEILING(F49*H49*I49*J49*K49*L49,10)</f>
        <v>1360</v>
      </c>
    </row>
    <row r="50" spans="1:17" ht="14.25" x14ac:dyDescent="0.2">
      <c r="A50">
        <f>IF(P50&gt;0,SUM($P$5:P50),0)</f>
        <v>0</v>
      </c>
      <c r="B50" s="158"/>
      <c r="C50" s="151">
        <v>301</v>
      </c>
      <c r="D50" s="135" t="s">
        <v>203</v>
      </c>
      <c r="E50" s="129" t="s">
        <v>23</v>
      </c>
      <c r="F50" s="131">
        <v>680</v>
      </c>
      <c r="G50" s="138"/>
      <c r="H50" s="137">
        <v>1</v>
      </c>
      <c r="I50" s="137">
        <v>1</v>
      </c>
      <c r="J50" s="137">
        <v>1</v>
      </c>
      <c r="K50" s="137">
        <v>1</v>
      </c>
      <c r="L50" s="189">
        <v>1</v>
      </c>
      <c r="M50" s="194">
        <f t="shared" si="8"/>
        <v>0</v>
      </c>
      <c r="N50" s="176"/>
      <c r="P50" s="290">
        <f t="shared" si="6"/>
        <v>0</v>
      </c>
      <c r="Q50" s="88">
        <f t="shared" si="5"/>
        <v>680</v>
      </c>
    </row>
    <row r="51" spans="1:17" ht="14.25" x14ac:dyDescent="0.2">
      <c r="A51">
        <f>IF(P51&gt;0,SUM($P$5:P51),0)</f>
        <v>0</v>
      </c>
      <c r="B51" s="158"/>
      <c r="C51" s="151">
        <v>303</v>
      </c>
      <c r="D51" s="129" t="s">
        <v>217</v>
      </c>
      <c r="E51" s="129" t="s">
        <v>22</v>
      </c>
      <c r="F51" s="131">
        <v>4700</v>
      </c>
      <c r="G51" s="138"/>
      <c r="H51" s="137">
        <v>1</v>
      </c>
      <c r="I51" s="137">
        <v>1</v>
      </c>
      <c r="J51" s="137">
        <v>1</v>
      </c>
      <c r="K51" s="137">
        <v>1</v>
      </c>
      <c r="L51" s="189">
        <v>1</v>
      </c>
      <c r="M51" s="194">
        <f t="shared" si="8"/>
        <v>0</v>
      </c>
      <c r="N51" s="176"/>
      <c r="P51" s="290">
        <f t="shared" si="6"/>
        <v>0</v>
      </c>
      <c r="Q51" s="88">
        <f>CEILING(F51*H51*I51*J51*K51*L51,10)</f>
        <v>4700</v>
      </c>
    </row>
    <row r="52" spans="1:17" ht="14.25" x14ac:dyDescent="0.2">
      <c r="A52">
        <f>IF(P52&gt;0,SUM($P$5:P52),0)</f>
        <v>0</v>
      </c>
      <c r="B52" s="158"/>
      <c r="C52" s="151">
        <v>304</v>
      </c>
      <c r="D52" s="129" t="s">
        <v>339</v>
      </c>
      <c r="E52" s="129" t="s">
        <v>20</v>
      </c>
      <c r="F52" s="131">
        <v>8000</v>
      </c>
      <c r="G52" s="138"/>
      <c r="H52" s="137">
        <v>1</v>
      </c>
      <c r="I52" s="137">
        <v>1</v>
      </c>
      <c r="J52" s="137">
        <v>1</v>
      </c>
      <c r="K52" s="137">
        <v>1</v>
      </c>
      <c r="L52" s="189">
        <v>1</v>
      </c>
      <c r="M52" s="194">
        <f t="shared" ref="M52:M53" si="9">ROUND(G52/(F52*H52*I52*J52*K52*L52),0)</f>
        <v>0</v>
      </c>
      <c r="N52" s="176"/>
      <c r="P52" s="290">
        <f t="shared" si="6"/>
        <v>0</v>
      </c>
      <c r="Q52" s="282">
        <f t="shared" ref="Q52" si="10">ROUND(F52*H52*I52*J52*K52*L52,0)</f>
        <v>8000</v>
      </c>
    </row>
    <row r="53" spans="1:17" ht="12.75" customHeight="1" x14ac:dyDescent="0.2">
      <c r="A53">
        <f>IF(P53&gt;0,SUM($P$5:P53),0)</f>
        <v>6</v>
      </c>
      <c r="B53" s="158" t="s">
        <v>286</v>
      </c>
      <c r="C53" s="151">
        <v>305</v>
      </c>
      <c r="D53" s="129" t="s">
        <v>218</v>
      </c>
      <c r="E53" s="129" t="s">
        <v>22</v>
      </c>
      <c r="F53" s="131">
        <v>10000</v>
      </c>
      <c r="G53" s="138">
        <v>70000</v>
      </c>
      <c r="H53" s="137">
        <v>1</v>
      </c>
      <c r="I53" s="137">
        <v>1</v>
      </c>
      <c r="J53" s="137">
        <v>1</v>
      </c>
      <c r="K53" s="137">
        <v>1</v>
      </c>
      <c r="L53" s="189">
        <v>1</v>
      </c>
      <c r="M53" s="194">
        <f t="shared" si="9"/>
        <v>7</v>
      </c>
      <c r="N53" s="176"/>
      <c r="P53" s="290">
        <f t="shared" si="6"/>
        <v>1</v>
      </c>
      <c r="Q53" s="282">
        <f t="shared" ref="Q53" si="11">CEILING(F53*H53*I53*J53*K53*L53,10)</f>
        <v>10000</v>
      </c>
    </row>
    <row r="54" spans="1:17" ht="13.15" customHeight="1" x14ac:dyDescent="0.2">
      <c r="A54">
        <f>IF(P54&gt;0,SUM($P$5:P54),0)</f>
        <v>7</v>
      </c>
      <c r="B54" s="158" t="s">
        <v>286</v>
      </c>
      <c r="C54" s="151">
        <v>401</v>
      </c>
      <c r="D54" s="129" t="s">
        <v>11</v>
      </c>
      <c r="E54" s="129" t="s">
        <v>23</v>
      </c>
      <c r="F54" s="131">
        <v>1500</v>
      </c>
      <c r="G54" s="138">
        <v>42000</v>
      </c>
      <c r="H54" s="137">
        <v>1</v>
      </c>
      <c r="I54" s="137">
        <v>1</v>
      </c>
      <c r="J54" s="137">
        <v>1</v>
      </c>
      <c r="K54" s="137">
        <v>1</v>
      </c>
      <c r="L54" s="189">
        <v>1</v>
      </c>
      <c r="M54" s="194">
        <f t="shared" si="8"/>
        <v>28</v>
      </c>
      <c r="N54" s="176"/>
      <c r="P54" s="290">
        <f t="shared" si="6"/>
        <v>1</v>
      </c>
      <c r="Q54" s="88">
        <f t="shared" si="5"/>
        <v>1500</v>
      </c>
    </row>
    <row r="55" spans="1:17" ht="12.75" customHeight="1" x14ac:dyDescent="0.2">
      <c r="A55">
        <f>IF(P55&gt;0,SUM($P$5:P55),0)</f>
        <v>0</v>
      </c>
      <c r="B55" s="158"/>
      <c r="C55" s="151">
        <v>403</v>
      </c>
      <c r="D55" s="129" t="s">
        <v>7</v>
      </c>
      <c r="E55" s="129" t="s">
        <v>23</v>
      </c>
      <c r="F55" s="131">
        <v>600</v>
      </c>
      <c r="G55" s="138"/>
      <c r="H55" s="137">
        <v>1</v>
      </c>
      <c r="I55" s="137">
        <v>1</v>
      </c>
      <c r="J55" s="137">
        <v>1</v>
      </c>
      <c r="K55" s="137">
        <v>1</v>
      </c>
      <c r="L55" s="189">
        <v>1</v>
      </c>
      <c r="M55" s="194">
        <f t="shared" si="8"/>
        <v>0</v>
      </c>
      <c r="N55" s="176"/>
      <c r="P55" s="290">
        <f t="shared" si="6"/>
        <v>0</v>
      </c>
      <c r="Q55" s="88">
        <f t="shared" si="5"/>
        <v>600</v>
      </c>
    </row>
    <row r="56" spans="1:17" ht="12.75" customHeight="1" x14ac:dyDescent="0.2">
      <c r="A56">
        <f>IF(P56&gt;0,SUM($P$5:P56),0)</f>
        <v>0</v>
      </c>
      <c r="B56" s="158"/>
      <c r="C56" s="151">
        <v>409</v>
      </c>
      <c r="D56" s="129" t="s">
        <v>242</v>
      </c>
      <c r="E56" s="129" t="s">
        <v>22</v>
      </c>
      <c r="F56" s="131">
        <v>4000</v>
      </c>
      <c r="G56" s="138"/>
      <c r="H56" s="137">
        <v>1</v>
      </c>
      <c r="I56" s="137">
        <v>1</v>
      </c>
      <c r="J56" s="137">
        <v>1</v>
      </c>
      <c r="K56" s="137">
        <v>1</v>
      </c>
      <c r="L56" s="189">
        <v>1</v>
      </c>
      <c r="M56" s="194">
        <f t="shared" si="8"/>
        <v>0</v>
      </c>
      <c r="N56" s="176"/>
      <c r="P56" s="290">
        <f t="shared" si="6"/>
        <v>0</v>
      </c>
      <c r="Q56" s="88">
        <f t="shared" ref="Q56:Q62" si="12">CEILING(F56*H56*I56*J56*K56*L56,10)</f>
        <v>4000</v>
      </c>
    </row>
    <row r="57" spans="1:17" ht="12.75" customHeight="1" x14ac:dyDescent="0.2">
      <c r="A57">
        <f>IF(P57&gt;0,SUM($P$5:P57),0)</f>
        <v>8</v>
      </c>
      <c r="B57" s="158" t="s">
        <v>286</v>
      </c>
      <c r="C57" s="151">
        <v>409</v>
      </c>
      <c r="D57" s="129" t="s">
        <v>340</v>
      </c>
      <c r="E57" s="129" t="s">
        <v>23</v>
      </c>
      <c r="F57" s="131">
        <v>50</v>
      </c>
      <c r="G57" s="138">
        <v>50</v>
      </c>
      <c r="H57" s="137">
        <v>1</v>
      </c>
      <c r="I57" s="137">
        <v>1</v>
      </c>
      <c r="J57" s="137">
        <v>1</v>
      </c>
      <c r="K57" s="137">
        <v>1</v>
      </c>
      <c r="L57" s="189">
        <v>1</v>
      </c>
      <c r="M57" s="194">
        <f t="shared" si="8"/>
        <v>1</v>
      </c>
      <c r="N57" s="176"/>
      <c r="P57" s="290">
        <f t="shared" si="6"/>
        <v>1</v>
      </c>
      <c r="Q57" s="88">
        <f t="shared" si="12"/>
        <v>50</v>
      </c>
    </row>
    <row r="58" spans="1:17" ht="14.25" x14ac:dyDescent="0.2">
      <c r="A58">
        <f>IF(P58&gt;0,SUM($P$5:P58),0)</f>
        <v>0</v>
      </c>
      <c r="B58" s="158"/>
      <c r="C58" s="151">
        <v>410</v>
      </c>
      <c r="D58" s="129" t="s">
        <v>153</v>
      </c>
      <c r="E58" s="129" t="s">
        <v>22</v>
      </c>
      <c r="F58" s="131">
        <v>8000</v>
      </c>
      <c r="G58" s="138"/>
      <c r="H58" s="137">
        <v>1</v>
      </c>
      <c r="I58" s="137">
        <v>1</v>
      </c>
      <c r="J58" s="137">
        <v>1</v>
      </c>
      <c r="K58" s="137">
        <v>1</v>
      </c>
      <c r="L58" s="189">
        <v>1</v>
      </c>
      <c r="M58" s="194">
        <f t="shared" si="8"/>
        <v>0</v>
      </c>
      <c r="N58" s="176"/>
      <c r="P58" s="290">
        <f t="shared" si="6"/>
        <v>0</v>
      </c>
      <c r="Q58" s="88">
        <f t="shared" si="12"/>
        <v>8000</v>
      </c>
    </row>
    <row r="59" spans="1:17" ht="14.25" x14ac:dyDescent="0.2">
      <c r="A59">
        <f>IF(P59&gt;0,SUM($P$5:P59),0)</f>
        <v>0</v>
      </c>
      <c r="B59" s="158"/>
      <c r="C59" s="151">
        <v>411</v>
      </c>
      <c r="D59" s="129" t="s">
        <v>243</v>
      </c>
      <c r="E59" s="129" t="s">
        <v>22</v>
      </c>
      <c r="F59" s="131">
        <v>8000</v>
      </c>
      <c r="G59" s="138"/>
      <c r="H59" s="137">
        <v>1</v>
      </c>
      <c r="I59" s="137">
        <v>1</v>
      </c>
      <c r="J59" s="137">
        <v>1</v>
      </c>
      <c r="K59" s="137">
        <v>1</v>
      </c>
      <c r="L59" s="189">
        <v>1</v>
      </c>
      <c r="M59" s="194">
        <f t="shared" si="8"/>
        <v>0</v>
      </c>
      <c r="N59" s="176"/>
      <c r="P59" s="290">
        <f t="shared" si="6"/>
        <v>0</v>
      </c>
      <c r="Q59" s="88">
        <f t="shared" si="12"/>
        <v>8000</v>
      </c>
    </row>
    <row r="60" spans="1:17" ht="14.25" x14ac:dyDescent="0.2">
      <c r="A60">
        <f>IF(P60&gt;0,SUM($P$5:P60),0)</f>
        <v>9</v>
      </c>
      <c r="B60" s="158" t="s">
        <v>286</v>
      </c>
      <c r="C60" s="151">
        <v>413</v>
      </c>
      <c r="D60" s="136" t="s">
        <v>341</v>
      </c>
      <c r="E60" s="129" t="s">
        <v>22</v>
      </c>
      <c r="F60" s="131">
        <v>5000</v>
      </c>
      <c r="G60" s="138">
        <v>62000</v>
      </c>
      <c r="H60" s="137">
        <v>1</v>
      </c>
      <c r="I60" s="137">
        <v>1</v>
      </c>
      <c r="J60" s="137">
        <v>1</v>
      </c>
      <c r="K60" s="137">
        <v>1</v>
      </c>
      <c r="L60" s="189">
        <v>1</v>
      </c>
      <c r="M60" s="194">
        <f t="shared" si="8"/>
        <v>12</v>
      </c>
      <c r="N60" s="176"/>
      <c r="P60" s="290">
        <f t="shared" si="6"/>
        <v>1</v>
      </c>
      <c r="Q60" s="88">
        <f t="shared" si="12"/>
        <v>5000</v>
      </c>
    </row>
    <row r="61" spans="1:17" ht="14.25" x14ac:dyDescent="0.2">
      <c r="A61">
        <f>IF(P61&gt;0,SUM($P$5:P61),0)</f>
        <v>0</v>
      </c>
      <c r="B61" s="158"/>
      <c r="C61" s="151">
        <v>413</v>
      </c>
      <c r="D61" s="136" t="s">
        <v>342</v>
      </c>
      <c r="E61" s="129" t="s">
        <v>22</v>
      </c>
      <c r="F61" s="131">
        <v>6800</v>
      </c>
      <c r="G61" s="138"/>
      <c r="H61" s="137">
        <v>1</v>
      </c>
      <c r="I61" s="137">
        <v>1</v>
      </c>
      <c r="J61" s="137">
        <v>1</v>
      </c>
      <c r="K61" s="137">
        <v>1</v>
      </c>
      <c r="L61" s="189">
        <v>1</v>
      </c>
      <c r="M61" s="194">
        <f t="shared" ref="M61" si="13">ROUND(G61/(F61*H61*I61*J61*K61*L61),0)</f>
        <v>0</v>
      </c>
      <c r="N61" s="176"/>
      <c r="P61" s="290">
        <f t="shared" si="6"/>
        <v>0</v>
      </c>
      <c r="Q61" s="282">
        <f t="shared" ref="Q61" si="14">CEILING(F61*H61*I61*J61*K61*L61,10)</f>
        <v>6800</v>
      </c>
    </row>
    <row r="62" spans="1:17" ht="14.25" x14ac:dyDescent="0.2">
      <c r="A62">
        <f>IF(P62&gt;0,SUM($P$5:P62),0)</f>
        <v>0</v>
      </c>
      <c r="B62" s="158"/>
      <c r="C62" s="151">
        <v>418</v>
      </c>
      <c r="D62" s="129" t="s">
        <v>343</v>
      </c>
      <c r="E62" s="129" t="s">
        <v>22</v>
      </c>
      <c r="F62" s="131">
        <v>3500</v>
      </c>
      <c r="G62" s="138"/>
      <c r="H62" s="137">
        <v>1</v>
      </c>
      <c r="I62" s="137">
        <v>1</v>
      </c>
      <c r="J62" s="137">
        <v>1</v>
      </c>
      <c r="K62" s="137">
        <v>1</v>
      </c>
      <c r="L62" s="189">
        <v>1</v>
      </c>
      <c r="M62" s="194">
        <f t="shared" si="8"/>
        <v>0</v>
      </c>
      <c r="N62" s="179"/>
      <c r="P62" s="290">
        <f t="shared" si="6"/>
        <v>0</v>
      </c>
      <c r="Q62" s="88">
        <f t="shared" si="12"/>
        <v>3500</v>
      </c>
    </row>
    <row r="63" spans="1:17" ht="14.25" x14ac:dyDescent="0.2">
      <c r="A63">
        <f>IF(P63&gt;0,SUM($P$5:P63),0)</f>
        <v>0</v>
      </c>
      <c r="B63" s="158"/>
      <c r="C63" s="151">
        <v>501</v>
      </c>
      <c r="D63" s="129" t="s">
        <v>10</v>
      </c>
      <c r="E63" s="129" t="s">
        <v>22</v>
      </c>
      <c r="F63" s="131">
        <v>2500</v>
      </c>
      <c r="G63" s="138"/>
      <c r="H63" s="137">
        <v>1</v>
      </c>
      <c r="I63" s="137">
        <v>1</v>
      </c>
      <c r="J63" s="137">
        <v>1</v>
      </c>
      <c r="K63" s="137">
        <v>1</v>
      </c>
      <c r="L63" s="189">
        <v>1</v>
      </c>
      <c r="M63" s="194">
        <f t="shared" si="8"/>
        <v>0</v>
      </c>
      <c r="N63" s="176"/>
      <c r="O63" s="20"/>
      <c r="P63" s="290">
        <f t="shared" si="6"/>
        <v>0</v>
      </c>
      <c r="Q63" s="88">
        <f t="shared" si="5"/>
        <v>2500</v>
      </c>
    </row>
    <row r="64" spans="1:17" ht="14.25" x14ac:dyDescent="0.2">
      <c r="A64">
        <f>IF(P64&gt;0,SUM($P$5:P64),0)</f>
        <v>0</v>
      </c>
      <c r="B64" s="158"/>
      <c r="C64" s="151">
        <v>501</v>
      </c>
      <c r="D64" s="129" t="s">
        <v>284</v>
      </c>
      <c r="E64" s="129" t="s">
        <v>21</v>
      </c>
      <c r="F64" s="131">
        <v>2200</v>
      </c>
      <c r="G64" s="138"/>
      <c r="H64" s="137">
        <v>1</v>
      </c>
      <c r="I64" s="137">
        <v>1</v>
      </c>
      <c r="J64" s="137">
        <v>1</v>
      </c>
      <c r="K64" s="137">
        <v>1</v>
      </c>
      <c r="L64" s="189">
        <v>1</v>
      </c>
      <c r="M64" s="194">
        <f t="shared" si="8"/>
        <v>0</v>
      </c>
      <c r="N64" s="176"/>
      <c r="O64" s="20"/>
      <c r="P64" s="290">
        <f t="shared" si="6"/>
        <v>0</v>
      </c>
      <c r="Q64" s="88">
        <f t="shared" ref="Q64" si="15">ROUND(F64*H64*I64*J64*K64*L64,0)</f>
        <v>2200</v>
      </c>
    </row>
    <row r="65" spans="1:17" ht="14.25" x14ac:dyDescent="0.2">
      <c r="A65">
        <f>IF(P65&gt;0,SUM($P$5:P65),0)</f>
        <v>0</v>
      </c>
      <c r="B65" s="158"/>
      <c r="C65" s="151">
        <v>502</v>
      </c>
      <c r="D65" s="129" t="s">
        <v>9</v>
      </c>
      <c r="E65" s="129" t="s">
        <v>22</v>
      </c>
      <c r="F65" s="131">
        <v>30</v>
      </c>
      <c r="G65" s="138"/>
      <c r="H65" s="137">
        <v>1</v>
      </c>
      <c r="I65" s="137">
        <v>1</v>
      </c>
      <c r="J65" s="137">
        <v>1</v>
      </c>
      <c r="K65" s="137">
        <v>1</v>
      </c>
      <c r="L65" s="189">
        <v>1</v>
      </c>
      <c r="M65" s="194">
        <f t="shared" si="8"/>
        <v>0</v>
      </c>
      <c r="N65" s="177"/>
      <c r="O65" s="20"/>
      <c r="P65" s="290">
        <f t="shared" si="6"/>
        <v>0</v>
      </c>
      <c r="Q65" s="88">
        <f t="shared" si="5"/>
        <v>30</v>
      </c>
    </row>
    <row r="66" spans="1:17" ht="14.25" x14ac:dyDescent="0.2">
      <c r="A66">
        <f>IF(P66&gt;0,SUM($P$5:P66),0)</f>
        <v>0</v>
      </c>
      <c r="B66" s="158"/>
      <c r="C66" s="151">
        <v>552</v>
      </c>
      <c r="D66" s="135" t="s">
        <v>344</v>
      </c>
      <c r="E66" s="129" t="s">
        <v>345</v>
      </c>
      <c r="F66" s="131">
        <v>1</v>
      </c>
      <c r="G66" s="138"/>
      <c r="H66" s="137">
        <v>1</v>
      </c>
      <c r="I66" s="137">
        <v>1</v>
      </c>
      <c r="J66" s="137">
        <v>1</v>
      </c>
      <c r="K66" s="137">
        <v>1</v>
      </c>
      <c r="L66" s="189">
        <v>1</v>
      </c>
      <c r="M66" s="194">
        <f t="shared" si="8"/>
        <v>0</v>
      </c>
      <c r="N66" s="178"/>
      <c r="O66" s="20"/>
      <c r="P66" s="290">
        <f t="shared" si="6"/>
        <v>0</v>
      </c>
      <c r="Q66" s="88">
        <f t="shared" si="5"/>
        <v>1</v>
      </c>
    </row>
    <row r="67" spans="1:17" ht="14.25" x14ac:dyDescent="0.2">
      <c r="A67">
        <f>IF(P67&gt;0,SUM($P$5:P67),0)</f>
        <v>0</v>
      </c>
      <c r="B67" s="158"/>
      <c r="C67" s="151">
        <v>602</v>
      </c>
      <c r="D67" s="129" t="s">
        <v>2</v>
      </c>
      <c r="E67" s="129" t="s">
        <v>19</v>
      </c>
      <c r="F67" s="131">
        <v>20</v>
      </c>
      <c r="G67" s="138"/>
      <c r="H67" s="137">
        <v>1</v>
      </c>
      <c r="I67" s="137">
        <v>1</v>
      </c>
      <c r="J67" s="137">
        <v>1</v>
      </c>
      <c r="K67" s="137">
        <v>1</v>
      </c>
      <c r="L67" s="189">
        <v>1</v>
      </c>
      <c r="M67" s="194">
        <f t="shared" si="8"/>
        <v>0</v>
      </c>
      <c r="N67" s="177"/>
      <c r="P67" s="290">
        <f t="shared" si="6"/>
        <v>0</v>
      </c>
      <c r="Q67" s="88">
        <f t="shared" si="5"/>
        <v>20</v>
      </c>
    </row>
    <row r="68" spans="1:17" ht="14.25" x14ac:dyDescent="0.2">
      <c r="A68">
        <f>IF(P68&gt;0,SUM($P$5:P68),0)</f>
        <v>0</v>
      </c>
      <c r="B68" s="158"/>
      <c r="C68" s="151">
        <v>602</v>
      </c>
      <c r="D68" s="129" t="s">
        <v>48</v>
      </c>
      <c r="E68" s="129" t="s">
        <v>20</v>
      </c>
      <c r="F68" s="131">
        <v>40</v>
      </c>
      <c r="G68" s="138"/>
      <c r="H68" s="137">
        <v>1</v>
      </c>
      <c r="I68" s="137">
        <v>1</v>
      </c>
      <c r="J68" s="137">
        <v>1</v>
      </c>
      <c r="K68" s="137">
        <v>1</v>
      </c>
      <c r="L68" s="189">
        <v>1</v>
      </c>
      <c r="M68" s="194">
        <f t="shared" ref="M68:M99" si="16">ROUND(G68/(F68*H68*I68*J68*K68*L68),0)</f>
        <v>0</v>
      </c>
      <c r="N68" s="177"/>
      <c r="P68" s="290">
        <f t="shared" si="6"/>
        <v>0</v>
      </c>
      <c r="Q68" s="88">
        <f t="shared" si="5"/>
        <v>40</v>
      </c>
    </row>
    <row r="69" spans="1:17" ht="14.25" x14ac:dyDescent="0.2">
      <c r="A69">
        <f>IF(P69&gt;0,SUM($P$5:P69),0)</f>
        <v>0</v>
      </c>
      <c r="B69" s="158"/>
      <c r="C69" s="151">
        <v>602</v>
      </c>
      <c r="D69" s="136" t="s">
        <v>192</v>
      </c>
      <c r="E69" s="129" t="s">
        <v>20</v>
      </c>
      <c r="F69" s="131">
        <v>72</v>
      </c>
      <c r="G69" s="138"/>
      <c r="H69" s="137">
        <v>1</v>
      </c>
      <c r="I69" s="137">
        <v>1</v>
      </c>
      <c r="J69" s="137">
        <v>1</v>
      </c>
      <c r="K69" s="137">
        <v>1</v>
      </c>
      <c r="L69" s="189">
        <v>1</v>
      </c>
      <c r="M69" s="194">
        <f t="shared" si="16"/>
        <v>0</v>
      </c>
      <c r="N69" s="177"/>
      <c r="P69" s="290">
        <f t="shared" si="6"/>
        <v>0</v>
      </c>
      <c r="Q69" s="88">
        <f t="shared" si="5"/>
        <v>72</v>
      </c>
    </row>
    <row r="70" spans="1:17" ht="14.25" x14ac:dyDescent="0.2">
      <c r="A70">
        <f>IF(P70&gt;0,SUM($P$5:P70),0)</f>
        <v>0</v>
      </c>
      <c r="B70" s="158"/>
      <c r="C70" s="151">
        <v>602</v>
      </c>
      <c r="D70" s="136" t="s">
        <v>191</v>
      </c>
      <c r="E70" s="129" t="s">
        <v>20</v>
      </c>
      <c r="F70" s="131">
        <v>48</v>
      </c>
      <c r="G70" s="138"/>
      <c r="H70" s="137">
        <v>1</v>
      </c>
      <c r="I70" s="137">
        <v>1</v>
      </c>
      <c r="J70" s="137">
        <v>1</v>
      </c>
      <c r="K70" s="137">
        <v>1</v>
      </c>
      <c r="L70" s="189">
        <v>1</v>
      </c>
      <c r="M70" s="194">
        <f t="shared" si="16"/>
        <v>0</v>
      </c>
      <c r="N70" s="179"/>
      <c r="O70" s="21"/>
      <c r="P70" s="290">
        <f t="shared" ref="P70:P133" si="17">IF($M70&gt;0,1,0)</f>
        <v>0</v>
      </c>
      <c r="Q70" s="88">
        <f t="shared" si="5"/>
        <v>48</v>
      </c>
    </row>
    <row r="71" spans="1:17" ht="14.25" x14ac:dyDescent="0.2">
      <c r="A71">
        <f>IF(P71&gt;0,SUM($P$5:P71),0)</f>
        <v>0</v>
      </c>
      <c r="B71" s="158"/>
      <c r="C71" s="151">
        <v>602</v>
      </c>
      <c r="D71" s="136" t="s">
        <v>190</v>
      </c>
      <c r="E71" s="129" t="s">
        <v>20</v>
      </c>
      <c r="F71" s="131">
        <v>144</v>
      </c>
      <c r="G71" s="138"/>
      <c r="H71" s="137">
        <v>1</v>
      </c>
      <c r="I71" s="137">
        <v>1</v>
      </c>
      <c r="J71" s="137">
        <v>1</v>
      </c>
      <c r="K71" s="137">
        <v>1</v>
      </c>
      <c r="L71" s="189">
        <v>1</v>
      </c>
      <c r="M71" s="194">
        <f t="shared" si="16"/>
        <v>0</v>
      </c>
      <c r="N71" s="179"/>
      <c r="O71" s="21"/>
      <c r="P71" s="290">
        <f t="shared" si="17"/>
        <v>0</v>
      </c>
      <c r="Q71" s="88">
        <f t="shared" ref="Q71:Q113" si="18">ROUND(F71*H71*I71*J71*K71*L71,0)</f>
        <v>144</v>
      </c>
    </row>
    <row r="72" spans="1:17" ht="14.25" x14ac:dyDescent="0.2">
      <c r="A72">
        <f>IF(P72&gt;0,SUM($P$5:P72),0)</f>
        <v>0</v>
      </c>
      <c r="B72" s="158"/>
      <c r="C72" s="151">
        <v>602</v>
      </c>
      <c r="D72" s="135" t="s">
        <v>189</v>
      </c>
      <c r="E72" s="129" t="s">
        <v>20</v>
      </c>
      <c r="F72" s="131">
        <v>168</v>
      </c>
      <c r="G72" s="138"/>
      <c r="H72" s="137">
        <v>1</v>
      </c>
      <c r="I72" s="137">
        <v>1</v>
      </c>
      <c r="J72" s="137">
        <v>1</v>
      </c>
      <c r="K72" s="137">
        <v>1</v>
      </c>
      <c r="L72" s="189">
        <v>1</v>
      </c>
      <c r="M72" s="194">
        <f t="shared" si="16"/>
        <v>0</v>
      </c>
      <c r="N72" s="179"/>
      <c r="O72" s="21"/>
      <c r="P72" s="290">
        <f t="shared" si="17"/>
        <v>0</v>
      </c>
      <c r="Q72" s="88">
        <f t="shared" si="18"/>
        <v>168</v>
      </c>
    </row>
    <row r="73" spans="1:17" ht="14.25" x14ac:dyDescent="0.2">
      <c r="A73">
        <f>IF(P73&gt;0,SUM($P$5:P73),0)</f>
        <v>0</v>
      </c>
      <c r="B73" s="158"/>
      <c r="C73" s="151">
        <v>602</v>
      </c>
      <c r="D73" s="135" t="s">
        <v>193</v>
      </c>
      <c r="E73" s="129" t="s">
        <v>20</v>
      </c>
      <c r="F73" s="131">
        <v>205</v>
      </c>
      <c r="G73" s="138"/>
      <c r="H73" s="137">
        <v>1</v>
      </c>
      <c r="I73" s="137">
        <v>1</v>
      </c>
      <c r="J73" s="137">
        <v>1</v>
      </c>
      <c r="K73" s="137">
        <v>1</v>
      </c>
      <c r="L73" s="189">
        <v>1</v>
      </c>
      <c r="M73" s="194">
        <f t="shared" si="16"/>
        <v>0</v>
      </c>
      <c r="N73" s="179"/>
      <c r="O73" s="21"/>
      <c r="P73" s="290">
        <f t="shared" si="17"/>
        <v>0</v>
      </c>
      <c r="Q73" s="88">
        <f t="shared" si="18"/>
        <v>205</v>
      </c>
    </row>
    <row r="74" spans="1:17" ht="14.25" x14ac:dyDescent="0.2">
      <c r="A74">
        <f>IF(P74&gt;0,SUM($P$5:P74),0)</f>
        <v>0</v>
      </c>
      <c r="B74" s="158"/>
      <c r="C74" s="151">
        <v>602</v>
      </c>
      <c r="D74" s="135" t="s">
        <v>245</v>
      </c>
      <c r="E74" s="129" t="s">
        <v>20</v>
      </c>
      <c r="F74" s="131">
        <v>250</v>
      </c>
      <c r="G74" s="138"/>
      <c r="H74" s="137">
        <v>1</v>
      </c>
      <c r="I74" s="137">
        <v>1</v>
      </c>
      <c r="J74" s="137">
        <v>1</v>
      </c>
      <c r="K74" s="137">
        <v>1</v>
      </c>
      <c r="L74" s="189">
        <v>1</v>
      </c>
      <c r="M74" s="194">
        <f t="shared" si="16"/>
        <v>0</v>
      </c>
      <c r="N74" s="179"/>
      <c r="O74" s="21"/>
      <c r="P74" s="290">
        <f t="shared" si="17"/>
        <v>0</v>
      </c>
      <c r="Q74" s="88">
        <f t="shared" si="18"/>
        <v>250</v>
      </c>
    </row>
    <row r="75" spans="1:17" ht="14.25" x14ac:dyDescent="0.2">
      <c r="A75">
        <f>IF(P75&gt;0,SUM($P$5:P75),0)</f>
        <v>0</v>
      </c>
      <c r="B75" s="158"/>
      <c r="C75" s="151">
        <v>602</v>
      </c>
      <c r="D75" s="135" t="s">
        <v>244</v>
      </c>
      <c r="E75" s="129" t="s">
        <v>20</v>
      </c>
      <c r="F75" s="131">
        <v>50</v>
      </c>
      <c r="G75" s="138"/>
      <c r="H75" s="137">
        <v>1</v>
      </c>
      <c r="I75" s="137">
        <v>1</v>
      </c>
      <c r="J75" s="137">
        <v>1</v>
      </c>
      <c r="K75" s="137">
        <v>1</v>
      </c>
      <c r="L75" s="189">
        <v>1</v>
      </c>
      <c r="M75" s="194">
        <f t="shared" si="16"/>
        <v>0</v>
      </c>
      <c r="N75" s="178"/>
      <c r="O75" s="21"/>
      <c r="P75" s="290">
        <f t="shared" si="17"/>
        <v>0</v>
      </c>
      <c r="Q75" s="88">
        <f t="shared" si="18"/>
        <v>50</v>
      </c>
    </row>
    <row r="76" spans="1:17" ht="14.25" x14ac:dyDescent="0.2">
      <c r="A76">
        <f>IF(P76&gt;0,SUM($P$5:P76),0)</f>
        <v>0</v>
      </c>
      <c r="B76" s="158"/>
      <c r="C76" s="151">
        <v>602</v>
      </c>
      <c r="D76" s="135" t="s">
        <v>246</v>
      </c>
      <c r="E76" s="129" t="s">
        <v>20</v>
      </c>
      <c r="F76" s="131">
        <v>150</v>
      </c>
      <c r="G76" s="138"/>
      <c r="H76" s="137">
        <v>1</v>
      </c>
      <c r="I76" s="137">
        <v>1</v>
      </c>
      <c r="J76" s="137">
        <v>1</v>
      </c>
      <c r="K76" s="137">
        <v>1</v>
      </c>
      <c r="L76" s="189">
        <v>1</v>
      </c>
      <c r="M76" s="194">
        <f t="shared" si="16"/>
        <v>0</v>
      </c>
      <c r="N76" s="178"/>
      <c r="O76" s="21"/>
      <c r="P76" s="290">
        <f t="shared" si="17"/>
        <v>0</v>
      </c>
      <c r="Q76" s="88">
        <f t="shared" si="18"/>
        <v>150</v>
      </c>
    </row>
    <row r="77" spans="1:17" ht="14.25" x14ac:dyDescent="0.2">
      <c r="A77">
        <f>IF(P77&gt;0,SUM($P$5:P77),0)</f>
        <v>0</v>
      </c>
      <c r="B77" s="158"/>
      <c r="C77" s="151">
        <v>602</v>
      </c>
      <c r="D77" s="129" t="s">
        <v>264</v>
      </c>
      <c r="E77" s="129" t="s">
        <v>20</v>
      </c>
      <c r="F77" s="131">
        <v>300</v>
      </c>
      <c r="G77" s="138"/>
      <c r="H77" s="137">
        <v>1</v>
      </c>
      <c r="I77" s="137">
        <v>1</v>
      </c>
      <c r="J77" s="137">
        <v>1</v>
      </c>
      <c r="K77" s="137">
        <v>1</v>
      </c>
      <c r="L77" s="189">
        <v>1</v>
      </c>
      <c r="M77" s="194">
        <f t="shared" si="16"/>
        <v>0</v>
      </c>
      <c r="N77" s="180"/>
      <c r="O77" s="21"/>
      <c r="P77" s="290">
        <f t="shared" si="17"/>
        <v>0</v>
      </c>
      <c r="Q77" s="88">
        <f t="shared" si="18"/>
        <v>300</v>
      </c>
    </row>
    <row r="78" spans="1:17" ht="14.25" x14ac:dyDescent="0.2">
      <c r="A78">
        <f>IF(P78&gt;0,SUM($P$5:P78),0)</f>
        <v>0</v>
      </c>
      <c r="B78" s="158"/>
      <c r="C78" s="151">
        <v>602</v>
      </c>
      <c r="D78" s="129" t="s">
        <v>263</v>
      </c>
      <c r="E78" s="129" t="s">
        <v>20</v>
      </c>
      <c r="F78" s="131">
        <v>150</v>
      </c>
      <c r="G78" s="138"/>
      <c r="H78" s="137">
        <v>1</v>
      </c>
      <c r="I78" s="137">
        <v>1</v>
      </c>
      <c r="J78" s="137">
        <v>1</v>
      </c>
      <c r="K78" s="137">
        <v>1</v>
      </c>
      <c r="L78" s="189">
        <v>1</v>
      </c>
      <c r="M78" s="194">
        <f t="shared" si="16"/>
        <v>0</v>
      </c>
      <c r="N78" s="179"/>
      <c r="O78" s="21"/>
      <c r="P78" s="290">
        <f t="shared" si="17"/>
        <v>0</v>
      </c>
      <c r="Q78" s="88">
        <f t="shared" si="18"/>
        <v>150</v>
      </c>
    </row>
    <row r="79" spans="1:17" ht="14.25" x14ac:dyDescent="0.2">
      <c r="A79">
        <f>IF(P79&gt;0,SUM($P$5:P79),0)</f>
        <v>0</v>
      </c>
      <c r="B79" s="158"/>
      <c r="C79" s="151">
        <v>604</v>
      </c>
      <c r="D79" s="129" t="s">
        <v>274</v>
      </c>
      <c r="E79" s="129" t="s">
        <v>25</v>
      </c>
      <c r="F79" s="133">
        <v>5</v>
      </c>
      <c r="G79" s="138"/>
      <c r="H79" s="137">
        <v>1</v>
      </c>
      <c r="I79" s="137">
        <v>1</v>
      </c>
      <c r="J79" s="137">
        <v>1</v>
      </c>
      <c r="K79" s="137">
        <v>1</v>
      </c>
      <c r="L79" s="189">
        <v>1</v>
      </c>
      <c r="M79" s="194">
        <f t="shared" si="16"/>
        <v>0</v>
      </c>
      <c r="N79" s="179"/>
      <c r="O79" s="21"/>
      <c r="P79" s="290">
        <f t="shared" si="17"/>
        <v>0</v>
      </c>
      <c r="Q79" s="88">
        <f t="shared" si="18"/>
        <v>5</v>
      </c>
    </row>
    <row r="80" spans="1:17" ht="14.25" x14ac:dyDescent="0.2">
      <c r="A80">
        <f>IF(P80&gt;0,SUM($P$5:P80),0)</f>
        <v>0</v>
      </c>
      <c r="B80" s="158"/>
      <c r="C80" s="151">
        <v>604</v>
      </c>
      <c r="D80" s="129" t="s">
        <v>247</v>
      </c>
      <c r="E80" s="129" t="s">
        <v>25</v>
      </c>
      <c r="F80" s="133">
        <v>1.5</v>
      </c>
      <c r="G80" s="138"/>
      <c r="H80" s="137">
        <v>1</v>
      </c>
      <c r="I80" s="137">
        <v>1</v>
      </c>
      <c r="J80" s="137">
        <v>1</v>
      </c>
      <c r="K80" s="137">
        <v>1</v>
      </c>
      <c r="L80" s="189">
        <v>1</v>
      </c>
      <c r="M80" s="194">
        <f t="shared" si="16"/>
        <v>0</v>
      </c>
      <c r="N80" s="180"/>
      <c r="O80" s="21"/>
      <c r="P80" s="290">
        <f t="shared" si="17"/>
        <v>0</v>
      </c>
      <c r="Q80" s="88">
        <f t="shared" si="18"/>
        <v>2</v>
      </c>
    </row>
    <row r="81" spans="1:17" ht="14.25" x14ac:dyDescent="0.2">
      <c r="A81">
        <f>IF(P81&gt;0,SUM($P$5:P81),0)</f>
        <v>0</v>
      </c>
      <c r="B81" s="158"/>
      <c r="C81" s="151">
        <v>605</v>
      </c>
      <c r="D81" s="129" t="s">
        <v>6</v>
      </c>
      <c r="E81" s="129" t="s">
        <v>23</v>
      </c>
      <c r="F81" s="131">
        <v>1200</v>
      </c>
      <c r="G81" s="138"/>
      <c r="H81" s="137">
        <v>1</v>
      </c>
      <c r="I81" s="137">
        <v>1</v>
      </c>
      <c r="J81" s="137">
        <v>1</v>
      </c>
      <c r="K81" s="137">
        <v>1</v>
      </c>
      <c r="L81" s="189">
        <v>1</v>
      </c>
      <c r="M81" s="194">
        <f t="shared" si="16"/>
        <v>0</v>
      </c>
      <c r="N81" s="179"/>
      <c r="O81" s="21"/>
      <c r="P81" s="290">
        <f t="shared" si="17"/>
        <v>0</v>
      </c>
      <c r="Q81" s="88">
        <f>CEILING(F81*H81*I81*J81*K81*L81,10)</f>
        <v>1200</v>
      </c>
    </row>
    <row r="82" spans="1:17" ht="14.25" x14ac:dyDescent="0.2">
      <c r="A82">
        <f>IF(P82&gt;0,SUM($P$5:P82),0)</f>
        <v>0</v>
      </c>
      <c r="B82" s="158"/>
      <c r="C82" s="151">
        <v>605</v>
      </c>
      <c r="D82" s="135" t="s">
        <v>262</v>
      </c>
      <c r="E82" s="129" t="s">
        <v>20</v>
      </c>
      <c r="F82" s="131">
        <v>4000</v>
      </c>
      <c r="G82" s="138"/>
      <c r="H82" s="137">
        <v>1</v>
      </c>
      <c r="I82" s="137">
        <v>1</v>
      </c>
      <c r="J82" s="137">
        <v>1</v>
      </c>
      <c r="K82" s="137">
        <v>1</v>
      </c>
      <c r="L82" s="189">
        <v>1</v>
      </c>
      <c r="M82" s="194">
        <f t="shared" si="16"/>
        <v>0</v>
      </c>
      <c r="N82" s="179"/>
      <c r="O82" s="21"/>
      <c r="P82" s="290">
        <f t="shared" si="17"/>
        <v>0</v>
      </c>
      <c r="Q82" s="88">
        <f>CEILING(F82*H82*I82*J82*K82*L82,10)</f>
        <v>4000</v>
      </c>
    </row>
    <row r="83" spans="1:17" ht="14.25" x14ac:dyDescent="0.2">
      <c r="A83">
        <f>IF(P83&gt;0,SUM($P$5:P83),0)</f>
        <v>0</v>
      </c>
      <c r="B83" s="158"/>
      <c r="C83" s="151">
        <v>605</v>
      </c>
      <c r="D83" s="135" t="s">
        <v>43</v>
      </c>
      <c r="E83" s="129" t="s">
        <v>20</v>
      </c>
      <c r="F83" s="131">
        <v>500</v>
      </c>
      <c r="G83" s="138"/>
      <c r="H83" s="137">
        <v>1</v>
      </c>
      <c r="I83" s="137">
        <v>1</v>
      </c>
      <c r="J83" s="137">
        <v>1</v>
      </c>
      <c r="K83" s="137">
        <v>1</v>
      </c>
      <c r="L83" s="189">
        <v>1</v>
      </c>
      <c r="M83" s="194">
        <f t="shared" si="16"/>
        <v>0</v>
      </c>
      <c r="N83" s="179"/>
      <c r="O83" s="21"/>
      <c r="P83" s="290">
        <f t="shared" si="17"/>
        <v>0</v>
      </c>
      <c r="Q83" s="88">
        <f t="shared" si="18"/>
        <v>500</v>
      </c>
    </row>
    <row r="84" spans="1:17" ht="14.25" x14ac:dyDescent="0.2">
      <c r="A84">
        <f>IF(P84&gt;0,SUM($P$5:P84),0)</f>
        <v>0</v>
      </c>
      <c r="B84" s="158"/>
      <c r="C84" s="151">
        <v>608</v>
      </c>
      <c r="D84" s="135" t="s">
        <v>219</v>
      </c>
      <c r="E84" s="129" t="s">
        <v>21</v>
      </c>
      <c r="F84" s="131">
        <v>1500</v>
      </c>
      <c r="G84" s="138"/>
      <c r="H84" s="137">
        <v>1</v>
      </c>
      <c r="I84" s="137">
        <v>1</v>
      </c>
      <c r="J84" s="137">
        <v>1</v>
      </c>
      <c r="K84" s="137">
        <v>1</v>
      </c>
      <c r="L84" s="189">
        <v>1</v>
      </c>
      <c r="M84" s="194">
        <f t="shared" si="16"/>
        <v>0</v>
      </c>
      <c r="N84" s="179"/>
      <c r="O84" s="21"/>
      <c r="P84" s="290">
        <f t="shared" si="17"/>
        <v>0</v>
      </c>
      <c r="Q84" s="88">
        <f>CEILING(F84*H84*I84*J84*K84*L84,10)</f>
        <v>1500</v>
      </c>
    </row>
    <row r="85" spans="1:17" ht="14.25" x14ac:dyDescent="0.2">
      <c r="A85">
        <f>IF(P85&gt;0,SUM($P$5:P85),0)</f>
        <v>0</v>
      </c>
      <c r="B85" s="158"/>
      <c r="C85" s="151">
        <v>609</v>
      </c>
      <c r="D85" s="129" t="s">
        <v>163</v>
      </c>
      <c r="E85" s="129" t="s">
        <v>20</v>
      </c>
      <c r="F85" s="131">
        <v>400</v>
      </c>
      <c r="G85" s="138"/>
      <c r="H85" s="137">
        <v>1</v>
      </c>
      <c r="I85" s="137">
        <v>1</v>
      </c>
      <c r="J85" s="137">
        <v>1</v>
      </c>
      <c r="K85" s="137">
        <v>1</v>
      </c>
      <c r="L85" s="189">
        <v>1</v>
      </c>
      <c r="M85" s="194">
        <f t="shared" si="16"/>
        <v>0</v>
      </c>
      <c r="N85" s="180"/>
      <c r="O85" s="21"/>
      <c r="P85" s="290">
        <f t="shared" si="17"/>
        <v>0</v>
      </c>
      <c r="Q85" s="88">
        <f t="shared" si="18"/>
        <v>400</v>
      </c>
    </row>
    <row r="86" spans="1:17" ht="14.25" x14ac:dyDescent="0.2">
      <c r="A86">
        <f>IF(P86&gt;0,SUM($P$5:P86),0)</f>
        <v>0</v>
      </c>
      <c r="B86" s="158"/>
      <c r="C86" s="151">
        <v>609</v>
      </c>
      <c r="D86" s="136" t="s">
        <v>162</v>
      </c>
      <c r="E86" s="129" t="s">
        <v>20</v>
      </c>
      <c r="F86" s="131">
        <v>800</v>
      </c>
      <c r="G86" s="138"/>
      <c r="H86" s="137">
        <v>1</v>
      </c>
      <c r="I86" s="137">
        <v>1</v>
      </c>
      <c r="J86" s="137">
        <v>1</v>
      </c>
      <c r="K86" s="137">
        <v>1</v>
      </c>
      <c r="L86" s="189">
        <v>1</v>
      </c>
      <c r="M86" s="194">
        <f t="shared" si="16"/>
        <v>0</v>
      </c>
      <c r="N86" s="179"/>
      <c r="O86" s="21"/>
      <c r="P86" s="290">
        <f t="shared" si="17"/>
        <v>0</v>
      </c>
      <c r="Q86" s="88">
        <f>CEILING(F86*H86*I86*J86*K86*L86,10)</f>
        <v>800</v>
      </c>
    </row>
    <row r="87" spans="1:17" ht="14.25" x14ac:dyDescent="0.2">
      <c r="A87">
        <f>IF(P87&gt;0,SUM($P$5:P87),0)</f>
        <v>0</v>
      </c>
      <c r="B87" s="158"/>
      <c r="C87" s="151">
        <v>609</v>
      </c>
      <c r="D87" s="129" t="s">
        <v>164</v>
      </c>
      <c r="E87" s="129" t="s">
        <v>20</v>
      </c>
      <c r="F87" s="131">
        <v>150</v>
      </c>
      <c r="G87" s="138"/>
      <c r="H87" s="137">
        <v>1</v>
      </c>
      <c r="I87" s="137">
        <v>1</v>
      </c>
      <c r="J87" s="137">
        <v>1</v>
      </c>
      <c r="K87" s="137">
        <v>1</v>
      </c>
      <c r="L87" s="189">
        <v>1</v>
      </c>
      <c r="M87" s="194">
        <f t="shared" si="16"/>
        <v>0</v>
      </c>
      <c r="N87" s="179"/>
      <c r="O87" s="21"/>
      <c r="P87" s="290">
        <f t="shared" si="17"/>
        <v>0</v>
      </c>
      <c r="Q87" s="88">
        <f t="shared" si="18"/>
        <v>150</v>
      </c>
    </row>
    <row r="88" spans="1:17" ht="14.25" x14ac:dyDescent="0.2">
      <c r="A88">
        <f>IF(P88&gt;0,SUM($P$5:P88),0)</f>
        <v>0</v>
      </c>
      <c r="B88" s="158"/>
      <c r="C88" s="151">
        <v>609</v>
      </c>
      <c r="D88" s="129" t="s">
        <v>248</v>
      </c>
      <c r="E88" s="129" t="s">
        <v>20</v>
      </c>
      <c r="F88" s="131">
        <v>1500</v>
      </c>
      <c r="G88" s="138"/>
      <c r="H88" s="137">
        <v>1</v>
      </c>
      <c r="I88" s="137">
        <v>1</v>
      </c>
      <c r="J88" s="137">
        <v>1</v>
      </c>
      <c r="K88" s="137">
        <v>1</v>
      </c>
      <c r="L88" s="189">
        <v>1</v>
      </c>
      <c r="M88" s="194">
        <f t="shared" si="16"/>
        <v>0</v>
      </c>
      <c r="N88" s="179"/>
      <c r="O88" s="21"/>
      <c r="P88" s="290">
        <f t="shared" si="17"/>
        <v>0</v>
      </c>
      <c r="Q88" s="88">
        <f>CEILING(F88*H88*I88*J88*K88*L88,10)</f>
        <v>1500</v>
      </c>
    </row>
    <row r="89" spans="1:17" ht="14.25" x14ac:dyDescent="0.2">
      <c r="A89">
        <f>IF(P89&gt;0,SUM($P$5:P89),0)</f>
        <v>0</v>
      </c>
      <c r="B89" s="158"/>
      <c r="C89" s="151">
        <v>609</v>
      </c>
      <c r="D89" s="129" t="s">
        <v>250</v>
      </c>
      <c r="E89" s="129" t="s">
        <v>20</v>
      </c>
      <c r="F89" s="131">
        <v>1000</v>
      </c>
      <c r="G89" s="138"/>
      <c r="H89" s="137">
        <v>1</v>
      </c>
      <c r="I89" s="137">
        <v>1</v>
      </c>
      <c r="J89" s="137">
        <v>1</v>
      </c>
      <c r="K89" s="137">
        <v>1</v>
      </c>
      <c r="L89" s="189">
        <v>1</v>
      </c>
      <c r="M89" s="194">
        <f t="shared" si="16"/>
        <v>0</v>
      </c>
      <c r="N89" s="179"/>
      <c r="O89" s="21"/>
      <c r="P89" s="290">
        <f t="shared" si="17"/>
        <v>0</v>
      </c>
      <c r="Q89" s="88">
        <f>CEILING(F89*H89*I89*J89*K89*L89,10)</f>
        <v>1000</v>
      </c>
    </row>
    <row r="90" spans="1:17" ht="14.25" x14ac:dyDescent="0.2">
      <c r="A90">
        <f>IF(P90&gt;0,SUM($P$5:P90),0)</f>
        <v>0</v>
      </c>
      <c r="B90" s="158"/>
      <c r="C90" s="151">
        <v>609</v>
      </c>
      <c r="D90" s="129" t="s">
        <v>249</v>
      </c>
      <c r="E90" s="129" t="s">
        <v>20</v>
      </c>
      <c r="F90" s="131">
        <v>350</v>
      </c>
      <c r="G90" s="138"/>
      <c r="H90" s="137">
        <v>1</v>
      </c>
      <c r="I90" s="137">
        <v>1</v>
      </c>
      <c r="J90" s="137">
        <v>1</v>
      </c>
      <c r="K90" s="137">
        <v>1</v>
      </c>
      <c r="L90" s="189">
        <v>1</v>
      </c>
      <c r="M90" s="194">
        <f t="shared" si="16"/>
        <v>0</v>
      </c>
      <c r="N90" s="179"/>
      <c r="O90" s="21"/>
      <c r="P90" s="290">
        <f t="shared" si="17"/>
        <v>0</v>
      </c>
      <c r="Q90" s="88">
        <f t="shared" si="18"/>
        <v>350</v>
      </c>
    </row>
    <row r="91" spans="1:17" ht="14.25" x14ac:dyDescent="0.2">
      <c r="A91">
        <f>IF(P91&gt;0,SUM($P$5:P91),0)</f>
        <v>0</v>
      </c>
      <c r="B91" s="158"/>
      <c r="C91" s="151">
        <v>611</v>
      </c>
      <c r="D91" s="135" t="s">
        <v>156</v>
      </c>
      <c r="E91" s="129" t="s">
        <v>20</v>
      </c>
      <c r="F91" s="131">
        <v>105</v>
      </c>
      <c r="G91" s="138"/>
      <c r="H91" s="137">
        <v>1</v>
      </c>
      <c r="I91" s="137">
        <v>1</v>
      </c>
      <c r="J91" s="137">
        <v>1</v>
      </c>
      <c r="K91" s="137">
        <v>1</v>
      </c>
      <c r="L91" s="189">
        <v>1</v>
      </c>
      <c r="M91" s="194">
        <f t="shared" si="16"/>
        <v>0</v>
      </c>
      <c r="N91" s="179"/>
      <c r="O91" s="21"/>
      <c r="P91" s="290">
        <f t="shared" si="17"/>
        <v>0</v>
      </c>
      <c r="Q91" s="88">
        <f t="shared" si="18"/>
        <v>105</v>
      </c>
    </row>
    <row r="92" spans="1:17" ht="14.25" x14ac:dyDescent="0.2">
      <c r="A92">
        <f>IF(P92&gt;0,SUM($P$5:P92),0)</f>
        <v>0</v>
      </c>
      <c r="B92" s="158"/>
      <c r="C92" s="151">
        <v>611</v>
      </c>
      <c r="D92" s="135" t="s">
        <v>157</v>
      </c>
      <c r="E92" s="129" t="s">
        <v>20</v>
      </c>
      <c r="F92" s="131">
        <v>320</v>
      </c>
      <c r="G92" s="138"/>
      <c r="H92" s="137">
        <v>1</v>
      </c>
      <c r="I92" s="137">
        <v>1</v>
      </c>
      <c r="J92" s="137">
        <v>1</v>
      </c>
      <c r="K92" s="137">
        <v>1</v>
      </c>
      <c r="L92" s="189">
        <v>1</v>
      </c>
      <c r="M92" s="194">
        <f t="shared" si="16"/>
        <v>0</v>
      </c>
      <c r="N92" s="179"/>
      <c r="O92" s="21"/>
      <c r="P92" s="290">
        <f t="shared" si="17"/>
        <v>0</v>
      </c>
      <c r="Q92" s="88">
        <f>CEILING(F92*H92*I92*J92*K92*L92,10)</f>
        <v>320</v>
      </c>
    </row>
    <row r="93" spans="1:17" ht="14.25" x14ac:dyDescent="0.2">
      <c r="A93">
        <f>IF(P93&gt;0,SUM($P$5:P93),0)</f>
        <v>0</v>
      </c>
      <c r="B93" s="158"/>
      <c r="C93" s="151">
        <v>615</v>
      </c>
      <c r="D93" s="129" t="s">
        <v>51</v>
      </c>
      <c r="E93" s="129" t="s">
        <v>22</v>
      </c>
      <c r="F93" s="131">
        <v>150</v>
      </c>
      <c r="G93" s="138"/>
      <c r="H93" s="137">
        <v>1</v>
      </c>
      <c r="I93" s="137">
        <v>1</v>
      </c>
      <c r="J93" s="137">
        <v>1</v>
      </c>
      <c r="K93" s="137">
        <v>1</v>
      </c>
      <c r="L93" s="189">
        <v>1</v>
      </c>
      <c r="M93" s="194">
        <f t="shared" si="16"/>
        <v>0</v>
      </c>
      <c r="N93" s="179"/>
      <c r="O93" s="21"/>
      <c r="P93" s="290">
        <f t="shared" si="17"/>
        <v>0</v>
      </c>
      <c r="Q93" s="88">
        <f t="shared" si="18"/>
        <v>150</v>
      </c>
    </row>
    <row r="94" spans="1:17" ht="14.25" x14ac:dyDescent="0.2">
      <c r="A94">
        <f>IF(P94&gt;0,SUM($P$5:P94),0)</f>
        <v>0</v>
      </c>
      <c r="B94" s="158"/>
      <c r="C94" s="151">
        <v>615</v>
      </c>
      <c r="D94" s="129" t="s">
        <v>50</v>
      </c>
      <c r="E94" s="129" t="s">
        <v>22</v>
      </c>
      <c r="F94" s="131">
        <v>80</v>
      </c>
      <c r="G94" s="138"/>
      <c r="H94" s="137">
        <v>1</v>
      </c>
      <c r="I94" s="137">
        <v>1</v>
      </c>
      <c r="J94" s="137">
        <v>1</v>
      </c>
      <c r="K94" s="137">
        <v>1</v>
      </c>
      <c r="L94" s="189">
        <v>1</v>
      </c>
      <c r="M94" s="194">
        <f t="shared" si="16"/>
        <v>0</v>
      </c>
      <c r="N94" s="179"/>
      <c r="O94" s="21"/>
      <c r="P94" s="290">
        <f t="shared" si="17"/>
        <v>0</v>
      </c>
      <c r="Q94" s="88">
        <f t="shared" si="18"/>
        <v>80</v>
      </c>
    </row>
    <row r="95" spans="1:17" ht="14.25" x14ac:dyDescent="0.2">
      <c r="A95">
        <f>IF(P95&gt;0,SUM($P$5:P95),0)</f>
        <v>0</v>
      </c>
      <c r="B95" s="158"/>
      <c r="C95" s="151">
        <v>615</v>
      </c>
      <c r="D95" s="129" t="s">
        <v>42</v>
      </c>
      <c r="E95" s="129" t="s">
        <v>21</v>
      </c>
      <c r="F95" s="131">
        <v>20</v>
      </c>
      <c r="G95" s="138"/>
      <c r="H95" s="137">
        <v>1</v>
      </c>
      <c r="I95" s="137">
        <v>1</v>
      </c>
      <c r="J95" s="137">
        <v>1</v>
      </c>
      <c r="K95" s="137">
        <v>1</v>
      </c>
      <c r="L95" s="189">
        <v>1</v>
      </c>
      <c r="M95" s="194">
        <f t="shared" si="16"/>
        <v>0</v>
      </c>
      <c r="N95" s="179"/>
      <c r="O95" s="21"/>
      <c r="P95" s="290">
        <f t="shared" si="17"/>
        <v>0</v>
      </c>
      <c r="Q95" s="88">
        <f t="shared" si="18"/>
        <v>20</v>
      </c>
    </row>
    <row r="96" spans="1:17" ht="14.25" x14ac:dyDescent="0.2">
      <c r="A96">
        <f>IF(P96&gt;0,SUM($P$5:P96),0)</f>
        <v>0</v>
      </c>
      <c r="B96" s="158"/>
      <c r="C96" s="151">
        <v>617</v>
      </c>
      <c r="D96" s="135" t="s">
        <v>14</v>
      </c>
      <c r="E96" s="129" t="s">
        <v>20</v>
      </c>
      <c r="F96" s="131">
        <v>1500</v>
      </c>
      <c r="G96" s="138"/>
      <c r="H96" s="137">
        <v>1</v>
      </c>
      <c r="I96" s="137">
        <v>1</v>
      </c>
      <c r="J96" s="137">
        <v>1</v>
      </c>
      <c r="K96" s="137">
        <v>1</v>
      </c>
      <c r="L96" s="189">
        <v>1</v>
      </c>
      <c r="M96" s="194">
        <f t="shared" si="16"/>
        <v>0</v>
      </c>
      <c r="N96" s="179"/>
      <c r="O96" s="21"/>
      <c r="P96" s="290">
        <f t="shared" si="17"/>
        <v>0</v>
      </c>
      <c r="Q96" s="88">
        <f>CEILING(F96*H96*I96*J96*K96*L96,10)</f>
        <v>1500</v>
      </c>
    </row>
    <row r="97" spans="1:17" ht="14.25" x14ac:dyDescent="0.2">
      <c r="A97">
        <f>IF(P97&gt;0,SUM($P$5:P97),0)</f>
        <v>0</v>
      </c>
      <c r="B97" s="158"/>
      <c r="C97" s="151">
        <v>617</v>
      </c>
      <c r="D97" s="129" t="s">
        <v>201</v>
      </c>
      <c r="E97" s="129" t="s">
        <v>25</v>
      </c>
      <c r="F97" s="131">
        <v>2</v>
      </c>
      <c r="G97" s="138"/>
      <c r="H97" s="137">
        <v>1</v>
      </c>
      <c r="I97" s="137">
        <v>1</v>
      </c>
      <c r="J97" s="137">
        <v>1</v>
      </c>
      <c r="K97" s="137">
        <v>1</v>
      </c>
      <c r="L97" s="189">
        <v>1</v>
      </c>
      <c r="M97" s="194">
        <f t="shared" si="16"/>
        <v>0</v>
      </c>
      <c r="N97" s="181"/>
      <c r="O97" s="21"/>
      <c r="P97" s="290">
        <f t="shared" si="17"/>
        <v>0</v>
      </c>
      <c r="Q97" s="88">
        <f>CEILING(F97*H97*I97*J97*K97*L97,10)</f>
        <v>10</v>
      </c>
    </row>
    <row r="98" spans="1:17" ht="15.75" x14ac:dyDescent="0.25">
      <c r="A98">
        <f>IF(P98&gt;0,SUM($P$5:P98),0)</f>
        <v>0</v>
      </c>
      <c r="B98" s="158"/>
      <c r="C98" s="151">
        <v>617</v>
      </c>
      <c r="D98" s="135" t="s">
        <v>253</v>
      </c>
      <c r="E98" s="129" t="s">
        <v>20</v>
      </c>
      <c r="F98" s="131">
        <v>850</v>
      </c>
      <c r="G98" s="138"/>
      <c r="H98" s="137">
        <v>1</v>
      </c>
      <c r="I98" s="137">
        <v>1</v>
      </c>
      <c r="J98" s="137">
        <v>1</v>
      </c>
      <c r="K98" s="137">
        <v>1</v>
      </c>
      <c r="L98" s="189">
        <v>1</v>
      </c>
      <c r="M98" s="194">
        <f t="shared" si="16"/>
        <v>0</v>
      </c>
      <c r="N98" s="182"/>
      <c r="O98" s="3"/>
      <c r="P98" s="290">
        <f t="shared" si="17"/>
        <v>0</v>
      </c>
      <c r="Q98" s="88">
        <f t="shared" si="18"/>
        <v>850</v>
      </c>
    </row>
    <row r="99" spans="1:17" ht="14.25" x14ac:dyDescent="0.2">
      <c r="A99">
        <f>IF(P99&gt;0,SUM($P$5:P99),0)</f>
        <v>0</v>
      </c>
      <c r="B99" s="158"/>
      <c r="C99" s="151">
        <v>617</v>
      </c>
      <c r="D99" s="135" t="s">
        <v>252</v>
      </c>
      <c r="E99" s="129" t="s">
        <v>20</v>
      </c>
      <c r="F99" s="131">
        <v>600</v>
      </c>
      <c r="G99" s="138"/>
      <c r="H99" s="137">
        <v>1</v>
      </c>
      <c r="I99" s="137">
        <v>1</v>
      </c>
      <c r="J99" s="137">
        <v>1</v>
      </c>
      <c r="K99" s="137">
        <v>1</v>
      </c>
      <c r="L99" s="189">
        <v>1</v>
      </c>
      <c r="M99" s="194">
        <f t="shared" si="16"/>
        <v>0</v>
      </c>
      <c r="N99" s="183"/>
      <c r="O99" s="3"/>
      <c r="P99" s="290">
        <f t="shared" si="17"/>
        <v>0</v>
      </c>
      <c r="Q99" s="88">
        <f>CEILING(F99*H99*I99*J99*K99*L99,10)</f>
        <v>600</v>
      </c>
    </row>
    <row r="100" spans="1:17" ht="14.25" x14ac:dyDescent="0.2">
      <c r="A100">
        <f>IF(P100&gt;0,SUM($P$5:P100),0)</f>
        <v>0</v>
      </c>
      <c r="B100" s="158"/>
      <c r="C100" s="151">
        <v>617</v>
      </c>
      <c r="D100" s="135" t="s">
        <v>251</v>
      </c>
      <c r="E100" s="129" t="s">
        <v>20</v>
      </c>
      <c r="F100" s="131">
        <v>600</v>
      </c>
      <c r="G100" s="138"/>
      <c r="H100" s="137">
        <v>1</v>
      </c>
      <c r="I100" s="137">
        <v>1</v>
      </c>
      <c r="J100" s="137">
        <v>1</v>
      </c>
      <c r="K100" s="137">
        <v>1</v>
      </c>
      <c r="L100" s="189">
        <v>1</v>
      </c>
      <c r="M100" s="194">
        <f t="shared" ref="M100:M101" si="19">ROUND(G100/(F100*H100*I100*J100*K100*L100),0)</f>
        <v>0</v>
      </c>
      <c r="N100" s="183"/>
      <c r="O100" s="3"/>
      <c r="P100" s="290">
        <f t="shared" si="17"/>
        <v>0</v>
      </c>
      <c r="Q100" s="88">
        <f>CEILING(F100*H100*I100*J100*K100*L100,10)</f>
        <v>600</v>
      </c>
    </row>
    <row r="101" spans="1:17" ht="14.25" x14ac:dyDescent="0.2">
      <c r="A101">
        <f>IF(P101&gt;0,SUM($P$5:P101),0)</f>
        <v>0</v>
      </c>
      <c r="B101" s="158"/>
      <c r="C101" s="151">
        <v>617</v>
      </c>
      <c r="D101" s="135" t="s">
        <v>41</v>
      </c>
      <c r="E101" s="129" t="s">
        <v>25</v>
      </c>
      <c r="F101" s="131">
        <v>3</v>
      </c>
      <c r="G101" s="138"/>
      <c r="H101" s="137">
        <v>1</v>
      </c>
      <c r="I101" s="137">
        <v>1</v>
      </c>
      <c r="J101" s="137">
        <v>1</v>
      </c>
      <c r="K101" s="137">
        <v>1</v>
      </c>
      <c r="L101" s="189">
        <v>1</v>
      </c>
      <c r="M101" s="194">
        <f t="shared" si="19"/>
        <v>0</v>
      </c>
      <c r="N101" s="183"/>
      <c r="O101" s="3"/>
      <c r="P101" s="290">
        <f t="shared" si="17"/>
        <v>0</v>
      </c>
      <c r="Q101" s="88">
        <f>CEILING(F101*H101*I101*J101*K101*L101,10)</f>
        <v>10</v>
      </c>
    </row>
    <row r="102" spans="1:17" ht="14.25" x14ac:dyDescent="0.2">
      <c r="A102">
        <f>IF(P102&gt;0,SUM($P$5:P102),0)</f>
        <v>0</v>
      </c>
      <c r="B102" s="158"/>
      <c r="C102" s="151">
        <v>617</v>
      </c>
      <c r="D102" s="135" t="s">
        <v>40</v>
      </c>
      <c r="E102" s="129" t="s">
        <v>17</v>
      </c>
      <c r="F102" s="131">
        <v>30</v>
      </c>
      <c r="G102" s="138"/>
      <c r="H102" s="137">
        <v>1</v>
      </c>
      <c r="I102" s="137">
        <v>1</v>
      </c>
      <c r="J102" s="137">
        <v>1</v>
      </c>
      <c r="K102" s="137">
        <v>1</v>
      </c>
      <c r="L102" s="189">
        <v>1</v>
      </c>
      <c r="M102" s="194">
        <f>ROUND(F102*H102*I102*J102*K102*L102*G102,0)</f>
        <v>0</v>
      </c>
      <c r="N102" s="183"/>
      <c r="O102" s="3"/>
      <c r="P102" s="290">
        <f t="shared" si="17"/>
        <v>0</v>
      </c>
      <c r="Q102" s="88">
        <f t="shared" si="18"/>
        <v>30</v>
      </c>
    </row>
    <row r="103" spans="1:17" ht="14.25" x14ac:dyDescent="0.2">
      <c r="A103">
        <f>IF(P103&gt;0,SUM($P$5:P103),0)</f>
        <v>0</v>
      </c>
      <c r="B103" s="158"/>
      <c r="C103" s="151">
        <v>618</v>
      </c>
      <c r="D103" s="135" t="s">
        <v>52</v>
      </c>
      <c r="E103" s="129" t="s">
        <v>20</v>
      </c>
      <c r="F103" s="131">
        <v>800</v>
      </c>
      <c r="G103" s="138"/>
      <c r="H103" s="137">
        <v>1</v>
      </c>
      <c r="I103" s="137">
        <v>1</v>
      </c>
      <c r="J103" s="137">
        <v>1</v>
      </c>
      <c r="K103" s="137">
        <v>1</v>
      </c>
      <c r="L103" s="189">
        <v>1</v>
      </c>
      <c r="M103" s="194">
        <f t="shared" ref="M103:M114" si="20">ROUND(G103/(F103*H103*I103*J103*K103*L103),0)</f>
        <v>0</v>
      </c>
      <c r="N103" s="183"/>
      <c r="O103" s="3"/>
      <c r="P103" s="290">
        <f t="shared" si="17"/>
        <v>0</v>
      </c>
      <c r="Q103" s="88">
        <f t="shared" ref="Q103" si="21">F103*H103*I103*J103*K103*L103</f>
        <v>800</v>
      </c>
    </row>
    <row r="104" spans="1:17" ht="14.25" x14ac:dyDescent="0.2">
      <c r="A104">
        <f>IF(P104&gt;0,SUM($P$5:P104),0)</f>
        <v>0</v>
      </c>
      <c r="B104" s="158"/>
      <c r="C104" s="151">
        <v>619</v>
      </c>
      <c r="D104" s="129" t="s">
        <v>27</v>
      </c>
      <c r="E104" s="129" t="s">
        <v>20</v>
      </c>
      <c r="F104" s="131">
        <v>1000</v>
      </c>
      <c r="G104" s="138"/>
      <c r="H104" s="137">
        <v>1</v>
      </c>
      <c r="I104" s="137">
        <v>1</v>
      </c>
      <c r="J104" s="137">
        <v>1</v>
      </c>
      <c r="K104" s="137">
        <v>1</v>
      </c>
      <c r="L104" s="189">
        <v>1</v>
      </c>
      <c r="M104" s="194">
        <f t="shared" si="20"/>
        <v>0</v>
      </c>
      <c r="N104" s="178"/>
      <c r="O104" s="3"/>
      <c r="P104" s="290">
        <f t="shared" si="17"/>
        <v>0</v>
      </c>
      <c r="Q104" s="88">
        <f>CEILING(F104*H104*I104*J104*K104*L104,10)</f>
        <v>1000</v>
      </c>
    </row>
    <row r="105" spans="1:17" ht="14.25" x14ac:dyDescent="0.2">
      <c r="A105">
        <f>IF(P105&gt;0,SUM($P$5:P105),0)</f>
        <v>0</v>
      </c>
      <c r="B105" s="158"/>
      <c r="C105" s="151">
        <v>619</v>
      </c>
      <c r="D105" s="129" t="s">
        <v>255</v>
      </c>
      <c r="E105" s="129" t="s">
        <v>20</v>
      </c>
      <c r="F105" s="131">
        <v>300</v>
      </c>
      <c r="G105" s="138"/>
      <c r="H105" s="137">
        <v>1</v>
      </c>
      <c r="I105" s="137">
        <v>1</v>
      </c>
      <c r="J105" s="137">
        <v>1</v>
      </c>
      <c r="K105" s="137">
        <v>1</v>
      </c>
      <c r="L105" s="189">
        <v>1</v>
      </c>
      <c r="M105" s="194">
        <f t="shared" si="20"/>
        <v>0</v>
      </c>
      <c r="N105" s="178"/>
      <c r="O105" s="21"/>
      <c r="P105" s="290">
        <f t="shared" si="17"/>
        <v>0</v>
      </c>
      <c r="Q105" s="88">
        <f>CEILING(F105*H105*I105*J105*K105*L105,10)</f>
        <v>300</v>
      </c>
    </row>
    <row r="106" spans="1:17" ht="14.25" x14ac:dyDescent="0.2">
      <c r="A106">
        <f>IF(P106&gt;0,SUM($P$5:P106),0)</f>
        <v>0</v>
      </c>
      <c r="B106" s="158"/>
      <c r="C106" s="151">
        <v>619</v>
      </c>
      <c r="D106" s="129" t="s">
        <v>256</v>
      </c>
      <c r="E106" s="129" t="s">
        <v>20</v>
      </c>
      <c r="F106" s="131">
        <v>150</v>
      </c>
      <c r="G106" s="138"/>
      <c r="H106" s="137">
        <v>1</v>
      </c>
      <c r="I106" s="137">
        <v>1</v>
      </c>
      <c r="J106" s="137">
        <v>1</v>
      </c>
      <c r="K106" s="137">
        <v>1</v>
      </c>
      <c r="L106" s="189">
        <v>1</v>
      </c>
      <c r="M106" s="194">
        <f t="shared" si="20"/>
        <v>0</v>
      </c>
      <c r="N106" s="178"/>
      <c r="O106" s="21"/>
      <c r="P106" s="290">
        <f t="shared" si="17"/>
        <v>0</v>
      </c>
      <c r="Q106" s="88">
        <f>CEILING(F106*H106*I106*J106*K106*L106,10)</f>
        <v>150</v>
      </c>
    </row>
    <row r="107" spans="1:17" ht="14.25" x14ac:dyDescent="0.2">
      <c r="A107">
        <f>IF(P107&gt;0,SUM($P$5:P107),0)</f>
        <v>0</v>
      </c>
      <c r="B107" s="158"/>
      <c r="C107" s="151">
        <v>619</v>
      </c>
      <c r="D107" s="129" t="s">
        <v>254</v>
      </c>
      <c r="E107" s="129" t="s">
        <v>20</v>
      </c>
      <c r="F107" s="131">
        <v>500</v>
      </c>
      <c r="G107" s="138"/>
      <c r="H107" s="137">
        <v>1</v>
      </c>
      <c r="I107" s="137">
        <v>1</v>
      </c>
      <c r="J107" s="137">
        <v>1</v>
      </c>
      <c r="K107" s="137">
        <v>1</v>
      </c>
      <c r="L107" s="189">
        <v>1</v>
      </c>
      <c r="M107" s="194">
        <f t="shared" si="20"/>
        <v>0</v>
      </c>
      <c r="N107" s="178"/>
      <c r="O107" s="21"/>
      <c r="P107" s="290">
        <f t="shared" si="17"/>
        <v>0</v>
      </c>
      <c r="Q107" s="88">
        <f t="shared" si="18"/>
        <v>500</v>
      </c>
    </row>
    <row r="108" spans="1:17" ht="14.25" x14ac:dyDescent="0.2">
      <c r="A108">
        <f>IF(P108&gt;0,SUM($P$5:P108),0)</f>
        <v>0</v>
      </c>
      <c r="B108" s="158"/>
      <c r="C108" s="151">
        <v>620</v>
      </c>
      <c r="D108" s="129" t="s">
        <v>257</v>
      </c>
      <c r="E108" s="129" t="s">
        <v>20</v>
      </c>
      <c r="F108" s="131">
        <v>50</v>
      </c>
      <c r="G108" s="138"/>
      <c r="H108" s="137">
        <v>1</v>
      </c>
      <c r="I108" s="137">
        <v>1</v>
      </c>
      <c r="J108" s="137">
        <v>1</v>
      </c>
      <c r="K108" s="137">
        <v>1</v>
      </c>
      <c r="L108" s="189">
        <v>1</v>
      </c>
      <c r="M108" s="194">
        <f t="shared" si="20"/>
        <v>0</v>
      </c>
      <c r="N108" s="178"/>
      <c r="O108" s="21"/>
      <c r="P108" s="290">
        <f t="shared" si="17"/>
        <v>0</v>
      </c>
      <c r="Q108" s="88">
        <f>CEILING(F108*H108*I108*J108*K108*L108,10)</f>
        <v>50</v>
      </c>
    </row>
    <row r="109" spans="1:17" ht="14.25" x14ac:dyDescent="0.2">
      <c r="A109">
        <f>IF(P109&gt;0,SUM($P$5:P109),0)</f>
        <v>0</v>
      </c>
      <c r="B109" s="158"/>
      <c r="C109" s="151">
        <v>624</v>
      </c>
      <c r="D109" s="129" t="s">
        <v>220</v>
      </c>
      <c r="E109" s="129" t="s">
        <v>22</v>
      </c>
      <c r="F109" s="131">
        <v>4000</v>
      </c>
      <c r="G109" s="138"/>
      <c r="H109" s="137">
        <v>1</v>
      </c>
      <c r="I109" s="137">
        <v>1</v>
      </c>
      <c r="J109" s="137">
        <v>1</v>
      </c>
      <c r="K109" s="137">
        <v>1</v>
      </c>
      <c r="L109" s="189">
        <v>1</v>
      </c>
      <c r="M109" s="194">
        <f t="shared" si="20"/>
        <v>0</v>
      </c>
      <c r="N109" s="178"/>
      <c r="O109" s="21"/>
      <c r="P109" s="290">
        <f t="shared" si="17"/>
        <v>0</v>
      </c>
      <c r="Q109" s="88">
        <f t="shared" si="18"/>
        <v>4000</v>
      </c>
    </row>
    <row r="110" spans="1:17" ht="14.25" x14ac:dyDescent="0.2">
      <c r="A110">
        <f>IF(P110&gt;0,SUM($P$5:P110),0)</f>
        <v>0</v>
      </c>
      <c r="B110" s="158"/>
      <c r="C110" s="151">
        <v>625</v>
      </c>
      <c r="D110" s="129" t="s">
        <v>54</v>
      </c>
      <c r="E110" s="129" t="s">
        <v>18</v>
      </c>
      <c r="F110" s="133">
        <v>2.5</v>
      </c>
      <c r="G110" s="138"/>
      <c r="H110" s="137">
        <v>1</v>
      </c>
      <c r="I110" s="137">
        <v>1</v>
      </c>
      <c r="J110" s="137">
        <v>1</v>
      </c>
      <c r="K110" s="137">
        <v>1</v>
      </c>
      <c r="L110" s="189">
        <v>1</v>
      </c>
      <c r="M110" s="194">
        <f t="shared" si="20"/>
        <v>0</v>
      </c>
      <c r="N110" s="178"/>
      <c r="O110" s="21"/>
      <c r="P110" s="290">
        <f t="shared" si="17"/>
        <v>0</v>
      </c>
      <c r="Q110" s="88">
        <f>CEILING(F110*H110*I110*J110*K110*L110,10)</f>
        <v>10</v>
      </c>
    </row>
    <row r="111" spans="1:17" ht="15" customHeight="1" x14ac:dyDescent="0.2">
      <c r="A111">
        <f>IF(P111&gt;0,SUM($P$5:P111),0)</f>
        <v>10</v>
      </c>
      <c r="B111" s="158" t="s">
        <v>286</v>
      </c>
      <c r="C111" s="151">
        <v>625</v>
      </c>
      <c r="D111" s="129" t="s">
        <v>221</v>
      </c>
      <c r="E111" s="129" t="s">
        <v>18</v>
      </c>
      <c r="F111" s="131">
        <v>5</v>
      </c>
      <c r="G111" s="236">
        <v>7</v>
      </c>
      <c r="H111" s="137">
        <v>1</v>
      </c>
      <c r="I111" s="137">
        <v>1</v>
      </c>
      <c r="J111" s="137">
        <v>1</v>
      </c>
      <c r="K111" s="137">
        <v>1</v>
      </c>
      <c r="L111" s="189">
        <v>1</v>
      </c>
      <c r="M111" s="194">
        <f t="shared" si="20"/>
        <v>1</v>
      </c>
      <c r="N111" s="178"/>
      <c r="O111" s="21"/>
      <c r="P111" s="290">
        <f t="shared" si="17"/>
        <v>1</v>
      </c>
      <c r="Q111" s="88">
        <f t="shared" si="18"/>
        <v>5</v>
      </c>
    </row>
    <row r="112" spans="1:17" ht="14.25" x14ac:dyDescent="0.2">
      <c r="A112">
        <f>IF(P112&gt;0,SUM($P$5:P112),0)</f>
        <v>0</v>
      </c>
      <c r="B112" s="158"/>
      <c r="C112" s="151">
        <v>626</v>
      </c>
      <c r="D112" s="129" t="s">
        <v>280</v>
      </c>
      <c r="E112" s="129" t="s">
        <v>25</v>
      </c>
      <c r="F112" s="131">
        <v>22</v>
      </c>
      <c r="G112" s="138"/>
      <c r="H112" s="137">
        <v>1</v>
      </c>
      <c r="I112" s="137">
        <v>1</v>
      </c>
      <c r="J112" s="137">
        <v>1</v>
      </c>
      <c r="K112" s="137">
        <v>1</v>
      </c>
      <c r="L112" s="189">
        <v>1</v>
      </c>
      <c r="M112" s="194">
        <f t="shared" si="20"/>
        <v>0</v>
      </c>
      <c r="N112" s="178"/>
      <c r="O112" s="21"/>
      <c r="P112" s="290">
        <f t="shared" si="17"/>
        <v>0</v>
      </c>
      <c r="Q112" s="88">
        <f t="shared" si="18"/>
        <v>22</v>
      </c>
    </row>
    <row r="113" spans="1:17" ht="14.25" x14ac:dyDescent="0.2">
      <c r="A113">
        <f>IF(P113&gt;0,SUM($P$5:P113),0)</f>
        <v>0</v>
      </c>
      <c r="B113" s="158"/>
      <c r="C113" s="151">
        <v>627</v>
      </c>
      <c r="D113" s="129" t="s">
        <v>258</v>
      </c>
      <c r="E113" s="129" t="s">
        <v>22</v>
      </c>
      <c r="F113" s="131">
        <v>1500</v>
      </c>
      <c r="G113" s="138"/>
      <c r="H113" s="137">
        <v>1</v>
      </c>
      <c r="I113" s="137">
        <v>1</v>
      </c>
      <c r="J113" s="137">
        <v>1</v>
      </c>
      <c r="K113" s="137">
        <v>1</v>
      </c>
      <c r="L113" s="189">
        <v>1</v>
      </c>
      <c r="M113" s="194">
        <f t="shared" si="20"/>
        <v>0</v>
      </c>
      <c r="N113" s="184"/>
      <c r="O113" s="21"/>
      <c r="P113" s="290">
        <f t="shared" si="17"/>
        <v>0</v>
      </c>
      <c r="Q113" s="88">
        <f t="shared" si="18"/>
        <v>1500</v>
      </c>
    </row>
    <row r="114" spans="1:17" ht="15" x14ac:dyDescent="0.25">
      <c r="A114">
        <f>IF(P114&gt;0,SUM($P$5:P114),0)</f>
        <v>0</v>
      </c>
      <c r="B114" s="158"/>
      <c r="C114" s="151">
        <v>633</v>
      </c>
      <c r="D114" s="135" t="s">
        <v>277</v>
      </c>
      <c r="E114" s="129" t="s">
        <v>25</v>
      </c>
      <c r="F114" s="131">
        <v>500</v>
      </c>
      <c r="G114" s="138"/>
      <c r="H114" s="137">
        <v>1</v>
      </c>
      <c r="I114" s="137">
        <v>1</v>
      </c>
      <c r="J114" s="137">
        <v>1</v>
      </c>
      <c r="K114" s="137">
        <v>1</v>
      </c>
      <c r="L114" s="189">
        <v>1</v>
      </c>
      <c r="M114" s="194">
        <f t="shared" si="20"/>
        <v>0</v>
      </c>
      <c r="N114" s="185"/>
      <c r="O114" s="21"/>
      <c r="P114" s="290">
        <f t="shared" si="17"/>
        <v>0</v>
      </c>
      <c r="Q114" s="88">
        <f>CEILING(F114*H114*I114*J114*K114*L114,10)</f>
        <v>500</v>
      </c>
    </row>
    <row r="115" spans="1:17" ht="14.25" x14ac:dyDescent="0.2">
      <c r="A115">
        <f>IF(P115&gt;0,SUM($P$5:P115),0)</f>
        <v>0</v>
      </c>
      <c r="B115" s="158"/>
      <c r="C115" s="151">
        <v>633</v>
      </c>
      <c r="D115" s="135" t="s">
        <v>35</v>
      </c>
      <c r="E115" s="129" t="s">
        <v>17</v>
      </c>
      <c r="F115" s="131">
        <v>10</v>
      </c>
      <c r="G115" s="138"/>
      <c r="H115" s="137">
        <v>1</v>
      </c>
      <c r="I115" s="137">
        <v>1</v>
      </c>
      <c r="J115" s="137">
        <v>1</v>
      </c>
      <c r="K115" s="137">
        <v>1</v>
      </c>
      <c r="L115" s="189">
        <v>1</v>
      </c>
      <c r="M115" s="194">
        <f>F115*H115*I115*J115*K115*L115*G115</f>
        <v>0</v>
      </c>
      <c r="N115" s="180"/>
      <c r="O115" s="21"/>
      <c r="P115" s="290">
        <f t="shared" si="17"/>
        <v>0</v>
      </c>
      <c r="Q115" s="88">
        <f>CEILING(F115*H115*I115*J115*K115*L115,10)</f>
        <v>10</v>
      </c>
    </row>
    <row r="116" spans="1:17" ht="14.25" x14ac:dyDescent="0.2">
      <c r="A116">
        <f>IF(P116&gt;0,SUM($P$5:P116),0)</f>
        <v>0</v>
      </c>
      <c r="B116" s="158"/>
      <c r="C116" s="151">
        <v>633</v>
      </c>
      <c r="D116" s="135" t="s">
        <v>36</v>
      </c>
      <c r="E116" s="129" t="s">
        <v>21</v>
      </c>
      <c r="F116" s="131">
        <v>1000</v>
      </c>
      <c r="G116" s="138"/>
      <c r="H116" s="137">
        <v>1</v>
      </c>
      <c r="I116" s="137">
        <v>1</v>
      </c>
      <c r="J116" s="137">
        <v>1</v>
      </c>
      <c r="K116" s="137">
        <v>1</v>
      </c>
      <c r="L116" s="189">
        <v>1</v>
      </c>
      <c r="M116" s="194"/>
      <c r="N116" s="180"/>
      <c r="O116" s="21"/>
      <c r="P116" s="290">
        <f t="shared" si="17"/>
        <v>0</v>
      </c>
      <c r="Q116" s="88">
        <f t="shared" ref="Q116:Q119" si="22">F116*H116*I116*J116*K116*L116</f>
        <v>1000</v>
      </c>
    </row>
    <row r="117" spans="1:17" ht="14.25" x14ac:dyDescent="0.2">
      <c r="A117">
        <f>IF(P117&gt;0,SUM($P$5:P117),0)</f>
        <v>0</v>
      </c>
      <c r="B117" s="158"/>
      <c r="C117" s="151">
        <v>633</v>
      </c>
      <c r="D117" s="135" t="s">
        <v>34</v>
      </c>
      <c r="E117" s="129" t="s">
        <v>17</v>
      </c>
      <c r="F117" s="131">
        <v>80</v>
      </c>
      <c r="G117" s="138"/>
      <c r="H117" s="137">
        <v>1</v>
      </c>
      <c r="I117" s="137">
        <v>1</v>
      </c>
      <c r="J117" s="137">
        <v>1</v>
      </c>
      <c r="K117" s="137">
        <v>1</v>
      </c>
      <c r="L117" s="189">
        <v>1</v>
      </c>
      <c r="M117" s="194">
        <f>F117*H117*I117*J117*K117*L117*G117</f>
        <v>0</v>
      </c>
      <c r="N117" s="180"/>
      <c r="O117" s="21"/>
      <c r="P117" s="290">
        <f t="shared" si="17"/>
        <v>0</v>
      </c>
      <c r="Q117" s="88">
        <f>CEILING(F117*H117*I117*J117*K117*L117,10)</f>
        <v>80</v>
      </c>
    </row>
    <row r="118" spans="1:17" ht="14.25" x14ac:dyDescent="0.2">
      <c r="A118">
        <f>IF(P118&gt;0,SUM($P$5:P118),0)</f>
        <v>0</v>
      </c>
      <c r="B118" s="158"/>
      <c r="C118" s="151">
        <v>633</v>
      </c>
      <c r="D118" s="135" t="s">
        <v>33</v>
      </c>
      <c r="E118" s="129" t="s">
        <v>17</v>
      </c>
      <c r="F118" s="131">
        <v>60</v>
      </c>
      <c r="G118" s="138"/>
      <c r="H118" s="137">
        <v>1</v>
      </c>
      <c r="I118" s="137">
        <v>1</v>
      </c>
      <c r="J118" s="137">
        <v>1</v>
      </c>
      <c r="K118" s="137">
        <v>1</v>
      </c>
      <c r="L118" s="189">
        <v>1</v>
      </c>
      <c r="M118" s="194">
        <f>F118*H118*I118*J118*K118*L118*G118</f>
        <v>0</v>
      </c>
      <c r="N118" s="180"/>
      <c r="O118" s="21"/>
      <c r="P118" s="290">
        <f t="shared" si="17"/>
        <v>0</v>
      </c>
      <c r="Q118" s="88">
        <f t="shared" si="22"/>
        <v>60</v>
      </c>
    </row>
    <row r="119" spans="1:17" ht="14.25" x14ac:dyDescent="0.2">
      <c r="A119">
        <f>IF(P119&gt;0,SUM($P$5:P119),0)</f>
        <v>0</v>
      </c>
      <c r="B119" s="158"/>
      <c r="C119" s="151">
        <v>634</v>
      </c>
      <c r="D119" s="135" t="s">
        <v>32</v>
      </c>
      <c r="E119" s="129" t="s">
        <v>25</v>
      </c>
      <c r="F119" s="131">
        <v>50</v>
      </c>
      <c r="G119" s="138"/>
      <c r="H119" s="137">
        <v>1</v>
      </c>
      <c r="I119" s="137">
        <v>1</v>
      </c>
      <c r="J119" s="137">
        <v>1</v>
      </c>
      <c r="K119" s="137">
        <v>1</v>
      </c>
      <c r="L119" s="189">
        <v>1</v>
      </c>
      <c r="M119" s="194">
        <f>ROUND(G119/(F119*H119*I119*J119*K119*L119),0)</f>
        <v>0</v>
      </c>
      <c r="N119" s="184"/>
      <c r="O119" s="21"/>
      <c r="P119" s="290">
        <f t="shared" si="17"/>
        <v>0</v>
      </c>
      <c r="Q119" s="88">
        <f t="shared" si="22"/>
        <v>50</v>
      </c>
    </row>
    <row r="120" spans="1:17" ht="14.25" x14ac:dyDescent="0.2">
      <c r="A120">
        <f>IF(P120&gt;0,SUM($P$5:P120),0)</f>
        <v>11</v>
      </c>
      <c r="B120" s="158" t="s">
        <v>286</v>
      </c>
      <c r="C120" s="151">
        <v>634</v>
      </c>
      <c r="D120" s="135" t="s">
        <v>151</v>
      </c>
      <c r="E120" s="129" t="s">
        <v>20</v>
      </c>
      <c r="F120" s="131">
        <v>15000</v>
      </c>
      <c r="G120" s="138">
        <v>100000</v>
      </c>
      <c r="H120" s="137">
        <v>1</v>
      </c>
      <c r="I120" s="137">
        <v>1</v>
      </c>
      <c r="J120" s="137">
        <v>1</v>
      </c>
      <c r="K120" s="137">
        <v>1</v>
      </c>
      <c r="L120" s="189">
        <v>1</v>
      </c>
      <c r="M120" s="194">
        <f>ROUND(G120/(F120*H120*I120*J120*K120*L120),0)</f>
        <v>7</v>
      </c>
      <c r="N120" s="184"/>
      <c r="O120" s="21"/>
      <c r="P120" s="290">
        <f t="shared" si="17"/>
        <v>1</v>
      </c>
      <c r="Q120" s="88">
        <f t="shared" ref="Q120" si="23">ROUND(F120*H120*I120*J120*K120*L120,0)</f>
        <v>15000</v>
      </c>
    </row>
    <row r="121" spans="1:17" ht="14.25" x14ac:dyDescent="0.2">
      <c r="A121">
        <f>IF(P121&gt;0,SUM($P$5:P121),0)</f>
        <v>0</v>
      </c>
      <c r="B121" s="158"/>
      <c r="C121" s="151">
        <v>634</v>
      </c>
      <c r="D121" s="135" t="s">
        <v>31</v>
      </c>
      <c r="E121" s="129" t="s">
        <v>20</v>
      </c>
      <c r="F121" s="131">
        <v>500</v>
      </c>
      <c r="G121" s="138"/>
      <c r="H121" s="137">
        <v>1</v>
      </c>
      <c r="I121" s="137">
        <v>1</v>
      </c>
      <c r="J121" s="137">
        <v>1</v>
      </c>
      <c r="K121" s="137">
        <v>1</v>
      </c>
      <c r="L121" s="189">
        <v>1</v>
      </c>
      <c r="M121" s="194">
        <f>ROUND(G121/(F121*H121*I121*J121*K121*L121),0)</f>
        <v>0</v>
      </c>
      <c r="N121" s="179"/>
      <c r="O121" s="21"/>
      <c r="P121" s="290">
        <f t="shared" si="17"/>
        <v>0</v>
      </c>
      <c r="Q121" s="88">
        <f>CEILING(F121*H121*I121*J121*K121*L121,10)</f>
        <v>500</v>
      </c>
    </row>
    <row r="122" spans="1:17" ht="14.25" x14ac:dyDescent="0.2">
      <c r="A122">
        <f>IF(P122&gt;0,SUM($P$5:P122),0)</f>
        <v>0</v>
      </c>
      <c r="B122" s="158"/>
      <c r="C122" s="151">
        <v>634</v>
      </c>
      <c r="D122" s="135" t="s">
        <v>259</v>
      </c>
      <c r="E122" s="129" t="s">
        <v>20</v>
      </c>
      <c r="F122" s="131">
        <v>1000</v>
      </c>
      <c r="G122" s="138"/>
      <c r="H122" s="137">
        <v>1</v>
      </c>
      <c r="I122" s="137">
        <v>1</v>
      </c>
      <c r="J122" s="137">
        <v>1</v>
      </c>
      <c r="K122" s="137">
        <v>1</v>
      </c>
      <c r="L122" s="189">
        <v>1</v>
      </c>
      <c r="M122" s="194">
        <f>ROUND(G122/(F122*H122*I122*J122*K122*L122),0)</f>
        <v>0</v>
      </c>
      <c r="N122" s="179"/>
      <c r="O122" s="21"/>
      <c r="P122" s="290">
        <f t="shared" si="17"/>
        <v>0</v>
      </c>
      <c r="Q122" s="88">
        <f>CEILING(F122*H122*I122*J122*K122*L122,10)</f>
        <v>1000</v>
      </c>
    </row>
    <row r="123" spans="1:17" ht="14.25" x14ac:dyDescent="0.2">
      <c r="A123">
        <f>IF(P123&gt;0,SUM($P$5:P123),0)</f>
        <v>12</v>
      </c>
      <c r="B123" s="158" t="s">
        <v>286</v>
      </c>
      <c r="C123" s="151">
        <v>635</v>
      </c>
      <c r="D123" s="129" t="s">
        <v>1</v>
      </c>
      <c r="E123" s="129" t="s">
        <v>345</v>
      </c>
      <c r="F123" s="131">
        <v>1</v>
      </c>
      <c r="G123" s="138">
        <v>1</v>
      </c>
      <c r="H123" s="137">
        <v>1</v>
      </c>
      <c r="I123" s="137">
        <v>1</v>
      </c>
      <c r="J123" s="137">
        <v>1</v>
      </c>
      <c r="K123" s="137">
        <v>1</v>
      </c>
      <c r="L123" s="189">
        <v>1</v>
      </c>
      <c r="M123" s="194">
        <f>F123*H123*I123*J123*K123*L123*G123</f>
        <v>1</v>
      </c>
      <c r="N123" s="179"/>
      <c r="O123" s="21"/>
      <c r="P123" s="290">
        <f t="shared" si="17"/>
        <v>1</v>
      </c>
      <c r="Q123" s="88">
        <f>CEILING(F123*H123*I123*J123*K123*L123,10)</f>
        <v>10</v>
      </c>
    </row>
    <row r="124" spans="1:17" ht="14.25" x14ac:dyDescent="0.2">
      <c r="A124">
        <f>IF(P124&gt;0,SUM($P$5:P124),0)</f>
        <v>0</v>
      </c>
      <c r="B124" s="158"/>
      <c r="C124" s="151">
        <v>635</v>
      </c>
      <c r="D124" s="129" t="s">
        <v>260</v>
      </c>
      <c r="E124" s="129" t="s">
        <v>20</v>
      </c>
      <c r="F124" s="131">
        <v>800</v>
      </c>
      <c r="G124" s="138"/>
      <c r="H124" s="137">
        <v>1</v>
      </c>
      <c r="I124" s="137">
        <v>1</v>
      </c>
      <c r="J124" s="137">
        <v>1</v>
      </c>
      <c r="K124" s="137">
        <v>1</v>
      </c>
      <c r="L124" s="189">
        <v>1</v>
      </c>
      <c r="M124" s="194">
        <f>ROUND(G124/(F124*H124*I124*J124*K124*L124),0)</f>
        <v>0</v>
      </c>
      <c r="N124" s="180"/>
      <c r="O124" s="21"/>
      <c r="P124" s="290">
        <f t="shared" si="17"/>
        <v>0</v>
      </c>
      <c r="Q124" s="88">
        <f t="shared" ref="Q124" si="24">F124*H124*I124*J124*K124*L124</f>
        <v>800</v>
      </c>
    </row>
    <row r="125" spans="1:17" ht="14.25" x14ac:dyDescent="0.2">
      <c r="A125">
        <f>IF(P125&gt;0,SUM($P$5:P125),0)</f>
        <v>0</v>
      </c>
      <c r="B125" s="158"/>
      <c r="C125" s="151">
        <v>635</v>
      </c>
      <c r="D125" s="129" t="s">
        <v>53</v>
      </c>
      <c r="E125" s="129" t="s">
        <v>17</v>
      </c>
      <c r="F125" s="131">
        <v>6</v>
      </c>
      <c r="G125" s="138"/>
      <c r="H125" s="137">
        <v>1</v>
      </c>
      <c r="I125" s="137">
        <v>1</v>
      </c>
      <c r="J125" s="137">
        <v>1</v>
      </c>
      <c r="K125" s="137">
        <v>1</v>
      </c>
      <c r="L125" s="189">
        <v>1</v>
      </c>
      <c r="M125" s="194">
        <f>F125*H125*I125*J125*K125*L125*G125</f>
        <v>0</v>
      </c>
      <c r="N125" s="180"/>
      <c r="O125" s="21"/>
      <c r="P125" s="290">
        <f t="shared" si="17"/>
        <v>0</v>
      </c>
      <c r="Q125" s="88">
        <f>CEILING(F125*H125*I125*J125*K125*L125,10)</f>
        <v>10</v>
      </c>
    </row>
    <row r="126" spans="1:17" ht="14.25" x14ac:dyDescent="0.2">
      <c r="A126">
        <f>IF(P126&gt;0,SUM($P$5:P126),0)</f>
        <v>0</v>
      </c>
      <c r="B126" s="158"/>
      <c r="C126" s="151">
        <v>636</v>
      </c>
      <c r="D126" s="135" t="s">
        <v>46</v>
      </c>
      <c r="E126" s="129" t="s">
        <v>20</v>
      </c>
      <c r="F126" s="131">
        <v>400</v>
      </c>
      <c r="G126" s="138"/>
      <c r="H126" s="137">
        <v>1</v>
      </c>
      <c r="I126" s="137">
        <v>1</v>
      </c>
      <c r="J126" s="137">
        <v>1</v>
      </c>
      <c r="K126" s="137">
        <v>1</v>
      </c>
      <c r="L126" s="189">
        <v>1</v>
      </c>
      <c r="M126" s="194">
        <f>ROUND(G126/(F126*H126*I126*J126*K126*L126),0)</f>
        <v>0</v>
      </c>
      <c r="N126" s="180"/>
      <c r="O126" s="21"/>
      <c r="P126" s="290">
        <f t="shared" si="17"/>
        <v>0</v>
      </c>
      <c r="Q126" s="88">
        <f t="shared" ref="Q126" si="25">ROUND(F126*H126*I126*J126*K126*L126,0)</f>
        <v>400</v>
      </c>
    </row>
    <row r="127" spans="1:17" ht="14.25" x14ac:dyDescent="0.2">
      <c r="A127">
        <f>IF(P127&gt;0,SUM($P$5:P127),0)</f>
        <v>0</v>
      </c>
      <c r="B127" s="158"/>
      <c r="C127" s="151">
        <v>636</v>
      </c>
      <c r="D127" s="135" t="s">
        <v>47</v>
      </c>
      <c r="E127" s="129" t="s">
        <v>20</v>
      </c>
      <c r="F127" s="131">
        <v>3500</v>
      </c>
      <c r="G127" s="138"/>
      <c r="H127" s="137">
        <v>1</v>
      </c>
      <c r="I127" s="137">
        <v>1</v>
      </c>
      <c r="J127" s="137">
        <v>1</v>
      </c>
      <c r="K127" s="137">
        <v>1</v>
      </c>
      <c r="L127" s="189">
        <v>1</v>
      </c>
      <c r="M127" s="194">
        <f>ROUND(G127/(F127*H127*I127*J127*K127*L127),0)</f>
        <v>0</v>
      </c>
      <c r="N127" s="180"/>
      <c r="O127" s="21"/>
      <c r="P127" s="290">
        <f t="shared" si="17"/>
        <v>0</v>
      </c>
      <c r="Q127" s="88">
        <f>CEILING(F127*H127*I127*J127*K127*L127,10)</f>
        <v>3500</v>
      </c>
    </row>
    <row r="128" spans="1:17" ht="14.25" x14ac:dyDescent="0.2">
      <c r="A128">
        <f>IF(P128&gt;0,SUM($P$5:P128),0)</f>
        <v>0</v>
      </c>
      <c r="B128" s="158"/>
      <c r="C128" s="151">
        <v>636</v>
      </c>
      <c r="D128" s="135" t="s">
        <v>38</v>
      </c>
      <c r="E128" s="129" t="s">
        <v>39</v>
      </c>
      <c r="F128" s="131">
        <v>3</v>
      </c>
      <c r="G128" s="138"/>
      <c r="H128" s="137">
        <v>1</v>
      </c>
      <c r="I128" s="137">
        <v>1</v>
      </c>
      <c r="J128" s="137">
        <v>1</v>
      </c>
      <c r="K128" s="137">
        <v>1</v>
      </c>
      <c r="L128" s="189">
        <v>1</v>
      </c>
      <c r="M128" s="194">
        <f>F128*H128*I128*J128*K128*L128*G128</f>
        <v>0</v>
      </c>
      <c r="N128" s="180"/>
      <c r="O128" s="21"/>
      <c r="P128" s="290">
        <f t="shared" si="17"/>
        <v>0</v>
      </c>
      <c r="Q128" s="88">
        <f>CEILING(F128*H128*I128*J128*K128*L128,10)</f>
        <v>10</v>
      </c>
    </row>
    <row r="129" spans="1:17" ht="14.25" x14ac:dyDescent="0.2">
      <c r="A129">
        <f>IF(P129&gt;0,SUM($P$5:P129),0)</f>
        <v>0</v>
      </c>
      <c r="B129" s="158"/>
      <c r="C129" s="151">
        <v>636</v>
      </c>
      <c r="D129" s="135" t="s">
        <v>278</v>
      </c>
      <c r="E129" s="129" t="s">
        <v>17</v>
      </c>
      <c r="F129" s="131">
        <v>120</v>
      </c>
      <c r="G129" s="138"/>
      <c r="H129" s="137">
        <v>1</v>
      </c>
      <c r="I129" s="137">
        <v>1</v>
      </c>
      <c r="J129" s="137">
        <v>1</v>
      </c>
      <c r="K129" s="137">
        <v>1</v>
      </c>
      <c r="L129" s="189">
        <v>1</v>
      </c>
      <c r="M129" s="194">
        <f>F129*H129*I129*J129*K129*L129*G129</f>
        <v>0</v>
      </c>
      <c r="N129" s="180"/>
      <c r="O129" s="21"/>
      <c r="P129" s="290">
        <f t="shared" si="17"/>
        <v>0</v>
      </c>
      <c r="Q129" s="88">
        <f t="shared" ref="Q129:Q130" si="26">F129*H129*I129*J129*K129*L129</f>
        <v>120</v>
      </c>
    </row>
    <row r="130" spans="1:17" ht="14.25" x14ac:dyDescent="0.2">
      <c r="A130">
        <f>IF(P130&gt;0,SUM($P$5:P130),0)</f>
        <v>0</v>
      </c>
      <c r="B130" s="158"/>
      <c r="C130" s="151">
        <v>636</v>
      </c>
      <c r="D130" s="129" t="s">
        <v>13</v>
      </c>
      <c r="E130" s="129" t="s">
        <v>25</v>
      </c>
      <c r="F130" s="131">
        <v>2</v>
      </c>
      <c r="G130" s="138"/>
      <c r="H130" s="137">
        <v>1</v>
      </c>
      <c r="I130" s="137">
        <v>1</v>
      </c>
      <c r="J130" s="137">
        <v>1</v>
      </c>
      <c r="K130" s="137">
        <v>1</v>
      </c>
      <c r="L130" s="189">
        <v>1</v>
      </c>
      <c r="M130" s="194">
        <f>ROUND(G130/(F130*H130*I130*J130*K130*L130),0)</f>
        <v>0</v>
      </c>
      <c r="N130" s="179"/>
      <c r="O130" s="21"/>
      <c r="P130" s="290">
        <f t="shared" si="17"/>
        <v>0</v>
      </c>
      <c r="Q130" s="88">
        <f t="shared" si="26"/>
        <v>2</v>
      </c>
    </row>
    <row r="131" spans="1:17" ht="14.25" x14ac:dyDescent="0.2">
      <c r="A131">
        <f>IF(P131&gt;0,SUM($P$5:P131),0)</f>
        <v>0</v>
      </c>
      <c r="B131" s="158"/>
      <c r="C131" s="151">
        <v>636</v>
      </c>
      <c r="D131" s="129" t="s">
        <v>12</v>
      </c>
      <c r="E131" s="129" t="s">
        <v>24</v>
      </c>
      <c r="F131" s="131">
        <v>40</v>
      </c>
      <c r="G131" s="138"/>
      <c r="H131" s="137">
        <v>1</v>
      </c>
      <c r="I131" s="137">
        <v>1</v>
      </c>
      <c r="J131" s="137">
        <v>1</v>
      </c>
      <c r="K131" s="137">
        <v>1</v>
      </c>
      <c r="L131" s="189">
        <v>1</v>
      </c>
      <c r="M131" s="194">
        <f>ROUND(F131*H131*I131*J131*K131*L131*G131,0)</f>
        <v>0</v>
      </c>
      <c r="N131" s="180"/>
      <c r="O131" s="21"/>
      <c r="P131" s="290">
        <f t="shared" si="17"/>
        <v>0</v>
      </c>
      <c r="Q131" s="88">
        <f t="shared" ref="Q131" si="27">ROUND(F131*H131*I131*J131*K131*L131,0)</f>
        <v>40</v>
      </c>
    </row>
    <row r="132" spans="1:17" ht="14.25" x14ac:dyDescent="0.2">
      <c r="A132">
        <f>IF(P132&gt;0,SUM($P$5:P132),0)</f>
        <v>0</v>
      </c>
      <c r="B132" s="158"/>
      <c r="C132" s="151">
        <v>636</v>
      </c>
      <c r="D132" s="129" t="s">
        <v>261</v>
      </c>
      <c r="E132" s="129" t="s">
        <v>24</v>
      </c>
      <c r="F132" s="131">
        <v>15</v>
      </c>
      <c r="G132" s="138"/>
      <c r="H132" s="137">
        <v>1</v>
      </c>
      <c r="I132" s="137">
        <v>1</v>
      </c>
      <c r="J132" s="137">
        <v>1</v>
      </c>
      <c r="K132" s="137">
        <v>1</v>
      </c>
      <c r="L132" s="189">
        <v>1</v>
      </c>
      <c r="M132" s="194">
        <f>ROUND(F132*H132*I132*J132*K132*L132*G132,0)</f>
        <v>0</v>
      </c>
      <c r="N132" s="186"/>
      <c r="O132" s="21"/>
      <c r="P132" s="290">
        <f t="shared" si="17"/>
        <v>0</v>
      </c>
      <c r="Q132" s="88">
        <f t="shared" ref="Q132:Q136" si="28">F132*H132*I132*J132*K132*L132</f>
        <v>15</v>
      </c>
    </row>
    <row r="133" spans="1:17" ht="14.25" x14ac:dyDescent="0.2">
      <c r="A133">
        <f>IF(P133&gt;0,SUM($P$5:P133),0)</f>
        <v>0</v>
      </c>
      <c r="B133" s="158"/>
      <c r="C133" s="151">
        <v>636</v>
      </c>
      <c r="D133" s="135" t="s">
        <v>37</v>
      </c>
      <c r="E133" s="129" t="s">
        <v>17</v>
      </c>
      <c r="F133" s="131">
        <v>60</v>
      </c>
      <c r="G133" s="138"/>
      <c r="H133" s="137">
        <v>1</v>
      </c>
      <c r="I133" s="137">
        <v>1</v>
      </c>
      <c r="J133" s="137">
        <v>1</v>
      </c>
      <c r="K133" s="137">
        <v>1</v>
      </c>
      <c r="L133" s="189">
        <v>1</v>
      </c>
      <c r="M133" s="194">
        <f>ROUND(F133*H133*I133*J133*K133*L133*G133,0)</f>
        <v>0</v>
      </c>
      <c r="N133" s="186"/>
      <c r="O133" s="21"/>
      <c r="P133" s="290">
        <f t="shared" si="17"/>
        <v>0</v>
      </c>
      <c r="Q133" s="88">
        <f t="shared" si="28"/>
        <v>60</v>
      </c>
    </row>
    <row r="134" spans="1:17" ht="14.25" x14ac:dyDescent="0.2">
      <c r="A134">
        <f>IF(P134&gt;0,SUM($P$5:P134),0)</f>
        <v>0</v>
      </c>
      <c r="B134" s="158"/>
      <c r="C134" s="151">
        <v>636</v>
      </c>
      <c r="D134" s="135" t="s">
        <v>30</v>
      </c>
      <c r="E134" s="129" t="s">
        <v>17</v>
      </c>
      <c r="F134" s="131">
        <v>30</v>
      </c>
      <c r="G134" s="138"/>
      <c r="H134" s="137">
        <v>1</v>
      </c>
      <c r="I134" s="137">
        <v>1</v>
      </c>
      <c r="J134" s="137">
        <v>1</v>
      </c>
      <c r="K134" s="137">
        <v>1</v>
      </c>
      <c r="L134" s="189">
        <v>1</v>
      </c>
      <c r="M134" s="194">
        <f>ROUND(F134*H134*I134*J134*K134*L134*G134,0)</f>
        <v>0</v>
      </c>
      <c r="N134" s="186"/>
      <c r="O134" s="21"/>
      <c r="P134" s="290">
        <f t="shared" ref="P134:P138" si="29">IF($M134&gt;0,1,0)</f>
        <v>0</v>
      </c>
      <c r="Q134" s="88">
        <f t="shared" si="28"/>
        <v>30</v>
      </c>
    </row>
    <row r="135" spans="1:17" ht="14.25" x14ac:dyDescent="0.2">
      <c r="A135">
        <f>IF(P135&gt;0,SUM($P$5:P135),0)</f>
        <v>0</v>
      </c>
      <c r="B135" s="158"/>
      <c r="C135" s="152">
        <v>636</v>
      </c>
      <c r="D135" s="129" t="s">
        <v>15</v>
      </c>
      <c r="E135" s="136" t="s">
        <v>26</v>
      </c>
      <c r="F135" s="131">
        <v>3</v>
      </c>
      <c r="G135" s="138"/>
      <c r="H135" s="137">
        <v>1</v>
      </c>
      <c r="I135" s="137">
        <v>1</v>
      </c>
      <c r="J135" s="137">
        <v>1</v>
      </c>
      <c r="K135" s="137">
        <v>1</v>
      </c>
      <c r="L135" s="189">
        <v>1</v>
      </c>
      <c r="M135" s="194">
        <f>ROUND(F135*H135*I135*J135*K135*L135*G135,0)</f>
        <v>0</v>
      </c>
      <c r="N135" s="186"/>
      <c r="O135" s="21"/>
      <c r="P135" s="290">
        <f t="shared" si="29"/>
        <v>0</v>
      </c>
      <c r="Q135" s="88">
        <f t="shared" si="28"/>
        <v>3</v>
      </c>
    </row>
    <row r="136" spans="1:17" ht="14.25" x14ac:dyDescent="0.2">
      <c r="A136">
        <f>IF(P136&gt;0,SUM($P$5:P136),0)</f>
        <v>0</v>
      </c>
      <c r="B136" s="158"/>
      <c r="C136" s="151">
        <v>636</v>
      </c>
      <c r="D136" s="129" t="s">
        <v>279</v>
      </c>
      <c r="E136" s="129" t="s">
        <v>17</v>
      </c>
      <c r="F136" s="131">
        <v>120</v>
      </c>
      <c r="G136" s="138"/>
      <c r="H136" s="137">
        <v>1</v>
      </c>
      <c r="I136" s="137">
        <v>1</v>
      </c>
      <c r="J136" s="137">
        <v>1</v>
      </c>
      <c r="K136" s="137">
        <v>1</v>
      </c>
      <c r="L136" s="189">
        <v>1</v>
      </c>
      <c r="M136" s="194">
        <f>F136*H136*I136*J136*K136*L136*G136</f>
        <v>0</v>
      </c>
      <c r="N136" s="186"/>
      <c r="O136" s="21"/>
      <c r="P136" s="290">
        <f t="shared" si="29"/>
        <v>0</v>
      </c>
      <c r="Q136" s="88">
        <f t="shared" si="28"/>
        <v>120</v>
      </c>
    </row>
    <row r="137" spans="1:17" ht="14.25" x14ac:dyDescent="0.2">
      <c r="A137">
        <f>IF(P137&gt;0,SUM($P$5:P137),0)</f>
        <v>0</v>
      </c>
      <c r="B137" s="158"/>
      <c r="C137" s="151">
        <v>646</v>
      </c>
      <c r="D137" s="129" t="s">
        <v>281</v>
      </c>
      <c r="E137" s="129" t="s">
        <v>25</v>
      </c>
      <c r="F137" s="131">
        <v>10</v>
      </c>
      <c r="G137" s="138"/>
      <c r="H137" s="137">
        <v>1</v>
      </c>
      <c r="I137" s="137">
        <v>1</v>
      </c>
      <c r="J137" s="137">
        <v>1</v>
      </c>
      <c r="K137" s="137">
        <v>1</v>
      </c>
      <c r="L137" s="189">
        <v>1</v>
      </c>
      <c r="M137" s="194">
        <f>ROUND(G137/(F137*H137*I137*J137*K137*L137),0)</f>
        <v>0</v>
      </c>
      <c r="N137" s="186"/>
      <c r="O137" s="21"/>
      <c r="P137" s="290">
        <f t="shared" si="29"/>
        <v>0</v>
      </c>
      <c r="Q137" s="88">
        <f>F137*H137*I137*J137*K137*L137</f>
        <v>10</v>
      </c>
    </row>
    <row r="138" spans="1:17" ht="15" thickBot="1" x14ac:dyDescent="0.25">
      <c r="A138">
        <f>IF(P138&gt;0,SUM($P$5:P138),0)</f>
        <v>0</v>
      </c>
      <c r="B138" s="159"/>
      <c r="C138" s="153" t="s">
        <v>335</v>
      </c>
      <c r="D138" s="272" t="s">
        <v>320</v>
      </c>
      <c r="E138" s="140" t="s">
        <v>17</v>
      </c>
      <c r="F138" s="281">
        <v>50</v>
      </c>
      <c r="G138" s="276"/>
      <c r="H138" s="141">
        <v>1</v>
      </c>
      <c r="I138" s="141">
        <v>1</v>
      </c>
      <c r="J138" s="141">
        <v>1</v>
      </c>
      <c r="K138" s="141">
        <v>1</v>
      </c>
      <c r="L138" s="190">
        <v>1</v>
      </c>
      <c r="M138" s="195">
        <f>F138*G138*H138*I138*J138*K138*L138</f>
        <v>0</v>
      </c>
      <c r="N138" s="280" t="s">
        <v>334</v>
      </c>
      <c r="O138" s="21"/>
      <c r="P138" s="290">
        <f t="shared" si="29"/>
        <v>0</v>
      </c>
      <c r="Q138" s="88">
        <f>F138*H138*I138*J138*K138*L138</f>
        <v>50</v>
      </c>
    </row>
    <row r="139" spans="1:17" ht="14.25" x14ac:dyDescent="0.2">
      <c r="D139" s="2"/>
      <c r="F139" s="3"/>
      <c r="G139" s="79"/>
      <c r="H139" s="79"/>
      <c r="I139" s="79"/>
      <c r="J139" s="79"/>
      <c r="K139" s="79"/>
      <c r="L139" s="79"/>
      <c r="M139" s="85"/>
      <c r="N139" s="21"/>
      <c r="O139" s="21"/>
      <c r="P139" s="212"/>
    </row>
    <row r="140" spans="1:17" ht="18" x14ac:dyDescent="0.25">
      <c r="B140" s="89"/>
      <c r="C140" s="89"/>
      <c r="D140" s="27"/>
      <c r="E140" s="89"/>
      <c r="F140" s="97"/>
      <c r="H140" s="99"/>
      <c r="K140" s="156" t="s">
        <v>287</v>
      </c>
      <c r="L140" s="154">
        <f>SUMIF($B$5:$B$138,"Yes",$M$5:$M$138)</f>
        <v>92</v>
      </c>
      <c r="M140" s="155" t="str">
        <f>IF(L140&gt;0,"Working Days","")</f>
        <v>Working Days</v>
      </c>
    </row>
    <row r="141" spans="1:17" ht="15.75" x14ac:dyDescent="0.25">
      <c r="B141" s="89"/>
      <c r="C141" s="89"/>
      <c r="D141" s="17"/>
      <c r="E141" s="3"/>
      <c r="F141" s="3"/>
      <c r="G141" s="100"/>
      <c r="H141" s="3"/>
      <c r="I141" s="3"/>
      <c r="J141" s="99"/>
      <c r="K141" s="99"/>
      <c r="L141" s="99"/>
      <c r="M141" s="98"/>
      <c r="N141" s="82"/>
    </row>
    <row r="142" spans="1:17" ht="15.75" x14ac:dyDescent="0.25">
      <c r="B142" s="89"/>
      <c r="C142" s="89"/>
      <c r="D142" s="17" t="s">
        <v>154</v>
      </c>
      <c r="E142" s="3"/>
      <c r="F142" s="3"/>
      <c r="G142" s="100"/>
      <c r="H142" s="3"/>
      <c r="I142" s="3"/>
      <c r="J142" s="99"/>
      <c r="K142" s="99"/>
      <c r="L142" s="99"/>
      <c r="M142" s="98"/>
      <c r="N142" s="82"/>
    </row>
    <row r="143" spans="1:17" ht="14.25" x14ac:dyDescent="0.2">
      <c r="B143" s="89"/>
      <c r="C143" s="89"/>
      <c r="D143" s="1"/>
      <c r="E143" s="3"/>
      <c r="F143" s="3"/>
      <c r="G143" s="100"/>
      <c r="H143" s="3"/>
      <c r="I143" s="3"/>
      <c r="J143" s="99"/>
      <c r="K143" s="99"/>
      <c r="L143" s="99"/>
      <c r="M143" s="106"/>
      <c r="N143" s="108"/>
      <c r="O143" s="21"/>
      <c r="P143" s="212"/>
    </row>
    <row r="144" spans="1:17" ht="15" x14ac:dyDescent="0.25">
      <c r="B144" s="89"/>
      <c r="C144" s="89"/>
      <c r="D144" s="22" t="s">
        <v>222</v>
      </c>
      <c r="E144" s="21"/>
      <c r="F144" s="21"/>
      <c r="G144" s="112"/>
      <c r="H144" s="21"/>
      <c r="I144" s="21"/>
      <c r="J144" s="99"/>
      <c r="K144" s="99"/>
      <c r="L144" s="99"/>
      <c r="M144" s="106"/>
      <c r="N144" s="114"/>
      <c r="O144" s="21"/>
      <c r="P144" s="212"/>
    </row>
    <row r="145" spans="2:16" ht="14.25" x14ac:dyDescent="0.2">
      <c r="B145" s="89"/>
      <c r="C145" s="89"/>
      <c r="D145" s="22" t="s">
        <v>347</v>
      </c>
      <c r="E145" s="21"/>
      <c r="F145" s="21"/>
      <c r="G145" s="112"/>
      <c r="H145" s="21"/>
      <c r="I145" s="21"/>
      <c r="J145" s="99"/>
      <c r="K145" s="24"/>
      <c r="L145" s="99"/>
      <c r="M145" s="106"/>
      <c r="N145" s="108"/>
      <c r="O145" s="21"/>
      <c r="P145" s="212"/>
    </row>
    <row r="146" spans="2:16" ht="15" x14ac:dyDescent="0.25">
      <c r="B146" s="89"/>
      <c r="C146" s="89"/>
      <c r="D146" s="24" t="s">
        <v>288</v>
      </c>
      <c r="E146" s="21"/>
      <c r="F146" s="21"/>
      <c r="G146" s="112"/>
      <c r="H146" s="21"/>
      <c r="I146" s="21"/>
      <c r="J146" s="99"/>
      <c r="K146" s="23"/>
      <c r="L146" s="99"/>
      <c r="M146" s="106"/>
      <c r="N146" s="82"/>
    </row>
    <row r="147" spans="2:16" ht="14.25" x14ac:dyDescent="0.2">
      <c r="B147" s="89"/>
      <c r="C147" s="89"/>
      <c r="D147" s="23" t="s">
        <v>199</v>
      </c>
      <c r="E147" s="21"/>
      <c r="F147" s="21"/>
      <c r="G147" s="112"/>
      <c r="H147" s="21"/>
      <c r="I147" s="21"/>
      <c r="J147" s="99"/>
      <c r="K147" s="20"/>
      <c r="L147" s="99"/>
      <c r="M147" s="106"/>
      <c r="N147" s="82"/>
    </row>
    <row r="148" spans="2:16" ht="14.25" x14ac:dyDescent="0.2">
      <c r="B148" s="89"/>
      <c r="C148" s="89"/>
      <c r="D148" s="20" t="s">
        <v>200</v>
      </c>
      <c r="E148" s="21"/>
      <c r="F148" s="21"/>
      <c r="G148" s="112"/>
      <c r="H148" s="21"/>
      <c r="I148" s="21"/>
      <c r="J148" s="98"/>
      <c r="K148" s="98"/>
      <c r="L148" s="98"/>
      <c r="M148" s="98"/>
      <c r="N148" s="82"/>
    </row>
    <row r="149" spans="2:16" ht="15" x14ac:dyDescent="0.25">
      <c r="B149" s="89"/>
      <c r="C149" s="89"/>
      <c r="D149" s="24" t="s">
        <v>291</v>
      </c>
      <c r="E149" s="21"/>
      <c r="F149" s="21"/>
      <c r="G149" s="98"/>
      <c r="H149" s="21"/>
      <c r="I149" s="21"/>
      <c r="J149" s="99"/>
      <c r="K149" s="99"/>
      <c r="L149" s="99"/>
      <c r="M149" s="98"/>
      <c r="N149" s="82"/>
    </row>
    <row r="150" spans="2:16" ht="14.25" x14ac:dyDescent="0.2">
      <c r="B150" s="89"/>
      <c r="C150" s="89"/>
      <c r="D150" s="21" t="s">
        <v>155</v>
      </c>
      <c r="E150" s="21"/>
      <c r="F150" s="21"/>
      <c r="G150" s="100"/>
      <c r="H150" s="21"/>
      <c r="I150" s="21"/>
      <c r="J150" s="99"/>
      <c r="K150" s="99"/>
      <c r="L150" s="99"/>
      <c r="M150" s="106"/>
      <c r="N150" s="82"/>
    </row>
    <row r="151" spans="2:16" ht="14.25" x14ac:dyDescent="0.2">
      <c r="B151" s="89"/>
      <c r="C151" s="89"/>
      <c r="D151" s="24" t="s">
        <v>293</v>
      </c>
      <c r="E151" s="21"/>
      <c r="F151" s="21"/>
      <c r="G151" s="112"/>
      <c r="H151" s="21"/>
      <c r="I151" s="21"/>
      <c r="J151" s="99"/>
      <c r="K151" s="99"/>
      <c r="L151" s="99"/>
      <c r="M151" s="106"/>
      <c r="N151" s="82"/>
    </row>
    <row r="152" spans="2:16" ht="14.25" x14ac:dyDescent="0.2">
      <c r="B152" s="89"/>
      <c r="C152" s="89"/>
      <c r="D152" s="25" t="s">
        <v>159</v>
      </c>
      <c r="E152" s="21"/>
      <c r="F152" s="21"/>
      <c r="G152" s="112"/>
      <c r="H152" s="21"/>
      <c r="I152" s="21"/>
      <c r="J152" s="99"/>
      <c r="K152" s="99"/>
      <c r="L152" s="99"/>
      <c r="M152" s="106"/>
      <c r="N152" s="82"/>
    </row>
    <row r="153" spans="2:16" ht="14.25" x14ac:dyDescent="0.2">
      <c r="B153" s="89"/>
      <c r="C153" s="89"/>
      <c r="D153" s="25" t="s">
        <v>160</v>
      </c>
      <c r="E153" s="21"/>
      <c r="F153" s="21"/>
      <c r="G153" s="112"/>
      <c r="H153" s="21"/>
      <c r="I153" s="21"/>
      <c r="J153" s="99"/>
      <c r="K153" s="99"/>
      <c r="L153" s="99"/>
      <c r="M153" s="106"/>
      <c r="N153" s="82"/>
    </row>
    <row r="154" spans="2:16" ht="15" x14ac:dyDescent="0.25">
      <c r="B154" s="89"/>
      <c r="C154" s="89"/>
      <c r="D154" s="24" t="s">
        <v>290</v>
      </c>
      <c r="E154" s="21"/>
      <c r="F154" s="21"/>
      <c r="G154" s="112"/>
      <c r="H154" s="21"/>
      <c r="I154" s="21"/>
      <c r="J154" s="99"/>
      <c r="K154" s="99"/>
      <c r="L154" s="99"/>
      <c r="M154" s="106"/>
      <c r="N154" s="82"/>
    </row>
    <row r="155" spans="2:16" ht="14.25" x14ac:dyDescent="0.2">
      <c r="B155" s="89"/>
      <c r="C155" s="89"/>
      <c r="D155" s="25" t="s">
        <v>194</v>
      </c>
      <c r="E155" s="21"/>
      <c r="F155" s="21"/>
      <c r="G155" s="112"/>
      <c r="H155" s="21"/>
      <c r="I155" s="21"/>
      <c r="J155" s="99"/>
      <c r="K155" s="99"/>
      <c r="L155" s="99"/>
      <c r="M155" s="106"/>
      <c r="N155" s="82"/>
    </row>
    <row r="156" spans="2:16" ht="14.25" x14ac:dyDescent="0.2">
      <c r="B156" s="89"/>
      <c r="C156" s="89"/>
      <c r="D156" s="25" t="s">
        <v>195</v>
      </c>
      <c r="E156" s="21"/>
      <c r="F156" s="21"/>
      <c r="G156" s="112"/>
      <c r="H156" s="21"/>
      <c r="I156" s="21"/>
      <c r="J156" s="99"/>
      <c r="K156" s="99"/>
      <c r="L156" s="99"/>
      <c r="M156" s="106"/>
      <c r="N156" s="82"/>
    </row>
    <row r="157" spans="2:16" ht="15" x14ac:dyDescent="0.25">
      <c r="B157" s="89"/>
      <c r="C157" s="89"/>
      <c r="D157" s="22" t="s">
        <v>289</v>
      </c>
      <c r="E157" s="21"/>
      <c r="F157" s="21"/>
      <c r="G157" s="112"/>
      <c r="H157" s="21"/>
      <c r="I157" s="21"/>
      <c r="J157" s="99"/>
      <c r="K157" s="99"/>
      <c r="L157" s="99"/>
      <c r="M157" s="106"/>
      <c r="N157" s="82"/>
    </row>
    <row r="158" spans="2:16" ht="14.25" x14ac:dyDescent="0.2">
      <c r="B158" s="89"/>
      <c r="C158" s="89"/>
      <c r="D158" s="20" t="s">
        <v>204</v>
      </c>
      <c r="E158" s="21"/>
      <c r="F158" s="21"/>
      <c r="G158" s="112"/>
      <c r="H158" s="21"/>
      <c r="I158" s="21"/>
      <c r="J158" s="99"/>
      <c r="K158" s="99"/>
      <c r="L158" s="99"/>
      <c r="M158" s="106"/>
      <c r="N158" s="82"/>
    </row>
    <row r="159" spans="2:16" ht="14.25" x14ac:dyDescent="0.2">
      <c r="B159" s="89"/>
      <c r="C159" s="89"/>
      <c r="E159" s="21"/>
      <c r="F159" s="21"/>
      <c r="G159" s="112"/>
      <c r="H159" s="21"/>
      <c r="I159" s="21"/>
      <c r="J159" s="99"/>
      <c r="K159" s="99"/>
      <c r="L159" s="99"/>
      <c r="M159" s="106"/>
      <c r="N159" s="82"/>
    </row>
    <row r="160" spans="2:16" ht="14.25" x14ac:dyDescent="0.2">
      <c r="B160" s="89"/>
      <c r="C160" s="89"/>
      <c r="E160" s="21"/>
      <c r="F160" s="21"/>
      <c r="G160" s="112"/>
      <c r="H160" s="21"/>
      <c r="I160" s="21"/>
      <c r="J160" s="99"/>
      <c r="K160" s="99"/>
      <c r="L160" s="99"/>
      <c r="M160" s="106"/>
      <c r="N160" s="82"/>
    </row>
    <row r="161" spans="2:14" ht="14.25" x14ac:dyDescent="0.2">
      <c r="B161" s="89"/>
      <c r="C161" s="89"/>
      <c r="E161" s="21"/>
      <c r="F161" s="21"/>
      <c r="G161" s="112"/>
      <c r="H161" s="21"/>
      <c r="I161" s="21"/>
      <c r="J161" s="99"/>
      <c r="K161" s="99"/>
      <c r="L161" s="99"/>
      <c r="M161" s="106"/>
      <c r="N161" s="82"/>
    </row>
    <row r="162" spans="2:14" ht="14.25" x14ac:dyDescent="0.2">
      <c r="B162" s="89"/>
      <c r="C162" s="89"/>
      <c r="D162" s="20"/>
      <c r="E162" s="21"/>
      <c r="F162" s="21"/>
      <c r="G162" s="112"/>
      <c r="H162" s="21"/>
      <c r="I162" s="21"/>
      <c r="J162" s="99"/>
      <c r="K162" s="99"/>
      <c r="L162" s="99"/>
      <c r="M162" s="106"/>
      <c r="N162" s="82"/>
    </row>
    <row r="163" spans="2:14" ht="14.25" x14ac:dyDescent="0.2">
      <c r="B163" s="89"/>
      <c r="C163" s="89"/>
      <c r="E163" s="21"/>
      <c r="F163" s="21"/>
      <c r="G163" s="112"/>
      <c r="H163" s="21"/>
      <c r="I163" s="21"/>
      <c r="J163" s="99"/>
      <c r="K163" s="99"/>
      <c r="L163" s="99"/>
      <c r="M163" s="106"/>
      <c r="N163" s="82"/>
    </row>
    <row r="164" spans="2:14" ht="14.25" x14ac:dyDescent="0.2">
      <c r="B164" s="89"/>
      <c r="C164" s="89"/>
      <c r="E164" s="21"/>
      <c r="F164" s="21"/>
      <c r="G164" s="98"/>
      <c r="H164" s="21"/>
      <c r="I164" s="21"/>
      <c r="J164" s="98"/>
      <c r="K164" s="98"/>
      <c r="L164" s="98"/>
      <c r="M164" s="98"/>
      <c r="N164" s="82"/>
    </row>
    <row r="165" spans="2:14" ht="14.25" x14ac:dyDescent="0.2">
      <c r="B165" s="89"/>
      <c r="C165" s="89"/>
      <c r="D165" s="24"/>
      <c r="E165" s="21"/>
      <c r="F165" s="21"/>
      <c r="G165" s="100"/>
      <c r="H165" s="21"/>
      <c r="I165" s="21"/>
      <c r="J165" s="99"/>
      <c r="K165" s="99"/>
      <c r="L165" s="99"/>
      <c r="M165" s="98"/>
      <c r="N165" s="82"/>
    </row>
    <row r="166" spans="2:14" ht="14.25" x14ac:dyDescent="0.2">
      <c r="B166" s="89"/>
      <c r="C166" s="89"/>
      <c r="D166" s="23"/>
      <c r="E166" s="21"/>
      <c r="F166" s="21"/>
      <c r="G166" s="100"/>
      <c r="H166" s="21"/>
      <c r="I166" s="21"/>
      <c r="J166" s="99"/>
      <c r="K166" s="99"/>
      <c r="L166" s="99"/>
      <c r="M166" s="98"/>
      <c r="N166" s="82"/>
    </row>
    <row r="167" spans="2:14" ht="14.25" x14ac:dyDescent="0.2">
      <c r="B167" s="89"/>
      <c r="C167" s="89"/>
      <c r="D167" s="20"/>
      <c r="E167" s="21"/>
      <c r="F167" s="21"/>
      <c r="G167" s="100"/>
      <c r="H167" s="21"/>
      <c r="I167" s="21"/>
      <c r="J167" s="99"/>
      <c r="K167" s="99"/>
      <c r="L167" s="99"/>
      <c r="M167" s="98"/>
      <c r="N167" s="82"/>
    </row>
    <row r="168" spans="2:14" ht="14.25" x14ac:dyDescent="0.2">
      <c r="B168" s="89"/>
      <c r="C168" s="89"/>
      <c r="D168" s="22"/>
      <c r="E168" s="21"/>
      <c r="F168" s="21"/>
      <c r="G168" s="100"/>
      <c r="H168" s="21"/>
      <c r="I168" s="21"/>
      <c r="J168" s="99"/>
      <c r="K168" s="99"/>
      <c r="L168" s="99"/>
      <c r="M168" s="98"/>
      <c r="N168" s="82"/>
    </row>
    <row r="169" spans="2:14" ht="14.25" x14ac:dyDescent="0.2">
      <c r="B169" s="89"/>
      <c r="C169" s="89"/>
      <c r="D169" s="20"/>
      <c r="E169" s="21"/>
      <c r="F169" s="21"/>
      <c r="G169" s="112"/>
      <c r="H169" s="21"/>
      <c r="I169" s="21"/>
      <c r="J169" s="99"/>
      <c r="K169" s="99"/>
      <c r="L169" s="99"/>
      <c r="M169" s="106"/>
      <c r="N169" s="82"/>
    </row>
    <row r="170" spans="2:14" ht="14.25" x14ac:dyDescent="0.2">
      <c r="B170" s="89"/>
      <c r="C170" s="89"/>
      <c r="D170" s="20"/>
      <c r="E170" s="21"/>
      <c r="F170" s="21"/>
      <c r="G170" s="112"/>
      <c r="H170" s="21"/>
      <c r="I170" s="21"/>
      <c r="J170" s="99"/>
      <c r="K170" s="99"/>
      <c r="L170" s="99"/>
      <c r="M170" s="106"/>
      <c r="N170" s="82"/>
    </row>
    <row r="171" spans="2:14" ht="14.25" x14ac:dyDescent="0.2">
      <c r="B171" s="89"/>
      <c r="C171" s="89"/>
      <c r="D171" s="27"/>
      <c r="E171" s="89"/>
      <c r="F171" s="97"/>
      <c r="G171" s="112"/>
      <c r="H171" s="99"/>
      <c r="I171" s="99"/>
      <c r="J171" s="99"/>
      <c r="K171" s="99"/>
      <c r="L171" s="99"/>
      <c r="M171" s="106"/>
      <c r="N171" s="82"/>
    </row>
    <row r="172" spans="2:14" ht="14.25" x14ac:dyDescent="0.2">
      <c r="B172" s="89"/>
      <c r="C172" s="89"/>
      <c r="D172" s="27"/>
      <c r="E172" s="89"/>
      <c r="F172" s="97"/>
      <c r="G172" s="112"/>
      <c r="H172" s="99"/>
      <c r="I172" s="99"/>
      <c r="J172" s="99"/>
      <c r="K172" s="99"/>
      <c r="L172" s="99"/>
      <c r="M172" s="106"/>
      <c r="N172" s="82"/>
    </row>
    <row r="173" spans="2:14" ht="14.25" x14ac:dyDescent="0.2">
      <c r="B173" s="89"/>
      <c r="C173" s="89"/>
      <c r="D173" s="27"/>
      <c r="E173" s="89"/>
      <c r="F173" s="97"/>
      <c r="G173" s="112"/>
      <c r="H173" s="99"/>
      <c r="I173" s="99"/>
      <c r="J173" s="99"/>
      <c r="K173" s="99"/>
      <c r="L173" s="99"/>
      <c r="M173" s="106"/>
      <c r="N173" s="82"/>
    </row>
    <row r="174" spans="2:14" ht="14.25" x14ac:dyDescent="0.2">
      <c r="B174" s="89"/>
      <c r="C174" s="89"/>
      <c r="D174" s="27"/>
      <c r="E174" s="89"/>
      <c r="F174" s="97"/>
      <c r="G174" s="112"/>
      <c r="H174" s="99"/>
      <c r="I174" s="99"/>
      <c r="J174" s="99"/>
      <c r="K174" s="99"/>
      <c r="L174" s="99"/>
      <c r="M174" s="106"/>
      <c r="N174" s="82"/>
    </row>
    <row r="175" spans="2:14" ht="14.25" x14ac:dyDescent="0.2">
      <c r="B175" s="89"/>
      <c r="C175" s="89"/>
      <c r="D175" s="27"/>
      <c r="E175" s="89"/>
      <c r="F175" s="97"/>
      <c r="G175" s="112"/>
      <c r="H175" s="99"/>
      <c r="I175" s="99"/>
      <c r="J175" s="99"/>
      <c r="K175" s="99"/>
      <c r="L175" s="99"/>
      <c r="M175" s="106"/>
      <c r="N175" s="82"/>
    </row>
    <row r="176" spans="2:14" ht="14.25" hidden="1" x14ac:dyDescent="0.2">
      <c r="B176" s="89" t="s">
        <v>286</v>
      </c>
      <c r="C176" s="89"/>
      <c r="D176" s="27"/>
      <c r="E176" s="89"/>
      <c r="F176" s="97"/>
      <c r="G176" s="112"/>
      <c r="H176" s="99"/>
      <c r="I176" s="99"/>
      <c r="J176" s="99"/>
      <c r="K176" s="99"/>
      <c r="L176" s="99"/>
      <c r="M176" s="106"/>
      <c r="N176" s="82"/>
    </row>
    <row r="177" spans="2:14" ht="14.25" x14ac:dyDescent="0.2">
      <c r="B177" s="89"/>
      <c r="C177" s="89"/>
      <c r="D177" s="27"/>
      <c r="E177" s="89"/>
      <c r="F177" s="97"/>
      <c r="G177" s="112"/>
      <c r="H177" s="99"/>
      <c r="I177" s="99"/>
      <c r="J177" s="99"/>
      <c r="K177" s="99"/>
      <c r="L177" s="99"/>
      <c r="M177" s="106"/>
      <c r="N177" s="82"/>
    </row>
    <row r="178" spans="2:14" ht="14.25" x14ac:dyDescent="0.2">
      <c r="B178" s="89"/>
      <c r="C178" s="89"/>
      <c r="D178" s="27"/>
      <c r="E178" s="89"/>
      <c r="F178" s="97"/>
      <c r="G178" s="112"/>
      <c r="H178" s="99"/>
      <c r="I178" s="99"/>
      <c r="J178" s="99"/>
      <c r="K178" s="99"/>
      <c r="L178" s="99"/>
      <c r="M178" s="106"/>
      <c r="N178" s="82"/>
    </row>
    <row r="179" spans="2:14" ht="14.25" x14ac:dyDescent="0.2">
      <c r="B179" s="89"/>
      <c r="C179" s="89"/>
      <c r="D179" s="27"/>
      <c r="E179" s="89"/>
      <c r="F179" s="97"/>
      <c r="G179" s="112"/>
      <c r="H179" s="99"/>
      <c r="I179" s="99"/>
      <c r="J179" s="99"/>
      <c r="K179" s="99"/>
      <c r="L179" s="99"/>
      <c r="M179" s="106"/>
      <c r="N179" s="82"/>
    </row>
    <row r="180" spans="2:14" ht="14.25" x14ac:dyDescent="0.2">
      <c r="B180" s="89"/>
      <c r="C180" s="89"/>
      <c r="D180" s="27"/>
      <c r="E180" s="89"/>
      <c r="F180" s="97"/>
      <c r="G180" s="112"/>
      <c r="H180" s="99"/>
      <c r="I180" s="99"/>
      <c r="J180" s="99"/>
      <c r="K180" s="99"/>
      <c r="L180" s="99"/>
      <c r="M180" s="106"/>
      <c r="N180" s="82"/>
    </row>
    <row r="181" spans="2:14" ht="14.25" x14ac:dyDescent="0.2">
      <c r="B181" s="89"/>
      <c r="C181" s="89"/>
      <c r="D181" s="27"/>
      <c r="E181" s="89"/>
      <c r="F181" s="97"/>
      <c r="G181" s="100"/>
      <c r="H181" s="99"/>
      <c r="I181" s="99"/>
      <c r="J181" s="99"/>
      <c r="K181" s="99"/>
      <c r="L181" s="99"/>
      <c r="M181" s="98"/>
      <c r="N181" s="82"/>
    </row>
    <row r="182" spans="2:14" ht="14.25" x14ac:dyDescent="0.2">
      <c r="B182" s="89"/>
      <c r="C182" s="89"/>
      <c r="D182" s="27"/>
      <c r="E182" s="89"/>
      <c r="F182" s="97"/>
      <c r="G182" s="112"/>
      <c r="H182" s="99"/>
      <c r="I182" s="99"/>
      <c r="J182" s="99"/>
      <c r="K182" s="99"/>
      <c r="L182" s="99"/>
      <c r="M182" s="106"/>
      <c r="N182" s="82"/>
    </row>
    <row r="183" spans="2:14" ht="14.25" x14ac:dyDescent="0.2">
      <c r="B183" s="89"/>
      <c r="C183" s="89"/>
      <c r="D183" s="27"/>
      <c r="E183" s="89"/>
      <c r="F183" s="97"/>
      <c r="G183" s="112"/>
      <c r="H183" s="99"/>
      <c r="I183" s="99"/>
      <c r="J183" s="99"/>
      <c r="K183" s="99"/>
      <c r="L183" s="99"/>
      <c r="M183" s="106"/>
      <c r="N183" s="82"/>
    </row>
    <row r="184" spans="2:14" ht="14.25" x14ac:dyDescent="0.2">
      <c r="B184" s="89"/>
      <c r="C184" s="89"/>
      <c r="D184" s="27"/>
      <c r="E184" s="89"/>
      <c r="F184" s="97"/>
      <c r="G184" s="112"/>
      <c r="H184" s="99"/>
      <c r="I184" s="99"/>
      <c r="J184" s="99"/>
      <c r="K184" s="99"/>
      <c r="L184" s="99"/>
      <c r="M184" s="106"/>
      <c r="N184" s="82"/>
    </row>
    <row r="185" spans="2:14" ht="14.25" x14ac:dyDescent="0.2">
      <c r="B185" s="89"/>
      <c r="C185" s="89"/>
      <c r="D185" s="27"/>
      <c r="E185" s="89"/>
      <c r="F185" s="97"/>
      <c r="G185" s="112"/>
      <c r="H185" s="99"/>
      <c r="I185" s="99"/>
      <c r="J185" s="99"/>
      <c r="K185" s="99"/>
      <c r="L185" s="99"/>
      <c r="M185" s="106"/>
      <c r="N185" s="82"/>
    </row>
    <row r="186" spans="2:14" ht="14.25" x14ac:dyDescent="0.2">
      <c r="B186" s="89"/>
      <c r="C186" s="89"/>
      <c r="D186" s="27"/>
      <c r="E186" s="89"/>
      <c r="F186" s="97"/>
      <c r="G186" s="112"/>
      <c r="H186" s="99"/>
      <c r="I186" s="99"/>
      <c r="J186" s="99"/>
      <c r="K186" s="99"/>
      <c r="L186" s="99"/>
      <c r="M186" s="106"/>
      <c r="N186" s="82"/>
    </row>
    <row r="187" spans="2:14" ht="14.25" x14ac:dyDescent="0.2">
      <c r="B187" s="89"/>
      <c r="C187" s="89"/>
      <c r="D187" s="27"/>
      <c r="E187" s="89"/>
      <c r="F187" s="97"/>
      <c r="G187" s="112"/>
      <c r="H187" s="99"/>
      <c r="I187" s="99"/>
      <c r="J187" s="99"/>
      <c r="K187" s="99"/>
      <c r="L187" s="99"/>
      <c r="M187" s="106"/>
      <c r="N187" s="82"/>
    </row>
    <row r="188" spans="2:14" ht="14.25" x14ac:dyDescent="0.2">
      <c r="B188" s="89"/>
      <c r="C188" s="89"/>
      <c r="D188" s="27"/>
      <c r="E188" s="89"/>
      <c r="F188" s="97"/>
      <c r="G188" s="112"/>
      <c r="H188" s="99"/>
      <c r="I188" s="99"/>
      <c r="J188" s="99"/>
      <c r="K188" s="99"/>
      <c r="L188" s="99"/>
      <c r="M188" s="106"/>
      <c r="N188" s="82"/>
    </row>
    <row r="189" spans="2:14" ht="14.25" x14ac:dyDescent="0.2">
      <c r="B189" s="89"/>
      <c r="C189" s="89"/>
      <c r="D189" s="27"/>
      <c r="E189" s="89"/>
      <c r="F189" s="97"/>
      <c r="G189" s="112"/>
      <c r="H189" s="99"/>
      <c r="I189" s="99"/>
      <c r="J189" s="99"/>
      <c r="K189" s="99"/>
      <c r="L189" s="99"/>
      <c r="M189" s="106"/>
      <c r="N189" s="82"/>
    </row>
    <row r="190" spans="2:14" ht="14.25" x14ac:dyDescent="0.2">
      <c r="B190" s="89"/>
      <c r="C190" s="89"/>
      <c r="D190" s="27"/>
      <c r="E190" s="89"/>
      <c r="F190" s="97"/>
      <c r="G190" s="112"/>
      <c r="H190" s="99"/>
      <c r="I190" s="99"/>
      <c r="J190" s="99"/>
      <c r="K190" s="99"/>
      <c r="L190" s="99"/>
      <c r="M190" s="106"/>
      <c r="N190" s="82"/>
    </row>
    <row r="191" spans="2:14" ht="14.25" x14ac:dyDescent="0.2">
      <c r="B191" s="89"/>
      <c r="C191" s="89"/>
      <c r="D191" s="27"/>
      <c r="E191" s="89"/>
      <c r="F191" s="97"/>
      <c r="G191" s="112"/>
      <c r="H191" s="99"/>
      <c r="I191" s="99"/>
      <c r="J191" s="99"/>
      <c r="K191" s="99"/>
      <c r="L191" s="99"/>
      <c r="M191" s="106"/>
      <c r="N191" s="82"/>
    </row>
    <row r="192" spans="2:14" ht="14.25" x14ac:dyDescent="0.2">
      <c r="B192" s="89"/>
      <c r="C192" s="89"/>
      <c r="D192" s="27"/>
      <c r="E192" s="89"/>
      <c r="F192" s="97"/>
      <c r="G192" s="112"/>
      <c r="H192" s="99"/>
      <c r="I192" s="99"/>
      <c r="J192" s="99"/>
      <c r="K192" s="99"/>
      <c r="L192" s="99"/>
      <c r="M192" s="106"/>
      <c r="N192" s="82"/>
    </row>
    <row r="193" spans="2:14" ht="14.25" x14ac:dyDescent="0.2">
      <c r="B193" s="89"/>
      <c r="C193" s="89"/>
      <c r="D193" s="27"/>
      <c r="E193" s="89"/>
      <c r="F193" s="97"/>
      <c r="G193" s="112"/>
      <c r="H193" s="99"/>
      <c r="I193" s="99"/>
      <c r="J193" s="99"/>
      <c r="K193" s="99"/>
      <c r="L193" s="99"/>
      <c r="M193" s="106"/>
      <c r="N193" s="82"/>
    </row>
    <row r="194" spans="2:14" ht="14.25" x14ac:dyDescent="0.2">
      <c r="B194" s="89"/>
      <c r="C194" s="89"/>
      <c r="D194" s="27"/>
      <c r="E194" s="89"/>
      <c r="F194" s="97"/>
      <c r="G194" s="112"/>
      <c r="H194" s="99"/>
      <c r="I194" s="99"/>
      <c r="J194" s="99"/>
      <c r="K194" s="99"/>
      <c r="L194" s="99"/>
      <c r="M194" s="106"/>
      <c r="N194" s="82"/>
    </row>
    <row r="195" spans="2:14" ht="14.25" x14ac:dyDescent="0.2">
      <c r="B195" s="89"/>
      <c r="C195" s="89"/>
      <c r="D195" s="27"/>
      <c r="E195" s="89"/>
      <c r="F195" s="97"/>
      <c r="G195" s="112"/>
      <c r="H195" s="99"/>
      <c r="I195" s="99"/>
      <c r="J195" s="99"/>
      <c r="K195" s="99"/>
      <c r="L195" s="99"/>
      <c r="M195" s="106"/>
      <c r="N195" s="82"/>
    </row>
    <row r="196" spans="2:14" ht="14.25" x14ac:dyDescent="0.2">
      <c r="B196" s="89"/>
      <c r="C196" s="89"/>
      <c r="D196" s="27"/>
      <c r="E196" s="89"/>
      <c r="F196" s="97"/>
      <c r="G196" s="112"/>
      <c r="H196" s="99"/>
      <c r="I196" s="99"/>
      <c r="J196" s="99"/>
      <c r="K196" s="99"/>
      <c r="L196" s="99"/>
      <c r="M196" s="106"/>
      <c r="N196" s="82"/>
    </row>
    <row r="197" spans="2:14" ht="14.25" x14ac:dyDescent="0.2">
      <c r="B197" s="89"/>
      <c r="C197" s="89"/>
      <c r="D197" s="27"/>
      <c r="E197" s="89"/>
      <c r="F197" s="97"/>
      <c r="G197" s="112"/>
      <c r="H197" s="99"/>
      <c r="I197" s="99"/>
      <c r="J197" s="99"/>
      <c r="K197" s="99"/>
      <c r="L197" s="99"/>
      <c r="M197" s="106"/>
      <c r="N197" s="82"/>
    </row>
    <row r="198" spans="2:14" ht="14.25" x14ac:dyDescent="0.2">
      <c r="B198" s="89"/>
      <c r="C198" s="89"/>
      <c r="D198" s="27"/>
      <c r="E198" s="89"/>
      <c r="F198" s="97"/>
      <c r="G198" s="112"/>
      <c r="H198" s="99"/>
      <c r="I198" s="99"/>
      <c r="J198" s="99"/>
      <c r="K198" s="99"/>
      <c r="L198" s="99"/>
      <c r="M198" s="106"/>
      <c r="N198" s="82"/>
    </row>
    <row r="199" spans="2:14" ht="14.25" x14ac:dyDescent="0.2">
      <c r="B199" s="89"/>
      <c r="C199" s="89"/>
      <c r="D199" s="27"/>
      <c r="E199" s="89"/>
      <c r="F199" s="97"/>
      <c r="G199" s="112"/>
      <c r="H199" s="99"/>
      <c r="I199" s="99"/>
      <c r="J199" s="99"/>
      <c r="K199" s="99"/>
      <c r="L199" s="99"/>
      <c r="M199" s="106"/>
      <c r="N199" s="82"/>
    </row>
    <row r="200" spans="2:14" ht="14.25" x14ac:dyDescent="0.2">
      <c r="B200" s="89"/>
      <c r="C200" s="89"/>
      <c r="D200" s="27"/>
      <c r="E200" s="89"/>
      <c r="F200" s="97"/>
      <c r="G200" s="112"/>
      <c r="H200" s="99"/>
      <c r="I200" s="99"/>
      <c r="J200" s="99"/>
      <c r="K200" s="99"/>
      <c r="L200" s="99"/>
      <c r="M200" s="106"/>
      <c r="N200" s="82"/>
    </row>
    <row r="201" spans="2:14" ht="14.25" x14ac:dyDescent="0.2">
      <c r="B201" s="89"/>
      <c r="C201" s="89"/>
      <c r="D201" s="27"/>
      <c r="E201" s="89"/>
      <c r="F201" s="97"/>
      <c r="G201" s="112"/>
      <c r="H201" s="99"/>
      <c r="I201" s="99"/>
      <c r="J201" s="99"/>
      <c r="K201" s="99"/>
      <c r="L201" s="99"/>
      <c r="M201" s="106"/>
      <c r="N201" s="82"/>
    </row>
    <row r="202" spans="2:14" ht="14.25" x14ac:dyDescent="0.2">
      <c r="B202" s="89"/>
      <c r="C202" s="89"/>
      <c r="D202" s="27"/>
      <c r="E202" s="89"/>
      <c r="F202" s="97"/>
      <c r="G202" s="112"/>
      <c r="H202" s="99"/>
      <c r="I202" s="99"/>
      <c r="J202" s="99"/>
      <c r="K202" s="99"/>
      <c r="L202" s="99"/>
      <c r="M202" s="106"/>
      <c r="N202" s="82"/>
    </row>
    <row r="203" spans="2:14" ht="14.25" x14ac:dyDescent="0.2">
      <c r="B203" s="89"/>
      <c r="C203" s="89"/>
      <c r="D203" s="27"/>
      <c r="E203" s="89"/>
      <c r="F203" s="97"/>
      <c r="G203" s="112"/>
      <c r="H203" s="99"/>
      <c r="I203" s="99"/>
      <c r="J203" s="99"/>
      <c r="K203" s="99"/>
      <c r="L203" s="99"/>
      <c r="M203" s="106"/>
      <c r="N203" s="82"/>
    </row>
    <row r="204" spans="2:14" ht="15" x14ac:dyDescent="0.25">
      <c r="B204" s="89"/>
      <c r="C204" s="89"/>
      <c r="D204" s="96"/>
      <c r="E204" s="89"/>
      <c r="F204" s="97"/>
      <c r="G204" s="98"/>
      <c r="H204" s="98"/>
      <c r="I204" s="98"/>
      <c r="J204" s="98"/>
      <c r="K204" s="98"/>
      <c r="L204" s="98"/>
      <c r="M204" s="98"/>
      <c r="N204" s="82"/>
    </row>
    <row r="205" spans="2:14" ht="14.25" x14ac:dyDescent="0.2">
      <c r="B205" s="89"/>
      <c r="C205" s="89"/>
      <c r="D205" s="27"/>
      <c r="E205" s="89"/>
      <c r="F205" s="97"/>
      <c r="G205" s="112"/>
      <c r="H205" s="99"/>
      <c r="I205" s="99"/>
      <c r="J205" s="99"/>
      <c r="K205" s="99"/>
      <c r="L205" s="99"/>
      <c r="M205" s="106"/>
      <c r="N205" s="82"/>
    </row>
    <row r="206" spans="2:14" ht="14.25" x14ac:dyDescent="0.2">
      <c r="B206" s="89"/>
      <c r="C206" s="89"/>
      <c r="D206" s="27"/>
      <c r="E206" s="89"/>
      <c r="F206" s="97"/>
      <c r="G206" s="112"/>
      <c r="H206" s="99"/>
      <c r="I206" s="99"/>
      <c r="J206" s="99"/>
      <c r="K206" s="99"/>
      <c r="L206" s="99"/>
      <c r="M206" s="106"/>
      <c r="N206" s="82"/>
    </row>
    <row r="207" spans="2:14" ht="14.25" x14ac:dyDescent="0.2">
      <c r="B207" s="89"/>
      <c r="C207" s="89"/>
      <c r="D207" s="27"/>
      <c r="E207" s="89"/>
      <c r="F207" s="97"/>
      <c r="G207" s="112"/>
      <c r="H207" s="99"/>
      <c r="I207" s="99"/>
      <c r="J207" s="99"/>
      <c r="K207" s="99"/>
      <c r="L207" s="99"/>
      <c r="M207" s="106"/>
      <c r="N207" s="82"/>
    </row>
    <row r="208" spans="2:14" ht="14.25" x14ac:dyDescent="0.2">
      <c r="B208" s="89"/>
      <c r="C208" s="89"/>
      <c r="D208" s="27"/>
      <c r="E208" s="89"/>
      <c r="F208" s="97"/>
      <c r="G208" s="100"/>
      <c r="H208" s="99"/>
      <c r="I208" s="99"/>
      <c r="J208" s="99"/>
      <c r="K208" s="99"/>
      <c r="L208" s="99"/>
      <c r="M208" s="98"/>
      <c r="N208" s="82"/>
    </row>
    <row r="209" spans="2:21" ht="14.25" x14ac:dyDescent="0.2">
      <c r="B209" s="89"/>
      <c r="C209" s="89"/>
      <c r="D209" s="27"/>
      <c r="E209" s="89"/>
      <c r="F209" s="97"/>
      <c r="G209" s="100"/>
      <c r="H209" s="99"/>
      <c r="I209" s="99"/>
      <c r="J209" s="99"/>
      <c r="K209" s="99"/>
      <c r="L209" s="99"/>
      <c r="M209" s="98"/>
      <c r="N209" s="82"/>
    </row>
    <row r="210" spans="2:21" ht="14.25" x14ac:dyDescent="0.2">
      <c r="B210" s="89"/>
      <c r="C210" s="89"/>
      <c r="D210" s="27"/>
      <c r="E210" s="89"/>
      <c r="F210" s="97"/>
      <c r="G210" s="100"/>
      <c r="H210" s="99"/>
      <c r="I210" s="99"/>
      <c r="J210" s="99"/>
      <c r="K210" s="99"/>
      <c r="L210" s="99"/>
      <c r="M210" s="98"/>
      <c r="N210" s="82"/>
    </row>
    <row r="211" spans="2:21" ht="12.75" customHeight="1" x14ac:dyDescent="0.2">
      <c r="B211" s="115"/>
      <c r="C211" s="115"/>
      <c r="D211" s="113"/>
      <c r="E211" s="113"/>
      <c r="F211" s="114"/>
      <c r="G211" s="79"/>
      <c r="H211" s="79"/>
      <c r="I211" s="79"/>
      <c r="J211" s="79"/>
      <c r="K211" s="79"/>
      <c r="L211" s="79"/>
      <c r="M211" s="106"/>
      <c r="N211" s="79"/>
      <c r="O211" s="3"/>
      <c r="P211" s="213"/>
    </row>
    <row r="212" spans="2:21" s="10" customFormat="1" ht="15" x14ac:dyDescent="0.25">
      <c r="B212" s="89"/>
      <c r="C212" s="89"/>
      <c r="D212" s="101"/>
      <c r="E212" s="27"/>
      <c r="F212" s="102"/>
      <c r="G212" s="103"/>
      <c r="H212" s="103"/>
      <c r="I212" s="103"/>
      <c r="J212" s="103"/>
      <c r="K212" s="103"/>
      <c r="L212" s="103"/>
      <c r="M212" s="104"/>
      <c r="N212" s="12"/>
      <c r="O212" s="11"/>
      <c r="P212" s="214"/>
      <c r="Q212" s="216"/>
      <c r="R212" s="8"/>
      <c r="S212" s="9"/>
      <c r="U212"/>
    </row>
    <row r="213" spans="2:21" s="10" customFormat="1" ht="15" x14ac:dyDescent="0.25">
      <c r="B213" s="89"/>
      <c r="C213" s="89"/>
      <c r="D213" s="27"/>
      <c r="E213" s="27"/>
      <c r="F213" s="102"/>
      <c r="G213" s="105"/>
      <c r="H213" s="99"/>
      <c r="I213" s="99"/>
      <c r="J213" s="99"/>
      <c r="K213" s="99"/>
      <c r="L213" s="99"/>
      <c r="M213" s="106"/>
      <c r="N213" s="12"/>
      <c r="O213" s="11"/>
      <c r="P213" s="214"/>
      <c r="Q213" s="216"/>
      <c r="R213" s="8"/>
      <c r="S213" s="9"/>
      <c r="U213"/>
    </row>
    <row r="214" spans="2:21" s="10" customFormat="1" ht="14.25" x14ac:dyDescent="0.2">
      <c r="B214" s="89"/>
      <c r="C214" s="89"/>
      <c r="D214" s="27"/>
      <c r="E214" s="27"/>
      <c r="F214" s="27"/>
      <c r="G214" s="100"/>
      <c r="H214" s="99"/>
      <c r="I214" s="99"/>
      <c r="J214" s="99"/>
      <c r="K214" s="99"/>
      <c r="L214" s="99"/>
      <c r="M214" s="98"/>
      <c r="N214" s="13"/>
      <c r="O214" s="11"/>
      <c r="P214" s="214"/>
      <c r="Q214" s="216"/>
      <c r="R214" s="8"/>
      <c r="S214" s="9"/>
      <c r="U214"/>
    </row>
    <row r="215" spans="2:21" s="10" customFormat="1" ht="14.25" x14ac:dyDescent="0.2">
      <c r="B215" s="89"/>
      <c r="C215" s="89"/>
      <c r="D215" s="27"/>
      <c r="E215" s="27"/>
      <c r="F215" s="27"/>
      <c r="G215" s="100"/>
      <c r="H215" s="99"/>
      <c r="I215" s="99"/>
      <c r="J215" s="99"/>
      <c r="K215" s="99"/>
      <c r="L215" s="99"/>
      <c r="M215" s="98"/>
      <c r="N215" s="13"/>
      <c r="O215" s="11"/>
      <c r="P215" s="214"/>
      <c r="Q215" s="216"/>
      <c r="R215" s="8"/>
      <c r="S215" s="9"/>
      <c r="U215"/>
    </row>
    <row r="216" spans="2:21" s="10" customFormat="1" ht="14.25" x14ac:dyDescent="0.2">
      <c r="B216" s="89"/>
      <c r="C216" s="89"/>
      <c r="D216" s="27"/>
      <c r="E216" s="27"/>
      <c r="F216" s="27"/>
      <c r="G216" s="100"/>
      <c r="H216" s="99"/>
      <c r="I216" s="99"/>
      <c r="J216" s="99"/>
      <c r="K216" s="99"/>
      <c r="L216" s="99"/>
      <c r="M216" s="98"/>
      <c r="N216" s="13"/>
      <c r="O216" s="11"/>
      <c r="P216" s="214"/>
      <c r="Q216" s="216"/>
      <c r="R216" s="8"/>
      <c r="S216" s="9"/>
      <c r="U216"/>
    </row>
    <row r="217" spans="2:21" s="10" customFormat="1" ht="14.25" x14ac:dyDescent="0.2">
      <c r="B217" s="89"/>
      <c r="C217" s="89"/>
      <c r="D217" s="27"/>
      <c r="E217" s="27"/>
      <c r="F217" s="27"/>
      <c r="G217" s="100"/>
      <c r="H217" s="99"/>
      <c r="I217" s="99"/>
      <c r="J217" s="99"/>
      <c r="K217" s="99"/>
      <c r="L217" s="99"/>
      <c r="M217" s="98"/>
      <c r="N217" s="13"/>
      <c r="O217" s="11"/>
      <c r="P217" s="214"/>
      <c r="Q217" s="216"/>
      <c r="R217" s="8"/>
      <c r="S217" s="9"/>
      <c r="U217"/>
    </row>
    <row r="218" spans="2:21" s="10" customFormat="1" ht="14.25" x14ac:dyDescent="0.2">
      <c r="B218" s="89"/>
      <c r="C218" s="89"/>
      <c r="D218" s="27"/>
      <c r="E218" s="27"/>
      <c r="F218" s="27"/>
      <c r="G218" s="100"/>
      <c r="H218" s="99"/>
      <c r="I218" s="99"/>
      <c r="J218" s="99"/>
      <c r="K218" s="99"/>
      <c r="L218" s="99"/>
      <c r="M218" s="98"/>
      <c r="N218" s="13"/>
      <c r="O218" s="14"/>
      <c r="P218" s="214"/>
      <c r="Q218" s="216"/>
      <c r="R218" s="8"/>
      <c r="S218" s="9"/>
      <c r="U218"/>
    </row>
    <row r="219" spans="2:21" s="10" customFormat="1" ht="14.25" x14ac:dyDescent="0.2">
      <c r="B219" s="89"/>
      <c r="C219" s="89"/>
      <c r="D219" s="27"/>
      <c r="E219" s="27"/>
      <c r="F219" s="27"/>
      <c r="G219" s="100"/>
      <c r="H219" s="99"/>
      <c r="I219" s="99"/>
      <c r="J219" s="99"/>
      <c r="K219" s="99"/>
      <c r="L219" s="99"/>
      <c r="M219" s="98"/>
      <c r="N219" s="13"/>
      <c r="O219" s="11"/>
      <c r="P219" s="214"/>
      <c r="Q219" s="216"/>
      <c r="R219" s="8"/>
      <c r="S219" s="9"/>
      <c r="U219"/>
    </row>
    <row r="220" spans="2:21" s="10" customFormat="1" ht="14.25" x14ac:dyDescent="0.2">
      <c r="B220" s="89"/>
      <c r="C220" s="89"/>
      <c r="D220" s="27"/>
      <c r="E220" s="27"/>
      <c r="F220" s="27"/>
      <c r="G220" s="100"/>
      <c r="H220" s="99"/>
      <c r="I220" s="99"/>
      <c r="J220" s="99"/>
      <c r="K220" s="99"/>
      <c r="L220" s="99"/>
      <c r="M220" s="98"/>
      <c r="N220" s="13"/>
      <c r="O220" s="11"/>
      <c r="P220" s="214"/>
      <c r="Q220" s="216"/>
      <c r="R220" s="8"/>
      <c r="S220" s="9"/>
      <c r="U220"/>
    </row>
    <row r="221" spans="2:21" s="10" customFormat="1" ht="14.25" x14ac:dyDescent="0.2">
      <c r="B221" s="89"/>
      <c r="C221" s="89"/>
      <c r="D221" s="27"/>
      <c r="E221" s="27"/>
      <c r="F221" s="27"/>
      <c r="G221" s="100"/>
      <c r="H221" s="99"/>
      <c r="I221" s="99"/>
      <c r="J221" s="99"/>
      <c r="K221" s="99"/>
      <c r="L221" s="99"/>
      <c r="M221" s="98"/>
      <c r="N221" s="13"/>
      <c r="O221" s="11"/>
      <c r="P221" s="214"/>
      <c r="Q221" s="216"/>
      <c r="R221" s="8"/>
      <c r="S221" s="9"/>
      <c r="U221"/>
    </row>
    <row r="222" spans="2:21" x14ac:dyDescent="0.2">
      <c r="B222" s="116"/>
      <c r="C222" s="116"/>
      <c r="D222" s="117"/>
      <c r="E222" s="117"/>
      <c r="F222" s="79"/>
      <c r="G222" s="79"/>
      <c r="H222" s="79"/>
      <c r="I222" s="79"/>
      <c r="J222" s="79"/>
      <c r="K222" s="79"/>
      <c r="L222" s="79"/>
      <c r="M222" s="106"/>
      <c r="N222" s="79"/>
      <c r="O222" s="3"/>
      <c r="P222" s="213"/>
    </row>
    <row r="223" spans="2:21" ht="30" x14ac:dyDescent="0.4">
      <c r="B223" s="107"/>
      <c r="C223" s="107"/>
      <c r="D223" s="76"/>
      <c r="E223" s="82"/>
      <c r="F223" s="82"/>
      <c r="G223" s="82"/>
      <c r="H223" s="82"/>
      <c r="I223" s="82"/>
      <c r="J223" s="82"/>
      <c r="K223" s="82"/>
      <c r="L223" s="82"/>
      <c r="M223" s="106"/>
      <c r="N223" s="118"/>
    </row>
    <row r="224" spans="2:21" x14ac:dyDescent="0.2">
      <c r="B224" s="107"/>
      <c r="C224" s="107"/>
      <c r="D224" s="82"/>
      <c r="E224" s="82"/>
      <c r="F224" s="82"/>
      <c r="G224" s="82"/>
      <c r="H224" s="82"/>
      <c r="I224" s="82"/>
      <c r="J224" s="82"/>
      <c r="K224" s="82"/>
      <c r="L224" s="82"/>
      <c r="M224" s="106"/>
      <c r="N224" s="82"/>
    </row>
    <row r="225" spans="2:16" ht="15" x14ac:dyDescent="0.25">
      <c r="B225" s="109"/>
      <c r="C225" s="109"/>
      <c r="D225" s="119"/>
      <c r="E225" s="109"/>
      <c r="F225" s="109"/>
      <c r="G225" s="119"/>
      <c r="H225" s="119"/>
      <c r="I225" s="119"/>
      <c r="J225" s="119"/>
      <c r="K225" s="119"/>
      <c r="L225" s="119"/>
      <c r="M225" s="120"/>
      <c r="N225" s="119"/>
      <c r="O225" s="20"/>
      <c r="P225" s="215"/>
    </row>
    <row r="226" spans="2:16" ht="14.25" x14ac:dyDescent="0.2">
      <c r="B226" s="38"/>
      <c r="C226" s="38"/>
      <c r="D226" s="111"/>
      <c r="E226" s="38"/>
      <c r="F226" s="38"/>
      <c r="G226" s="123"/>
      <c r="H226" s="99"/>
      <c r="I226" s="99"/>
      <c r="J226" s="99"/>
      <c r="K226" s="99"/>
      <c r="L226" s="99"/>
      <c r="M226" s="124"/>
      <c r="N226" s="113"/>
      <c r="O226" s="20"/>
      <c r="P226" s="215"/>
    </row>
    <row r="227" spans="2:16" ht="14.25" x14ac:dyDescent="0.2">
      <c r="B227" s="38"/>
      <c r="C227" s="38"/>
      <c r="D227" s="111"/>
      <c r="E227" s="38"/>
      <c r="F227" s="38"/>
      <c r="G227" s="123"/>
      <c r="H227" s="99"/>
      <c r="I227" s="99"/>
      <c r="J227" s="99"/>
      <c r="K227" s="99"/>
      <c r="L227" s="99"/>
      <c r="M227" s="124"/>
      <c r="N227" s="113"/>
      <c r="O227" s="20"/>
      <c r="P227" s="215"/>
    </row>
    <row r="228" spans="2:16" ht="14.25" x14ac:dyDescent="0.2">
      <c r="B228" s="38"/>
      <c r="C228" s="38"/>
      <c r="D228" s="113"/>
      <c r="E228" s="38"/>
      <c r="F228" s="38"/>
      <c r="G228" s="123"/>
      <c r="H228" s="99"/>
      <c r="I228" s="99"/>
      <c r="J228" s="99"/>
      <c r="K228" s="99"/>
      <c r="L228" s="99"/>
      <c r="M228" s="124"/>
      <c r="N228" s="113"/>
      <c r="O228" s="20"/>
      <c r="P228" s="215"/>
    </row>
    <row r="229" spans="2:16" ht="14.25" x14ac:dyDescent="0.2">
      <c r="B229" s="38"/>
      <c r="C229" s="38"/>
      <c r="D229" s="113"/>
      <c r="E229" s="38"/>
      <c r="F229" s="38"/>
      <c r="G229" s="123"/>
      <c r="H229" s="99"/>
      <c r="I229" s="99"/>
      <c r="J229" s="99"/>
      <c r="K229" s="99"/>
      <c r="L229" s="99"/>
      <c r="M229" s="124"/>
      <c r="N229" s="113"/>
      <c r="O229" s="20"/>
      <c r="P229" s="215"/>
    </row>
    <row r="230" spans="2:16" ht="14.25" x14ac:dyDescent="0.2">
      <c r="B230" s="38"/>
      <c r="C230" s="38"/>
      <c r="D230" s="113"/>
      <c r="E230" s="38"/>
      <c r="F230" s="38"/>
      <c r="G230" s="123"/>
      <c r="H230" s="99"/>
      <c r="I230" s="99"/>
      <c r="J230" s="99"/>
      <c r="K230" s="99"/>
      <c r="L230" s="99"/>
      <c r="M230" s="124"/>
      <c r="N230" s="113"/>
      <c r="O230" s="20"/>
      <c r="P230" s="215"/>
    </row>
    <row r="231" spans="2:16" ht="14.25" x14ac:dyDescent="0.2">
      <c r="B231" s="38"/>
      <c r="C231" s="38"/>
      <c r="D231" s="113"/>
      <c r="E231" s="38"/>
      <c r="F231" s="38"/>
      <c r="G231" s="123"/>
      <c r="H231" s="99"/>
      <c r="I231" s="99"/>
      <c r="J231" s="99"/>
      <c r="K231" s="99"/>
      <c r="L231" s="99"/>
      <c r="M231" s="124"/>
      <c r="N231" s="113"/>
      <c r="O231" s="20"/>
      <c r="P231" s="215"/>
    </row>
    <row r="232" spans="2:16" ht="14.25" x14ac:dyDescent="0.2">
      <c r="B232" s="38"/>
      <c r="C232" s="38"/>
      <c r="D232" s="113"/>
      <c r="E232" s="38"/>
      <c r="F232" s="38"/>
      <c r="G232" s="123"/>
      <c r="H232" s="99"/>
      <c r="I232" s="99"/>
      <c r="J232" s="99"/>
      <c r="K232" s="99"/>
      <c r="L232" s="99"/>
      <c r="M232" s="124"/>
      <c r="N232" s="113"/>
      <c r="O232" s="20"/>
      <c r="P232" s="215"/>
    </row>
    <row r="233" spans="2:16" ht="14.25" x14ac:dyDescent="0.2">
      <c r="B233" s="38"/>
      <c r="C233" s="38"/>
      <c r="D233" s="113"/>
      <c r="E233" s="38"/>
      <c r="F233" s="38"/>
      <c r="G233" s="123"/>
      <c r="H233" s="99"/>
      <c r="I233" s="99"/>
      <c r="J233" s="99"/>
      <c r="K233" s="99"/>
      <c r="L233" s="99"/>
      <c r="M233" s="124"/>
      <c r="N233" s="113"/>
      <c r="O233" s="20"/>
      <c r="P233" s="215"/>
    </row>
    <row r="234" spans="2:16" ht="14.25" x14ac:dyDescent="0.2">
      <c r="B234" s="38"/>
      <c r="C234" s="38"/>
      <c r="D234" s="110"/>
      <c r="E234" s="38"/>
      <c r="F234" s="38"/>
      <c r="G234" s="125"/>
      <c r="H234" s="99"/>
      <c r="I234" s="99"/>
      <c r="J234" s="99"/>
      <c r="K234" s="99"/>
      <c r="L234" s="99"/>
      <c r="M234" s="126"/>
      <c r="N234" s="110"/>
      <c r="O234" s="20"/>
      <c r="P234" s="215"/>
    </row>
    <row r="235" spans="2:16" ht="14.25" x14ac:dyDescent="0.2">
      <c r="B235" s="38"/>
      <c r="C235" s="38"/>
      <c r="D235" s="110"/>
      <c r="E235" s="38"/>
      <c r="F235" s="38"/>
      <c r="G235" s="125"/>
      <c r="H235" s="99"/>
      <c r="I235" s="99"/>
      <c r="J235" s="99"/>
      <c r="K235" s="99"/>
      <c r="L235" s="99"/>
      <c r="M235" s="126"/>
      <c r="N235" s="110"/>
      <c r="O235" s="20"/>
      <c r="P235" s="215"/>
    </row>
    <row r="236" spans="2:16" ht="14.25" x14ac:dyDescent="0.2">
      <c r="B236" s="38"/>
      <c r="C236" s="38"/>
      <c r="D236" s="110"/>
      <c r="E236" s="38"/>
      <c r="F236" s="38"/>
      <c r="G236" s="125"/>
      <c r="H236" s="99"/>
      <c r="I236" s="99"/>
      <c r="J236" s="99"/>
      <c r="K236" s="99"/>
      <c r="L236" s="99"/>
      <c r="M236" s="126"/>
      <c r="N236" s="110"/>
      <c r="O236" s="20"/>
      <c r="P236" s="215"/>
    </row>
    <row r="237" spans="2:16" ht="14.25" x14ac:dyDescent="0.2">
      <c r="B237" s="115"/>
      <c r="C237" s="115"/>
      <c r="D237" s="113"/>
      <c r="E237" s="115"/>
      <c r="F237" s="127"/>
      <c r="G237" s="125"/>
      <c r="H237" s="99"/>
      <c r="I237" s="99"/>
      <c r="J237" s="99"/>
      <c r="K237" s="99"/>
      <c r="L237" s="99"/>
      <c r="M237" s="126"/>
      <c r="N237" s="114"/>
      <c r="O237" s="21"/>
      <c r="P237" s="212"/>
    </row>
    <row r="238" spans="2:16" ht="27" customHeight="1" x14ac:dyDescent="0.2">
      <c r="B238" s="38"/>
      <c r="C238" s="38"/>
      <c r="D238" s="121"/>
      <c r="E238" s="38"/>
      <c r="F238" s="38"/>
      <c r="G238" s="125"/>
      <c r="H238" s="99"/>
      <c r="I238" s="99"/>
      <c r="J238" s="99"/>
      <c r="K238" s="99"/>
      <c r="L238" s="99"/>
      <c r="M238" s="126"/>
      <c r="N238" s="113"/>
      <c r="O238" s="20"/>
      <c r="P238" s="215"/>
    </row>
    <row r="239" spans="2:16" ht="25.5" customHeight="1" x14ac:dyDescent="0.2">
      <c r="B239" s="38"/>
      <c r="C239" s="38"/>
      <c r="D239" s="122"/>
      <c r="E239" s="38"/>
      <c r="F239" s="38"/>
      <c r="G239" s="125"/>
      <c r="H239" s="99"/>
      <c r="I239" s="99"/>
      <c r="J239" s="99"/>
      <c r="K239" s="99"/>
      <c r="L239" s="99"/>
      <c r="M239" s="126"/>
      <c r="N239" s="113"/>
      <c r="O239" s="20"/>
      <c r="P239" s="215"/>
    </row>
    <row r="240" spans="2:16" x14ac:dyDescent="0.2">
      <c r="B240" s="107"/>
      <c r="C240" s="107"/>
      <c r="D240" s="82"/>
      <c r="E240" s="82"/>
      <c r="F240" s="82"/>
      <c r="G240" s="82"/>
      <c r="H240" s="82"/>
      <c r="I240" s="82"/>
      <c r="J240" s="82"/>
      <c r="K240" s="82"/>
      <c r="L240" s="82"/>
      <c r="M240" s="82"/>
      <c r="N240" s="82"/>
    </row>
    <row r="241" spans="2:14" ht="14.25" x14ac:dyDescent="0.2">
      <c r="B241" s="107"/>
      <c r="C241" s="107"/>
      <c r="D241" s="111"/>
      <c r="E241" s="82"/>
      <c r="F241" s="82"/>
      <c r="G241" s="82"/>
      <c r="H241" s="82"/>
      <c r="I241" s="82"/>
      <c r="J241" s="82"/>
      <c r="K241" s="82"/>
      <c r="L241" s="82"/>
      <c r="M241" s="82"/>
      <c r="N241" s="82"/>
    </row>
    <row r="242" spans="2:14" x14ac:dyDescent="0.2">
      <c r="B242" s="90"/>
      <c r="C242" s="90"/>
      <c r="D242" s="16"/>
      <c r="E242" s="16"/>
      <c r="F242" s="16"/>
      <c r="G242" s="16"/>
      <c r="H242" s="16"/>
      <c r="I242" s="16"/>
      <c r="J242" s="16"/>
      <c r="K242" s="16"/>
      <c r="L242" s="16"/>
      <c r="M242" s="16"/>
    </row>
    <row r="243" spans="2:14" x14ac:dyDescent="0.2">
      <c r="B243" s="90"/>
      <c r="C243" s="90"/>
      <c r="D243" s="16"/>
      <c r="E243" s="16"/>
      <c r="F243" s="16"/>
      <c r="G243" s="16"/>
      <c r="H243" s="16"/>
      <c r="I243" s="16"/>
      <c r="J243" s="16"/>
      <c r="K243" s="16"/>
      <c r="L243" s="16"/>
      <c r="M243" s="16"/>
    </row>
    <row r="244" spans="2:14" x14ac:dyDescent="0.2">
      <c r="B244" s="90"/>
      <c r="C244" s="90"/>
      <c r="D244" s="16"/>
      <c r="E244" s="16"/>
      <c r="F244" s="16"/>
      <c r="G244" s="16"/>
      <c r="H244" s="16"/>
      <c r="I244" s="16"/>
      <c r="J244" s="16"/>
      <c r="K244" s="16"/>
      <c r="L244" s="16"/>
      <c r="M244" s="16"/>
    </row>
    <row r="245" spans="2:14" x14ac:dyDescent="0.2">
      <c r="B245" s="90"/>
      <c r="C245" s="90"/>
      <c r="D245" s="16"/>
      <c r="E245" s="16"/>
      <c r="F245" s="16"/>
      <c r="G245" s="16"/>
      <c r="H245" s="16"/>
      <c r="I245" s="16"/>
      <c r="J245" s="16"/>
      <c r="K245" s="16"/>
      <c r="L245" s="16"/>
      <c r="M245" s="16"/>
    </row>
    <row r="246" spans="2:14" x14ac:dyDescent="0.2">
      <c r="B246" s="90"/>
      <c r="C246" s="90"/>
      <c r="D246" s="16"/>
      <c r="E246" s="16"/>
      <c r="F246" s="16"/>
      <c r="G246" s="16"/>
      <c r="H246" s="16"/>
      <c r="I246" s="16"/>
      <c r="J246" s="16"/>
      <c r="K246" s="16"/>
      <c r="L246" s="16"/>
      <c r="M246" s="16"/>
    </row>
    <row r="247" spans="2:14" x14ac:dyDescent="0.2">
      <c r="B247" s="90"/>
      <c r="C247" s="90"/>
      <c r="D247" s="16"/>
      <c r="E247" s="16"/>
      <c r="F247" s="16"/>
      <c r="G247" s="16"/>
      <c r="H247" s="16"/>
      <c r="I247" s="16"/>
      <c r="J247" s="16"/>
      <c r="K247" s="16"/>
      <c r="L247" s="16"/>
      <c r="M247" s="16"/>
    </row>
    <row r="248" spans="2:14" x14ac:dyDescent="0.2">
      <c r="B248" s="90"/>
      <c r="C248" s="90"/>
      <c r="D248" s="16"/>
      <c r="E248" s="16"/>
      <c r="F248" s="16"/>
      <c r="G248" s="16"/>
      <c r="H248" s="16"/>
      <c r="I248" s="16"/>
      <c r="J248" s="16"/>
      <c r="K248" s="16"/>
      <c r="L248" s="16"/>
      <c r="M248" s="16"/>
    </row>
    <row r="249" spans="2:14" x14ac:dyDescent="0.2">
      <c r="B249" s="90"/>
      <c r="C249" s="90"/>
      <c r="D249" s="16"/>
      <c r="E249" s="16"/>
      <c r="F249" s="16"/>
      <c r="G249" s="16"/>
      <c r="H249" s="16"/>
      <c r="I249" s="16"/>
      <c r="J249" s="16"/>
      <c r="K249" s="16"/>
      <c r="L249" s="16"/>
      <c r="M249" s="16"/>
    </row>
    <row r="250" spans="2:14" x14ac:dyDescent="0.2">
      <c r="B250" s="90"/>
      <c r="C250" s="90"/>
      <c r="D250" s="16"/>
      <c r="E250" s="16"/>
      <c r="F250" s="16"/>
      <c r="G250" s="16"/>
      <c r="H250" s="16"/>
      <c r="I250" s="16"/>
      <c r="J250" s="16"/>
      <c r="K250" s="16"/>
      <c r="L250" s="16"/>
      <c r="M250" s="16"/>
    </row>
    <row r="251" spans="2:14" hidden="1" x14ac:dyDescent="0.2">
      <c r="B251" s="94" t="s">
        <v>223</v>
      </c>
      <c r="C251" s="94" t="s">
        <v>223</v>
      </c>
      <c r="D251" s="93" t="s">
        <v>44</v>
      </c>
      <c r="E251" s="139">
        <v>0</v>
      </c>
      <c r="F251" s="16"/>
      <c r="G251" s="16"/>
      <c r="H251" s="16"/>
      <c r="I251" s="16"/>
      <c r="J251" s="16"/>
      <c r="K251" s="16"/>
      <c r="L251" s="16"/>
      <c r="M251" s="16"/>
    </row>
    <row r="252" spans="2:14" hidden="1" x14ac:dyDescent="0.2">
      <c r="B252" s="92">
        <v>1</v>
      </c>
      <c r="C252" s="92">
        <v>1</v>
      </c>
      <c r="D252" s="92">
        <v>1</v>
      </c>
      <c r="E252" s="16">
        <v>1</v>
      </c>
      <c r="F252" s="16"/>
      <c r="G252" s="16"/>
      <c r="H252" s="16"/>
      <c r="I252" s="16"/>
      <c r="J252" s="16"/>
      <c r="K252" s="16"/>
      <c r="L252" s="16"/>
      <c r="M252" s="16"/>
    </row>
    <row r="253" spans="2:14" ht="15" hidden="1" x14ac:dyDescent="0.25">
      <c r="B253" s="92">
        <v>0.4</v>
      </c>
      <c r="C253" s="92">
        <v>0.4</v>
      </c>
      <c r="D253" s="92">
        <v>0.6</v>
      </c>
      <c r="E253" s="19"/>
      <c r="F253" s="19"/>
      <c r="G253" s="16"/>
      <c r="H253" s="20"/>
      <c r="I253" s="21"/>
      <c r="J253" s="16"/>
      <c r="K253" s="16"/>
      <c r="L253" s="16"/>
      <c r="M253" s="16"/>
    </row>
    <row r="254" spans="2:14" ht="14.25" hidden="1" x14ac:dyDescent="0.2">
      <c r="B254" s="90"/>
      <c r="C254" s="90"/>
      <c r="D254" s="92"/>
      <c r="E254" s="20"/>
      <c r="F254" s="20"/>
      <c r="G254" s="16"/>
      <c r="H254" s="20"/>
      <c r="I254" s="20"/>
      <c r="J254" s="16"/>
      <c r="K254" s="16"/>
      <c r="L254" s="16"/>
      <c r="M254" s="16"/>
    </row>
    <row r="255" spans="2:14" ht="14.25" hidden="1" x14ac:dyDescent="0.2">
      <c r="B255" s="94" t="s">
        <v>134</v>
      </c>
      <c r="C255" s="94" t="s">
        <v>134</v>
      </c>
      <c r="D255" s="93" t="s">
        <v>135</v>
      </c>
      <c r="E255" s="20"/>
      <c r="F255" s="20"/>
      <c r="G255" s="16"/>
      <c r="H255" s="21"/>
      <c r="I255" s="21"/>
      <c r="J255" s="16"/>
      <c r="K255" s="16"/>
      <c r="L255" s="16"/>
      <c r="M255" s="16"/>
    </row>
    <row r="256" spans="2:14" ht="14.25" hidden="1" x14ac:dyDescent="0.2">
      <c r="B256" s="92">
        <v>1</v>
      </c>
      <c r="C256" s="92">
        <v>1</v>
      </c>
      <c r="D256" s="92">
        <v>1</v>
      </c>
      <c r="E256" s="20"/>
      <c r="F256" s="23"/>
      <c r="G256" s="16"/>
      <c r="H256" s="21"/>
      <c r="I256" s="21"/>
      <c r="J256" s="16"/>
      <c r="K256" s="16"/>
      <c r="L256" s="16"/>
      <c r="M256" s="16"/>
    </row>
    <row r="257" spans="2:13" ht="14.25" hidden="1" x14ac:dyDescent="0.2">
      <c r="B257" s="92">
        <v>0.85</v>
      </c>
      <c r="C257" s="92">
        <v>0.85</v>
      </c>
      <c r="D257" s="92">
        <v>0.88</v>
      </c>
      <c r="E257" s="23"/>
      <c r="F257" s="20"/>
      <c r="G257" s="16"/>
      <c r="H257" s="21"/>
      <c r="I257" s="21"/>
      <c r="J257" s="16"/>
      <c r="K257" s="16"/>
      <c r="L257" s="16"/>
      <c r="M257" s="16"/>
    </row>
    <row r="258" spans="2:13" ht="14.25" hidden="1" x14ac:dyDescent="0.2">
      <c r="B258" s="92">
        <v>0.75</v>
      </c>
      <c r="C258" s="92">
        <v>0.75</v>
      </c>
      <c r="D258" s="92">
        <v>0.7</v>
      </c>
      <c r="E258" s="20"/>
      <c r="F258" s="21"/>
      <c r="G258" s="16"/>
      <c r="H258" s="21"/>
      <c r="I258" s="21"/>
      <c r="J258" s="16"/>
      <c r="K258" s="16"/>
      <c r="L258" s="16"/>
      <c r="M258" s="16"/>
    </row>
    <row r="259" spans="2:13" hidden="1" x14ac:dyDescent="0.2">
      <c r="B259" s="90"/>
      <c r="C259" s="90"/>
      <c r="D259" s="16"/>
      <c r="E259" s="16"/>
      <c r="F259" s="16"/>
      <c r="G259" s="16"/>
      <c r="H259" s="16"/>
      <c r="I259" s="16"/>
      <c r="J259" s="16"/>
      <c r="K259" s="16"/>
      <c r="L259" s="16"/>
      <c r="M259" s="16"/>
    </row>
    <row r="260" spans="2:13" hidden="1" x14ac:dyDescent="0.2">
      <c r="B260" s="94" t="s">
        <v>136</v>
      </c>
      <c r="C260" s="94" t="s">
        <v>136</v>
      </c>
      <c r="D260" s="91">
        <v>1</v>
      </c>
      <c r="E260" s="16"/>
      <c r="F260" s="16"/>
      <c r="G260" s="16"/>
      <c r="H260" s="16"/>
      <c r="I260" s="16"/>
      <c r="J260" s="16"/>
      <c r="K260" s="16"/>
      <c r="L260" s="16"/>
      <c r="M260" s="16"/>
    </row>
    <row r="261" spans="2:13" hidden="1" x14ac:dyDescent="0.2">
      <c r="B261" s="92">
        <v>1</v>
      </c>
      <c r="C261" s="92">
        <v>1</v>
      </c>
      <c r="D261" s="16"/>
      <c r="E261" s="16"/>
      <c r="F261" s="16"/>
      <c r="G261" s="16"/>
      <c r="H261" s="16"/>
      <c r="I261" s="16"/>
      <c r="J261" s="16"/>
      <c r="K261" s="16"/>
      <c r="L261" s="16"/>
      <c r="M261" s="16"/>
    </row>
    <row r="262" spans="2:13" hidden="1" x14ac:dyDescent="0.2">
      <c r="B262" s="92">
        <v>0.85</v>
      </c>
      <c r="C262" s="92">
        <v>0.85</v>
      </c>
      <c r="D262" s="16"/>
      <c r="E262" s="16"/>
      <c r="F262" s="16"/>
      <c r="G262" s="16"/>
      <c r="H262" s="16"/>
      <c r="I262" s="16"/>
      <c r="J262" s="16"/>
      <c r="K262" s="16"/>
      <c r="L262" s="16"/>
      <c r="M262" s="16"/>
    </row>
    <row r="263" spans="2:13" hidden="1" x14ac:dyDescent="0.2">
      <c r="B263" s="92">
        <v>0.7</v>
      </c>
      <c r="C263" s="92">
        <v>0.7</v>
      </c>
      <c r="D263" s="16"/>
      <c r="E263" s="16"/>
      <c r="F263" s="16"/>
      <c r="G263" s="16"/>
      <c r="H263" s="16"/>
      <c r="I263" s="16"/>
      <c r="J263" s="16"/>
      <c r="K263" s="16"/>
      <c r="L263" s="16"/>
      <c r="M263" s="16"/>
    </row>
    <row r="264" spans="2:13" hidden="1" x14ac:dyDescent="0.2">
      <c r="B264" s="90"/>
      <c r="C264" s="90"/>
      <c r="D264" s="16"/>
      <c r="E264" s="16"/>
      <c r="F264" s="16"/>
      <c r="G264" s="16"/>
      <c r="H264" s="16"/>
      <c r="I264" s="16"/>
      <c r="J264" s="16"/>
      <c r="K264" s="16"/>
      <c r="L264" s="16"/>
      <c r="M264" s="16"/>
    </row>
    <row r="265" spans="2:13" hidden="1" x14ac:dyDescent="0.2">
      <c r="B265" s="94" t="s">
        <v>224</v>
      </c>
      <c r="C265" s="94" t="s">
        <v>224</v>
      </c>
      <c r="D265" s="93" t="s">
        <v>211</v>
      </c>
      <c r="E265" s="16"/>
      <c r="F265" s="16"/>
      <c r="G265" s="16"/>
      <c r="H265" s="16"/>
      <c r="I265" s="16"/>
      <c r="J265" s="16"/>
      <c r="K265" s="16"/>
      <c r="L265" s="16"/>
      <c r="M265" s="16"/>
    </row>
    <row r="266" spans="2:13" hidden="1" x14ac:dyDescent="0.2">
      <c r="B266" s="92">
        <v>1</v>
      </c>
      <c r="C266" s="92">
        <v>1</v>
      </c>
      <c r="D266" s="92">
        <v>1</v>
      </c>
      <c r="E266" s="16"/>
      <c r="F266" s="16"/>
      <c r="G266" s="16"/>
      <c r="H266" s="16"/>
      <c r="I266" s="16"/>
      <c r="J266" s="16"/>
      <c r="K266" s="16"/>
      <c r="L266" s="16"/>
      <c r="M266" s="16"/>
    </row>
    <row r="267" spans="2:13" hidden="1" x14ac:dyDescent="0.2">
      <c r="B267" s="92">
        <v>0.85</v>
      </c>
      <c r="C267" s="92">
        <v>0.85</v>
      </c>
      <c r="D267" s="92">
        <v>0.88</v>
      </c>
      <c r="E267" s="16"/>
      <c r="F267" s="16"/>
      <c r="G267" s="16"/>
      <c r="H267" s="16"/>
      <c r="I267" s="16"/>
      <c r="J267" s="16"/>
      <c r="K267" s="16"/>
      <c r="L267" s="16"/>
      <c r="M267" s="16"/>
    </row>
    <row r="268" spans="2:13" hidden="1" x14ac:dyDescent="0.2">
      <c r="B268" s="92">
        <v>0.65</v>
      </c>
      <c r="C268" s="92">
        <v>0.65</v>
      </c>
      <c r="D268" s="92">
        <v>0.75</v>
      </c>
      <c r="E268" s="16"/>
      <c r="F268" s="16"/>
      <c r="G268" s="16"/>
      <c r="H268" s="16"/>
      <c r="I268" s="16"/>
      <c r="J268" s="16"/>
      <c r="K268" s="16"/>
      <c r="L268" s="16"/>
      <c r="M268" s="16"/>
    </row>
    <row r="269" spans="2:13" x14ac:dyDescent="0.2">
      <c r="B269" s="90"/>
      <c r="C269" s="90"/>
      <c r="D269" s="16"/>
      <c r="E269" s="16"/>
      <c r="F269" s="16"/>
      <c r="G269" s="16"/>
      <c r="H269" s="16"/>
      <c r="I269" s="16"/>
      <c r="J269" s="16"/>
      <c r="K269" s="16"/>
      <c r="L269" s="16"/>
      <c r="M269" s="16"/>
    </row>
    <row r="270" spans="2:13" x14ac:dyDescent="0.2">
      <c r="B270" s="90"/>
      <c r="C270" s="90"/>
      <c r="D270" s="16"/>
      <c r="E270" s="16"/>
      <c r="F270" s="16"/>
      <c r="G270" s="16"/>
      <c r="H270" s="16"/>
      <c r="I270" s="16"/>
      <c r="J270" s="16"/>
      <c r="K270" s="16"/>
      <c r="L270" s="16"/>
      <c r="M270" s="16"/>
    </row>
    <row r="271" spans="2:13" x14ac:dyDescent="0.2">
      <c r="B271" s="90"/>
      <c r="C271" s="90"/>
      <c r="D271" s="16"/>
      <c r="E271" s="16"/>
      <c r="F271" s="16"/>
      <c r="G271" s="16"/>
      <c r="H271" s="16"/>
      <c r="I271" s="16"/>
      <c r="J271" s="16"/>
      <c r="K271" s="16"/>
      <c r="L271" s="16"/>
      <c r="M271" s="16"/>
    </row>
    <row r="272" spans="2:13" x14ac:dyDescent="0.2">
      <c r="B272" s="90"/>
      <c r="C272" s="90"/>
      <c r="D272" s="16"/>
      <c r="E272" s="16"/>
      <c r="F272" s="16"/>
      <c r="G272" s="16"/>
      <c r="H272" s="16"/>
      <c r="I272" s="16"/>
      <c r="J272" s="16"/>
      <c r="K272" s="16"/>
      <c r="L272" s="16"/>
      <c r="M272" s="16"/>
    </row>
    <row r="273" spans="2:13" x14ac:dyDescent="0.2">
      <c r="B273" s="90"/>
      <c r="C273" s="90"/>
      <c r="D273" s="16"/>
      <c r="E273" s="16"/>
      <c r="F273" s="16"/>
      <c r="G273" s="16"/>
      <c r="H273" s="16"/>
      <c r="I273" s="16"/>
      <c r="J273" s="16"/>
      <c r="K273" s="16"/>
      <c r="L273" s="16"/>
      <c r="M273" s="16"/>
    </row>
    <row r="274" spans="2:13" x14ac:dyDescent="0.2">
      <c r="B274" s="90"/>
      <c r="C274" s="90"/>
      <c r="D274" s="16"/>
      <c r="E274" s="16"/>
      <c r="F274" s="16"/>
      <c r="G274" s="16"/>
      <c r="H274" s="16"/>
      <c r="I274" s="16"/>
      <c r="J274" s="16"/>
      <c r="K274" s="16"/>
      <c r="L274" s="16"/>
      <c r="M274" s="16"/>
    </row>
    <row r="275" spans="2:13" x14ac:dyDescent="0.2">
      <c r="B275" s="90"/>
      <c r="C275" s="90"/>
      <c r="D275" s="16"/>
      <c r="E275" s="16"/>
      <c r="F275" s="16"/>
      <c r="G275" s="16"/>
      <c r="H275" s="16"/>
      <c r="I275" s="16"/>
      <c r="J275" s="16"/>
      <c r="K275" s="16"/>
      <c r="L275" s="16"/>
      <c r="M275" s="16"/>
    </row>
    <row r="276" spans="2:13" x14ac:dyDescent="0.2">
      <c r="B276" s="90"/>
      <c r="C276" s="90"/>
      <c r="D276" s="16"/>
      <c r="E276" s="16"/>
      <c r="F276" s="16"/>
      <c r="G276" s="16"/>
      <c r="H276" s="16"/>
      <c r="I276" s="16"/>
      <c r="J276" s="16"/>
      <c r="K276" s="16"/>
      <c r="L276" s="16"/>
      <c r="M276" s="16"/>
    </row>
    <row r="277" spans="2:13" x14ac:dyDescent="0.2">
      <c r="B277" s="90"/>
      <c r="C277" s="90"/>
      <c r="D277" s="16"/>
      <c r="E277" s="16"/>
      <c r="F277" s="16"/>
      <c r="G277" s="16"/>
      <c r="H277" s="16"/>
      <c r="I277" s="16"/>
      <c r="J277" s="16"/>
      <c r="K277" s="16"/>
      <c r="L277" s="16"/>
      <c r="M277" s="16"/>
    </row>
    <row r="278" spans="2:13" x14ac:dyDescent="0.2">
      <c r="B278" s="90"/>
      <c r="C278" s="90"/>
      <c r="D278" s="16"/>
      <c r="E278" s="16"/>
      <c r="F278" s="16"/>
      <c r="G278" s="16"/>
      <c r="H278" s="16"/>
      <c r="I278" s="16"/>
      <c r="J278" s="16"/>
      <c r="K278" s="16"/>
      <c r="L278" s="16"/>
      <c r="M278" s="16"/>
    </row>
    <row r="279" spans="2:13" x14ac:dyDescent="0.2">
      <c r="B279" s="90"/>
      <c r="C279" s="90"/>
      <c r="D279" s="16"/>
      <c r="E279" s="16"/>
      <c r="F279" s="16"/>
      <c r="G279" s="16"/>
      <c r="H279" s="16"/>
      <c r="I279" s="16"/>
      <c r="J279" s="16"/>
      <c r="K279" s="16"/>
      <c r="L279" s="16"/>
      <c r="M279" s="16"/>
    </row>
    <row r="280" spans="2:13" x14ac:dyDescent="0.2">
      <c r="B280" s="90"/>
      <c r="C280" s="90"/>
      <c r="D280" s="16"/>
      <c r="E280" s="16"/>
      <c r="F280" s="16"/>
      <c r="G280" s="16"/>
      <c r="H280" s="16"/>
      <c r="I280" s="16"/>
      <c r="J280" s="16"/>
      <c r="K280" s="16"/>
      <c r="L280" s="16"/>
      <c r="M280" s="16"/>
    </row>
    <row r="281" spans="2:13" x14ac:dyDescent="0.2">
      <c r="B281" s="90"/>
      <c r="C281" s="90"/>
      <c r="D281" s="16"/>
      <c r="E281" s="16"/>
      <c r="F281" s="16"/>
      <c r="G281" s="16"/>
      <c r="H281" s="16"/>
      <c r="I281" s="16"/>
      <c r="J281" s="16"/>
      <c r="K281" s="16"/>
      <c r="L281" s="16"/>
      <c r="M281" s="16"/>
    </row>
  </sheetData>
  <sheetProtection sort="0"/>
  <sortState xmlns:xlrd2="http://schemas.microsoft.com/office/spreadsheetml/2017/richdata2" ref="A6:N138">
    <sortCondition ref="C5"/>
  </sortState>
  <mergeCells count="4">
    <mergeCell ref="B1:N1"/>
    <mergeCell ref="B3:B4"/>
    <mergeCell ref="C3:C4"/>
    <mergeCell ref="H3:L3"/>
  </mergeCells>
  <phoneticPr fontId="0" type="noConversion"/>
  <conditionalFormatting sqref="M54:M60 M62:M138 M7:M51">
    <cfRule type="expression" dxfId="66" priority="177">
      <formula>$B7="Yes"</formula>
    </cfRule>
  </conditionalFormatting>
  <conditionalFormatting sqref="H54:L60 H62:L138 H7:L51">
    <cfRule type="cellIs" dxfId="65" priority="175" operator="equal">
      <formula>0</formula>
    </cfRule>
    <cfRule type="cellIs" dxfId="64" priority="176" operator="lessThan">
      <formula>1</formula>
    </cfRule>
  </conditionalFormatting>
  <conditionalFormatting sqref="I140:N140">
    <cfRule type="expression" dxfId="63" priority="35">
      <formula>$L$140&gt;0</formula>
    </cfRule>
  </conditionalFormatting>
  <conditionalFormatting sqref="B54:B138 B7:B51">
    <cfRule type="expression" dxfId="62" priority="34">
      <formula>$B7="Yes"</formula>
    </cfRule>
  </conditionalFormatting>
  <conditionalFormatting sqref="B1:N1">
    <cfRule type="expression" dxfId="61" priority="33">
      <formula>$B$1="Work Activity Base Production Rates for PRA-PROJECT 123(4)"</formula>
    </cfRule>
  </conditionalFormatting>
  <conditionalFormatting sqref="C66:L138 E64:L65 C54:L60 C62:L63 C7:L51">
    <cfRule type="expression" dxfId="60" priority="30">
      <formula>$G7&gt;0</formula>
    </cfRule>
  </conditionalFormatting>
  <conditionalFormatting sqref="C64:D64">
    <cfRule type="expression" dxfId="59" priority="27">
      <formula>$G64&gt;0</formula>
    </cfRule>
  </conditionalFormatting>
  <conditionalFormatting sqref="C65:D65">
    <cfRule type="expression" dxfId="58" priority="26">
      <formula>$G65&gt;0</formula>
    </cfRule>
  </conditionalFormatting>
  <conditionalFormatting sqref="M52">
    <cfRule type="expression" dxfId="57" priority="25">
      <formula>$B52="Yes"</formula>
    </cfRule>
  </conditionalFormatting>
  <conditionalFormatting sqref="H52:L52">
    <cfRule type="cellIs" dxfId="56" priority="23" operator="equal">
      <formula>0</formula>
    </cfRule>
    <cfRule type="cellIs" dxfId="55" priority="24" operator="lessThan">
      <formula>1</formula>
    </cfRule>
  </conditionalFormatting>
  <conditionalFormatting sqref="B52:B53">
    <cfRule type="expression" dxfId="54" priority="22">
      <formula>$B52="Yes"</formula>
    </cfRule>
  </conditionalFormatting>
  <conditionalFormatting sqref="C52:L52">
    <cfRule type="expression" dxfId="53" priority="21">
      <formula>$G52&gt;0</formula>
    </cfRule>
  </conditionalFormatting>
  <conditionalFormatting sqref="M53">
    <cfRule type="expression" dxfId="52" priority="20">
      <formula>$B53="Yes"</formula>
    </cfRule>
  </conditionalFormatting>
  <conditionalFormatting sqref="H53:L53">
    <cfRule type="cellIs" dxfId="51" priority="18" operator="equal">
      <formula>0</formula>
    </cfRule>
    <cfRule type="cellIs" dxfId="50" priority="19" operator="lessThan">
      <formula>1</formula>
    </cfRule>
  </conditionalFormatting>
  <conditionalFormatting sqref="C53:L53">
    <cfRule type="expression" dxfId="49" priority="16">
      <formula>$G53&gt;0</formula>
    </cfRule>
  </conditionalFormatting>
  <conditionalFormatting sqref="M61">
    <cfRule type="expression" dxfId="48" priority="15">
      <formula>$B61="Yes"</formula>
    </cfRule>
  </conditionalFormatting>
  <conditionalFormatting sqref="H61:L61">
    <cfRule type="cellIs" dxfId="47" priority="13" operator="equal">
      <formula>0</formula>
    </cfRule>
    <cfRule type="cellIs" dxfId="46" priority="14" operator="lessThan">
      <formula>1</formula>
    </cfRule>
  </conditionalFormatting>
  <conditionalFormatting sqref="C61:L61">
    <cfRule type="expression" dxfId="45" priority="11">
      <formula>$G61&gt;0</formula>
    </cfRule>
  </conditionalFormatting>
  <conditionalFormatting sqref="M6">
    <cfRule type="expression" dxfId="44" priority="10">
      <formula>$B6="Yes"</formula>
    </cfRule>
  </conditionalFormatting>
  <conditionalFormatting sqref="H6:L6">
    <cfRule type="cellIs" dxfId="43" priority="8" operator="equal">
      <formula>0</formula>
    </cfRule>
    <cfRule type="cellIs" dxfId="42" priority="9" operator="lessThan">
      <formula>1</formula>
    </cfRule>
  </conditionalFormatting>
  <conditionalFormatting sqref="B6">
    <cfRule type="expression" dxfId="41" priority="7">
      <formula>$B6="Yes"</formula>
    </cfRule>
  </conditionalFormatting>
  <conditionalFormatting sqref="C6:L6">
    <cfRule type="expression" dxfId="40" priority="6">
      <formula>$G6&gt;0</formula>
    </cfRule>
  </conditionalFormatting>
  <conditionalFormatting sqref="M5">
    <cfRule type="expression" dxfId="39" priority="5">
      <formula>$B5="Yes"</formula>
    </cfRule>
  </conditionalFormatting>
  <conditionalFormatting sqref="H5:L5">
    <cfRule type="cellIs" dxfId="38" priority="3" operator="equal">
      <formula>0</formula>
    </cfRule>
    <cfRule type="cellIs" dxfId="37" priority="4" operator="lessThan">
      <formula>1</formula>
    </cfRule>
  </conditionalFormatting>
  <conditionalFormatting sqref="B5">
    <cfRule type="expression" dxfId="36" priority="2">
      <formula>$B5="Yes"</formula>
    </cfRule>
  </conditionalFormatting>
  <conditionalFormatting sqref="C5:L5">
    <cfRule type="expression" dxfId="35" priority="1">
      <formula>$G5&gt;0</formula>
    </cfRule>
  </conditionalFormatting>
  <dataValidations xWindow="747" yWindow="380" count="19">
    <dataValidation type="list" showInputMessage="1" showErrorMessage="1" prompt="Lump Sum item_x000a_blank = N/A_x000a_1= required" sqref="G103 G118:G119 G124 G134:G135 G137 G5:G7" xr:uid="{00000000-0002-0000-0100-000000000000}">
      <formula1>$E$251:$E$252</formula1>
    </dataValidation>
    <dataValidation type="list" allowBlank="1" showInputMessage="1" showErrorMessage="1" prompt="No Location Adjustment Factor is allowed for this item." sqref="H64:L64 H5:H7" xr:uid="{00000000-0002-0000-0100-000001000000}">
      <formula1>$D$260</formula1>
    </dataValidation>
    <dataValidation type="list" allowBlank="1" showInputMessage="1" showErrorMessage="1" prompt="No Traffic Adjustment Factor is allowed for this item." sqref="I137 I103 I134:I135 I119 I5:I7" xr:uid="{00000000-0002-0000-0100-000002000000}">
      <formula1>$D$260</formula1>
    </dataValidation>
    <dataValidation type="list" allowBlank="1" showInputMessage="1" showErrorMessage="1" prompt="No Soil Adjustment Factor is allowed for this item." sqref="K134:K137 K103 K126 K124 K119 K5:K7" xr:uid="{00000000-0002-0000-0100-000003000000}">
      <formula1>$D$260</formula1>
    </dataValidation>
    <dataValidation type="list" allowBlank="1" showInputMessage="1" showErrorMessage="1" prompt="1.00 if &gt; $1M_x000a_0.40 if &lt; $1M" sqref="L7" xr:uid="{00000000-0002-0000-0100-000004000000}">
      <formula1>$C$252:$C$253</formula1>
    </dataValidation>
    <dataValidation type="list" allowBlank="1" showInputMessage="1" showErrorMessage="1" prompt="Rural = 1.00_x000a_Sm. City = 0.85_x000a_Big City = 0.75" sqref="H65:H137 H8:H63" xr:uid="{00000000-0002-0000-0100-000005000000}">
      <formula1>$C$256:$C$258</formula1>
    </dataValidation>
    <dataValidation type="list" allowBlank="1" showInputMessage="1" showErrorMessage="1" prompt="Light = 1.00_x000a_Medium = 0.88_x000a_Heavy = 0.70" sqref="I138 I136 I120:I133 I104:I118 I65:I102 I8:I63" xr:uid="{00000000-0002-0000-0100-000006000000}">
      <formula1>$D$256:$D$258</formula1>
    </dataValidation>
    <dataValidation type="list" allowBlank="1" showInputMessage="1" showErrorMessage="1" prompt="Low = 1.00_x000a_Medium = 0.85_x000a_High = 0.70" sqref="J65:J138 J8:J63" xr:uid="{00000000-0002-0000-0100-000007000000}">
      <formula1>$C$261:$C$263</formula1>
    </dataValidation>
    <dataValidation type="list" allowBlank="1" showInputMessage="1" showErrorMessage="1" prompt="Good = 1.00_x000a_Fair = 0.85_x000a_Poor = 0.65" sqref="K138 K127:K133 K125 K120:K123 K104:K118 K65:K102 K8:K63" xr:uid="{00000000-0002-0000-0100-000008000000}">
      <formula1>$C$266:$C$268</formula1>
    </dataValidation>
    <dataValidation type="list" allowBlank="1" showInputMessage="1" showErrorMessage="1" prompt="Large = 1.0_x000a_Medium = 0.88_x000a_Small = 0.75" sqref="L65:L138 L8:L63" xr:uid="{00000000-0002-0000-0100-000009000000}">
      <formula1>$D$266:$D$268</formula1>
    </dataValidation>
    <dataValidation type="list" showInputMessage="1" showErrorMessage="1" prompt="Rural = 1.00_x000a_Sm. City = 0.85_x000a_Big City = 0.75" sqref="H138" xr:uid="{00000000-0002-0000-0100-00000A000000}">
      <formula1>$C$256:$C$258</formula1>
    </dataValidation>
    <dataValidation allowBlank="1" showInputMessage="1" showErrorMessage="1" prompt="Update Title sheet for correct project." sqref="B1:N1" xr:uid="{00000000-0002-0000-0100-00000B000000}"/>
    <dataValidation type="whole" operator="lessThan" allowBlank="1" showInputMessage="1" showErrorMessage="1" error="Plan Quantity should be the number of bridges on your project.  " promptTitle="Attention" prompt="Plan Quantity should be the number of bridges on your project.   The number of days to construct the bridge will be based upon the Bridge provided CPM and should be input into the base rate column for this item.  " sqref="G138" xr:uid="{00000000-0002-0000-0100-00000C000000}">
      <formula1>10</formula1>
    </dataValidation>
    <dataValidation allowBlank="1" showInputMessage="1" showErrorMessage="1" promptTitle="Attention" prompt="Base Rate for bridge construction should come from the CPM provided by the Bridge Team.  " sqref="F138" xr:uid="{00000000-0002-0000-0100-00000D000000}"/>
    <dataValidation showDropDown="1" showErrorMessage="1" sqref="F5:F6" xr:uid="{00000000-0002-0000-0100-00000E000000}"/>
    <dataValidation allowBlank="1" showErrorMessage="1" sqref="D5:D6" xr:uid="{00000000-0002-0000-0100-00000F000000}"/>
    <dataValidation type="list" allowBlank="1" showInputMessage="1" showErrorMessage="1" prompt="No Complexity Adjustment Factor is allowed for this item." sqref="J5:J7" xr:uid="{00000000-0002-0000-0100-000010000000}">
      <formula1>$D$260</formula1>
    </dataValidation>
    <dataValidation type="list" allowBlank="1" showInputMessage="1" showErrorMessage="1" prompt="1.00 if &gt; $1M_x000a_0.60 if &lt; $1M" sqref="L5:L6" xr:uid="{00000000-0002-0000-0100-000011000000}">
      <formula1>$D$252:$D$253</formula1>
    </dataValidation>
    <dataValidation type="list" errorStyle="warning" allowBlank="1" showErrorMessage="1" sqref="B5:B138" xr:uid="{00000000-0002-0000-0100-000012000000}">
      <formula1>$B$176</formula1>
    </dataValidation>
  </dataValidations>
  <pageMargins left="0.75" right="0.75" top="1" bottom="1" header="0.5" footer="0.5"/>
  <pageSetup scale="47" orientation="portrait" verticalDpi="1" r:id="rId1"/>
  <headerFooter alignWithMargins="0">
    <oddFooter>&amp;CEFL-TM-HWY-05(01)</oddFooter>
  </headerFooter>
  <rowBreaks count="1" manualBreakCount="1">
    <brk id="2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S53"/>
  <sheetViews>
    <sheetView showGridLines="0" topLeftCell="A22" zoomScale="130" zoomScaleNormal="130" zoomScaleSheetLayoutView="85" workbookViewId="0">
      <selection activeCell="H16" sqref="H16"/>
    </sheetView>
  </sheetViews>
  <sheetFormatPr defaultRowHeight="16.149999999999999" customHeight="1" x14ac:dyDescent="0.2"/>
  <cols>
    <col min="1" max="1" width="4.140625" customWidth="1"/>
    <col min="2" max="2" width="8.5703125" customWidth="1"/>
    <col min="3" max="3" width="4" customWidth="1"/>
    <col min="4" max="4" width="31.5703125" customWidth="1"/>
    <col min="5" max="5" width="10.140625" customWidth="1"/>
    <col min="6" max="6" width="15.28515625" customWidth="1"/>
    <col min="8" max="8" width="10.28515625" customWidth="1"/>
    <col min="9" max="9" width="10.7109375" customWidth="1"/>
    <col min="11" max="11" width="5.7109375" customWidth="1"/>
    <col min="12" max="12" width="1.5703125" customWidth="1"/>
    <col min="13" max="14" width="9.140625" hidden="1" customWidth="1"/>
    <col min="15" max="15" width="28" hidden="1" customWidth="1"/>
    <col min="16" max="16" width="8.140625" hidden="1" customWidth="1"/>
    <col min="17" max="19" width="9.140625" hidden="1" customWidth="1"/>
  </cols>
  <sheetData>
    <row r="1" spans="2:19" ht="12" customHeight="1" x14ac:dyDescent="0.2">
      <c r="B1" s="258"/>
      <c r="C1" s="258"/>
      <c r="D1" s="258"/>
      <c r="E1" s="258"/>
      <c r="F1" s="258"/>
      <c r="G1" s="258"/>
      <c r="H1" s="258"/>
      <c r="I1" s="258"/>
    </row>
    <row r="2" spans="2:19" ht="12" customHeight="1" x14ac:dyDescent="0.2">
      <c r="B2" s="258"/>
      <c r="C2" s="258"/>
      <c r="D2" s="258"/>
      <c r="E2" s="258"/>
      <c r="F2" s="258"/>
      <c r="G2" s="258"/>
      <c r="H2" s="258"/>
      <c r="I2" s="258"/>
    </row>
    <row r="3" spans="2:19" s="200" customFormat="1" ht="12" customHeight="1" x14ac:dyDescent="0.2">
      <c r="B3" s="234" t="s">
        <v>314</v>
      </c>
      <c r="C3" s="234" t="s">
        <v>308</v>
      </c>
      <c r="D3" s="234" t="s">
        <v>310</v>
      </c>
      <c r="E3" s="234" t="s">
        <v>211</v>
      </c>
      <c r="F3" s="234" t="s">
        <v>311</v>
      </c>
      <c r="G3" s="234" t="s">
        <v>317</v>
      </c>
      <c r="H3" s="234" t="s">
        <v>315</v>
      </c>
      <c r="I3" s="234" t="s">
        <v>316</v>
      </c>
      <c r="J3" s="4"/>
      <c r="K3" s="4"/>
      <c r="L3" s="4"/>
      <c r="O3" s="4" t="s">
        <v>310</v>
      </c>
      <c r="P3" s="4" t="s">
        <v>324</v>
      </c>
      <c r="Q3" s="4" t="s">
        <v>323</v>
      </c>
      <c r="R3" s="235" t="s">
        <v>322</v>
      </c>
      <c r="S3" s="4" t="s">
        <v>321</v>
      </c>
    </row>
    <row r="4" spans="2:19" ht="12" customHeight="1" x14ac:dyDescent="0.2">
      <c r="B4" s="230" t="str">
        <f t="shared" ref="B4:B35" si="0">IFERROR(VLOOKUP($C4,CPM,2,FALSE),"")</f>
        <v>Yes</v>
      </c>
      <c r="C4" s="230">
        <v>1</v>
      </c>
      <c r="D4" s="233" t="str">
        <f t="shared" ref="D4:D35" si="1">IFERROR(VLOOKUP($C4,CPM,4,FALSE),"")</f>
        <v>Submittals &amp; Review</v>
      </c>
      <c r="E4" s="230">
        <f t="shared" ref="E4:E35" si="2">IFERROR(VLOOKUP($C4,CPM,7,FALSE),"")</f>
        <v>1</v>
      </c>
      <c r="F4" s="230" t="str">
        <f>IFERROR(VLOOKUP($C4,Roadway!A5:Q138,17,FALSE)&amp;" "&amp;VLOOKUP($C4,CPM,5,FALSE),"")</f>
        <v>20 Days</v>
      </c>
      <c r="G4" s="230">
        <f t="shared" ref="G4:G35" si="3">IFERROR(VLOOKUP($C4,CPM,13,FALSE),"")</f>
        <v>20</v>
      </c>
      <c r="H4" s="217">
        <v>1</v>
      </c>
      <c r="I4" s="230">
        <f t="shared" ref="I4:I35" si="4">IFERROR(G4+H4-1,)</f>
        <v>20</v>
      </c>
      <c r="N4" t="str">
        <f t="shared" ref="N4:N35" si="5">IFERROR(VLOOKUP($C4,CPM,2,FALSE),"")</f>
        <v>Yes</v>
      </c>
      <c r="O4" t="str">
        <f t="shared" ref="O4:O35" si="6">IFERROR(VLOOKUP($C4,CPM,4,FALSE),"")</f>
        <v>Submittals &amp; Review</v>
      </c>
      <c r="P4">
        <f t="shared" ref="P4:P35" si="7">IFERROR(VLOOKUP($C4,CPM,7,FALSE),"")</f>
        <v>1</v>
      </c>
      <c r="Q4" t="str">
        <f>IFERROR(VLOOKUP($C4,Roadway!A5:Q138,17,FALSE)&amp;" "&amp;VLOOKUP($C4,CPM,5,FALSE),"")</f>
        <v>20 Days</v>
      </c>
      <c r="R4">
        <f t="shared" ref="R4:R35" si="8">IFERROR(VLOOKUP($C4,CPM,13,FALSE),"")</f>
        <v>20</v>
      </c>
      <c r="S4">
        <f t="shared" ref="S4:S35" si="9">IFERROR(G4+H4-1,)</f>
        <v>20</v>
      </c>
    </row>
    <row r="5" spans="2:19" ht="12" customHeight="1" x14ac:dyDescent="0.2">
      <c r="B5" s="230" t="str">
        <f t="shared" si="0"/>
        <v>Yes</v>
      </c>
      <c r="C5" s="232">
        <v>3</v>
      </c>
      <c r="D5" s="233" t="str">
        <f t="shared" si="1"/>
        <v>Mobilization</v>
      </c>
      <c r="E5" s="232">
        <f t="shared" si="2"/>
        <v>1</v>
      </c>
      <c r="F5" s="230" t="str">
        <f>IFERROR(VLOOKUP($C5,Roadway!A8:Q140,17,FALSE)&amp;" "&amp;VLOOKUP($C5,CPM,5,FALSE),"")</f>
        <v>5 Days</v>
      </c>
      <c r="G5" s="232">
        <f t="shared" si="3"/>
        <v>5</v>
      </c>
      <c r="H5" s="218">
        <v>21</v>
      </c>
      <c r="I5" s="230">
        <f t="shared" si="4"/>
        <v>25</v>
      </c>
      <c r="K5" s="228"/>
      <c r="L5" s="16"/>
      <c r="M5" s="16"/>
      <c r="N5" t="str">
        <f t="shared" si="5"/>
        <v>Yes</v>
      </c>
      <c r="O5" t="str">
        <f t="shared" si="6"/>
        <v>Mobilization</v>
      </c>
      <c r="P5">
        <f t="shared" si="7"/>
        <v>1</v>
      </c>
      <c r="Q5" t="str">
        <f>IFERROR(VLOOKUP($C5,Roadway!A6:Q139,17,FALSE)&amp;" "&amp;VLOOKUP($C5,CPM,5,FALSE),"")</f>
        <v>5 Days</v>
      </c>
      <c r="R5">
        <f t="shared" si="8"/>
        <v>5</v>
      </c>
      <c r="S5">
        <f t="shared" si="9"/>
        <v>25</v>
      </c>
    </row>
    <row r="6" spans="2:19" ht="12" customHeight="1" x14ac:dyDescent="0.2">
      <c r="B6" s="230" t="str">
        <f t="shared" si="0"/>
        <v>Yes</v>
      </c>
      <c r="C6" s="232">
        <v>12</v>
      </c>
      <c r="D6" s="233" t="str">
        <f t="shared" si="1"/>
        <v>Initial Traffic Control</v>
      </c>
      <c r="E6" s="232">
        <f t="shared" si="2"/>
        <v>1</v>
      </c>
      <c r="F6" s="230" t="str">
        <f>IFERROR(VLOOKUP($C6,Roadway!A17:Q149,17,FALSE)&amp;" "&amp;VLOOKUP($C6,CPM,5,FALSE),"")</f>
        <v>10 LPSM</v>
      </c>
      <c r="G6" s="232">
        <f t="shared" si="3"/>
        <v>1</v>
      </c>
      <c r="H6" s="218">
        <v>26</v>
      </c>
      <c r="I6" s="230">
        <f t="shared" si="4"/>
        <v>26</v>
      </c>
      <c r="K6" s="16"/>
      <c r="L6" s="16"/>
      <c r="M6" s="16"/>
      <c r="N6" t="str">
        <f t="shared" si="5"/>
        <v>Yes</v>
      </c>
      <c r="O6" t="str">
        <f t="shared" si="6"/>
        <v>Initial Traffic Control</v>
      </c>
      <c r="P6">
        <f t="shared" si="7"/>
        <v>1</v>
      </c>
      <c r="Q6" t="str">
        <f>IFERROR(VLOOKUP($C6,Roadway!A8:Q140,17,FALSE)&amp;" "&amp;VLOOKUP($C6,CPM,5,FALSE),"")</f>
        <v>10 LPSM</v>
      </c>
      <c r="R6">
        <f t="shared" si="8"/>
        <v>1</v>
      </c>
      <c r="S6">
        <f t="shared" si="9"/>
        <v>26</v>
      </c>
    </row>
    <row r="7" spans="2:19" ht="12" customHeight="1" x14ac:dyDescent="0.2">
      <c r="B7" s="230" t="str">
        <f t="shared" si="0"/>
        <v>Yes</v>
      </c>
      <c r="C7" s="232">
        <v>4</v>
      </c>
      <c r="D7" s="233" t="str">
        <f t="shared" si="1"/>
        <v>Silt Fence</v>
      </c>
      <c r="E7" s="232">
        <f t="shared" si="2"/>
        <v>5000</v>
      </c>
      <c r="F7" s="230" t="str">
        <f>IFERROR(VLOOKUP($C7,Roadway!A9:Q141,17,FALSE)&amp;" "&amp;VLOOKUP($C7,CPM,5,FALSE),"")</f>
        <v>2000 L.F.</v>
      </c>
      <c r="G7" s="232">
        <f t="shared" si="3"/>
        <v>3</v>
      </c>
      <c r="H7" s="218">
        <v>27</v>
      </c>
      <c r="I7" s="230">
        <f t="shared" si="4"/>
        <v>29</v>
      </c>
      <c r="K7" s="16"/>
      <c r="L7" s="16"/>
      <c r="M7" s="229"/>
      <c r="N7" t="str">
        <f t="shared" si="5"/>
        <v>Yes</v>
      </c>
      <c r="O7" t="str">
        <f t="shared" si="6"/>
        <v>Silt Fence</v>
      </c>
      <c r="P7">
        <f t="shared" si="7"/>
        <v>5000</v>
      </c>
      <c r="Q7" t="str">
        <f>IFERROR(VLOOKUP($C7,Roadway!A9:Q141,17,FALSE)&amp;" "&amp;VLOOKUP($C7,CPM,5,FALSE),"")</f>
        <v>2000 L.F.</v>
      </c>
      <c r="R7">
        <f t="shared" si="8"/>
        <v>3</v>
      </c>
      <c r="S7">
        <f t="shared" si="9"/>
        <v>29</v>
      </c>
    </row>
    <row r="8" spans="2:19" ht="12" customHeight="1" x14ac:dyDescent="0.2">
      <c r="B8" s="230" t="str">
        <f t="shared" si="0"/>
        <v>Yes</v>
      </c>
      <c r="C8" s="232">
        <v>5</v>
      </c>
      <c r="D8" s="233" t="str">
        <f t="shared" si="1"/>
        <v>Excavation, Roadway</v>
      </c>
      <c r="E8" s="232">
        <f t="shared" si="2"/>
        <v>2000</v>
      </c>
      <c r="F8" s="230" t="str">
        <f>IFERROR(VLOOKUP($C8,Roadway!A10:Q142,17,FALSE)&amp;" "&amp;VLOOKUP($C8,CPM,5,FALSE),"")</f>
        <v>600 C.Y.</v>
      </c>
      <c r="G8" s="232">
        <f t="shared" si="3"/>
        <v>3</v>
      </c>
      <c r="H8" s="218">
        <v>30</v>
      </c>
      <c r="I8" s="230">
        <f t="shared" si="4"/>
        <v>32</v>
      </c>
      <c r="K8" s="16"/>
      <c r="L8" s="16"/>
      <c r="M8" s="16"/>
      <c r="N8" t="str">
        <f t="shared" si="5"/>
        <v>Yes</v>
      </c>
      <c r="O8" t="str">
        <f t="shared" si="6"/>
        <v>Excavation, Roadway</v>
      </c>
      <c r="P8">
        <f t="shared" si="7"/>
        <v>2000</v>
      </c>
      <c r="Q8" t="str">
        <f>IFERROR(VLOOKUP($C8,Roadway!A10:Q142,17,FALSE)&amp;" "&amp;VLOOKUP($C8,CPM,5,FALSE),"")</f>
        <v>600 C.Y.</v>
      </c>
      <c r="R8">
        <f t="shared" si="8"/>
        <v>3</v>
      </c>
      <c r="S8">
        <f t="shared" si="9"/>
        <v>32</v>
      </c>
    </row>
    <row r="9" spans="2:19" ht="12" customHeight="1" x14ac:dyDescent="0.2">
      <c r="B9" s="230" t="str">
        <f t="shared" si="0"/>
        <v>Yes</v>
      </c>
      <c r="C9" s="232">
        <v>9</v>
      </c>
      <c r="D9" s="233" t="str">
        <f t="shared" si="1"/>
        <v>Asphalt Pavement Milling (1.5")</v>
      </c>
      <c r="E9" s="232">
        <f t="shared" si="2"/>
        <v>62000</v>
      </c>
      <c r="F9" s="230" t="str">
        <f>IFERROR(VLOOKUP($C9,Roadway!A14:Q146,17,FALSE)&amp;" "&amp;VLOOKUP($C9,CPM,5,FALSE),"")</f>
        <v>5000 S.Y.</v>
      </c>
      <c r="G9" s="232">
        <f t="shared" si="3"/>
        <v>12</v>
      </c>
      <c r="H9" s="218">
        <v>33</v>
      </c>
      <c r="I9" s="230">
        <f t="shared" si="4"/>
        <v>44</v>
      </c>
      <c r="N9" t="str">
        <f t="shared" si="5"/>
        <v>Yes</v>
      </c>
      <c r="O9" t="str">
        <f t="shared" si="6"/>
        <v>Asphalt Pavement Milling (1.5")</v>
      </c>
      <c r="P9">
        <f t="shared" si="7"/>
        <v>62000</v>
      </c>
      <c r="Q9" t="str">
        <f>IFERROR(VLOOKUP($C9,Roadway!A11:Q143,17,FALSE)&amp;" "&amp;VLOOKUP($C9,CPM,5,FALSE),"")</f>
        <v>5000 S.Y.</v>
      </c>
      <c r="R9">
        <f t="shared" si="8"/>
        <v>12</v>
      </c>
      <c r="S9">
        <f t="shared" si="9"/>
        <v>44</v>
      </c>
    </row>
    <row r="10" spans="2:19" ht="12" customHeight="1" x14ac:dyDescent="0.2">
      <c r="B10" s="230" t="str">
        <f t="shared" si="0"/>
        <v>Yes</v>
      </c>
      <c r="C10" s="232">
        <v>8</v>
      </c>
      <c r="D10" s="233" t="str">
        <f t="shared" si="1"/>
        <v>Tack Coat (Add 1 Day to Broom)</v>
      </c>
      <c r="E10" s="232">
        <f t="shared" si="2"/>
        <v>50</v>
      </c>
      <c r="F10" s="230" t="str">
        <f>IFERROR(VLOOKUP($C10,Roadway!A13:Q145,17,FALSE)&amp;" "&amp;VLOOKUP($C10,CPM,5,FALSE),"")</f>
        <v>50 Tons</v>
      </c>
      <c r="G10" s="232">
        <f t="shared" si="3"/>
        <v>1</v>
      </c>
      <c r="H10" s="218">
        <v>45</v>
      </c>
      <c r="I10" s="230">
        <f t="shared" si="4"/>
        <v>45</v>
      </c>
      <c r="N10" t="str">
        <f t="shared" si="5"/>
        <v>Yes</v>
      </c>
      <c r="O10" t="str">
        <f t="shared" si="6"/>
        <v>Tack Coat (Add 1 Day to Broom)</v>
      </c>
      <c r="P10">
        <f t="shared" si="7"/>
        <v>50</v>
      </c>
      <c r="Q10" t="str">
        <f>IFERROR(VLOOKUP($C10,Roadway!A12:Q144,17,FALSE)&amp;" "&amp;VLOOKUP($C10,CPM,5,FALSE),"")</f>
        <v>50 Tons</v>
      </c>
      <c r="R10">
        <f t="shared" si="8"/>
        <v>1</v>
      </c>
      <c r="S10">
        <f t="shared" si="9"/>
        <v>45</v>
      </c>
    </row>
    <row r="11" spans="2:19" ht="12" customHeight="1" x14ac:dyDescent="0.2">
      <c r="B11" s="230" t="str">
        <f t="shared" si="0"/>
        <v>Yes</v>
      </c>
      <c r="C11" s="232">
        <v>7</v>
      </c>
      <c r="D11" s="233" t="str">
        <f t="shared" si="1"/>
        <v>Asphalt Surface</v>
      </c>
      <c r="E11" s="232">
        <f t="shared" si="2"/>
        <v>42000</v>
      </c>
      <c r="F11" s="230" t="str">
        <f>IFERROR(VLOOKUP($C11,Roadway!A12:Q144,17,FALSE)&amp;" "&amp;VLOOKUP($C11,CPM,5,FALSE),"")</f>
        <v>1500 Tons</v>
      </c>
      <c r="G11" s="232">
        <f t="shared" si="3"/>
        <v>28</v>
      </c>
      <c r="H11" s="218">
        <v>46</v>
      </c>
      <c r="I11" s="230">
        <f t="shared" si="4"/>
        <v>73</v>
      </c>
      <c r="N11" t="str">
        <f t="shared" si="5"/>
        <v>Yes</v>
      </c>
      <c r="O11" t="str">
        <f t="shared" si="6"/>
        <v>Asphalt Surface</v>
      </c>
      <c r="P11">
        <f t="shared" si="7"/>
        <v>42000</v>
      </c>
      <c r="Q11" t="str">
        <f>IFERROR(VLOOKUP($C11,Roadway!A13:Q145,17,FALSE)&amp;" "&amp;VLOOKUP($C11,CPM,5,FALSE),"")</f>
        <v>1500 Tons</v>
      </c>
      <c r="R11">
        <f t="shared" si="8"/>
        <v>28</v>
      </c>
      <c r="S11">
        <f t="shared" si="9"/>
        <v>73</v>
      </c>
    </row>
    <row r="12" spans="2:19" ht="12" customHeight="1" x14ac:dyDescent="0.2">
      <c r="B12" s="230" t="str">
        <f t="shared" si="0"/>
        <v>Yes</v>
      </c>
      <c r="C12" s="232">
        <v>6</v>
      </c>
      <c r="D12" s="233" t="str">
        <f t="shared" si="1"/>
        <v>Aggregate Topsoil Course</v>
      </c>
      <c r="E12" s="232">
        <f t="shared" si="2"/>
        <v>70000</v>
      </c>
      <c r="F12" s="230" t="str">
        <f>IFERROR(VLOOKUP($C12,Roadway!A11:Q143,17,FALSE)&amp;" "&amp;VLOOKUP($C12,CPM,5,FALSE),"")</f>
        <v>10000 S.Y.</v>
      </c>
      <c r="G12" s="232">
        <f t="shared" si="3"/>
        <v>7</v>
      </c>
      <c r="H12" s="218">
        <v>74</v>
      </c>
      <c r="I12" s="230">
        <f t="shared" si="4"/>
        <v>80</v>
      </c>
      <c r="N12" t="str">
        <f t="shared" si="5"/>
        <v>Yes</v>
      </c>
      <c r="O12" t="str">
        <f t="shared" si="6"/>
        <v>Aggregate Topsoil Course</v>
      </c>
      <c r="P12">
        <f t="shared" si="7"/>
        <v>70000</v>
      </c>
      <c r="Q12" t="str">
        <f>IFERROR(VLOOKUP($C12,Roadway!A14:Q146,17,FALSE)&amp;" "&amp;VLOOKUP($C12,CPM,5,FALSE),"")</f>
        <v>10000 S.Y.</v>
      </c>
      <c r="R12">
        <f t="shared" si="8"/>
        <v>7</v>
      </c>
      <c r="S12">
        <f t="shared" si="9"/>
        <v>80</v>
      </c>
    </row>
    <row r="13" spans="2:19" ht="12" customHeight="1" x14ac:dyDescent="0.2">
      <c r="B13" s="230" t="str">
        <f t="shared" si="0"/>
        <v>Yes</v>
      </c>
      <c r="C13" s="232">
        <v>11</v>
      </c>
      <c r="D13" s="233" t="str">
        <f t="shared" si="1"/>
        <v>Pavement Markings</v>
      </c>
      <c r="E13" s="232">
        <f t="shared" si="2"/>
        <v>100000</v>
      </c>
      <c r="F13" s="230" t="str">
        <f>IFERROR(VLOOKUP($C13,Roadway!A16:Q148,17,FALSE)&amp;" "&amp;VLOOKUP($C13,CPM,5,FALSE),"")</f>
        <v>15000 L.F.</v>
      </c>
      <c r="G13" s="232">
        <f t="shared" si="3"/>
        <v>7</v>
      </c>
      <c r="H13" s="218">
        <v>81</v>
      </c>
      <c r="I13" s="230">
        <f t="shared" si="4"/>
        <v>87</v>
      </c>
      <c r="N13" t="str">
        <f t="shared" si="5"/>
        <v>Yes</v>
      </c>
      <c r="O13" t="str">
        <f t="shared" si="6"/>
        <v>Pavement Markings</v>
      </c>
      <c r="P13">
        <f t="shared" si="7"/>
        <v>100000</v>
      </c>
      <c r="Q13" t="str">
        <f>IFERROR(VLOOKUP($C13,Roadway!A15:Q147,17,FALSE)&amp;" "&amp;VLOOKUP($C13,CPM,5,FALSE),"")</f>
        <v>15000 L.F.</v>
      </c>
      <c r="R13">
        <f t="shared" si="8"/>
        <v>7</v>
      </c>
      <c r="S13">
        <f t="shared" si="9"/>
        <v>87</v>
      </c>
    </row>
    <row r="14" spans="2:19" ht="12" customHeight="1" x14ac:dyDescent="0.2">
      <c r="B14" s="230" t="str">
        <f t="shared" si="0"/>
        <v>Yes</v>
      </c>
      <c r="C14" s="232">
        <v>10</v>
      </c>
      <c r="D14" s="233" t="str">
        <f t="shared" si="1"/>
        <v>Turf Establishment</v>
      </c>
      <c r="E14" s="232">
        <f t="shared" si="2"/>
        <v>7</v>
      </c>
      <c r="F14" s="230" t="str">
        <f>IFERROR(VLOOKUP($C14,Roadway!A15:Q147,17,FALSE)&amp;" "&amp;VLOOKUP($C14,CPM,5,FALSE),"")</f>
        <v>5 Acres</v>
      </c>
      <c r="G14" s="232">
        <f t="shared" si="3"/>
        <v>1</v>
      </c>
      <c r="H14" s="218">
        <v>88</v>
      </c>
      <c r="I14" s="230">
        <f t="shared" si="4"/>
        <v>88</v>
      </c>
      <c r="N14" t="str">
        <f t="shared" si="5"/>
        <v>Yes</v>
      </c>
      <c r="O14" t="str">
        <f t="shared" si="6"/>
        <v>Turf Establishment</v>
      </c>
      <c r="P14">
        <f t="shared" si="7"/>
        <v>7</v>
      </c>
      <c r="Q14" t="str">
        <f>IFERROR(VLOOKUP($C14,Roadway!A16:Q148,17,FALSE)&amp;" "&amp;VLOOKUP($C14,CPM,5,FALSE),"")</f>
        <v>5 Acres</v>
      </c>
      <c r="R14">
        <f t="shared" si="8"/>
        <v>1</v>
      </c>
      <c r="S14">
        <f t="shared" si="9"/>
        <v>88</v>
      </c>
    </row>
    <row r="15" spans="2:19" ht="12" customHeight="1" x14ac:dyDescent="0.2">
      <c r="B15" s="230" t="str">
        <f t="shared" si="0"/>
        <v>Yes</v>
      </c>
      <c r="C15" s="232">
        <v>2</v>
      </c>
      <c r="D15" s="233" t="str">
        <f t="shared" si="1"/>
        <v>De-mobilization</v>
      </c>
      <c r="E15" s="232">
        <f t="shared" si="2"/>
        <v>1</v>
      </c>
      <c r="F15" s="230" t="str">
        <f>IFERROR(VLOOKUP($C15,Roadway!A6:Q139,17,FALSE)&amp;" "&amp;VLOOKUP($C15,CPM,5,FALSE),"")</f>
        <v>4 Days</v>
      </c>
      <c r="G15" s="232">
        <f t="shared" si="3"/>
        <v>4</v>
      </c>
      <c r="H15" s="218">
        <v>89</v>
      </c>
      <c r="I15" s="230">
        <f t="shared" si="4"/>
        <v>92</v>
      </c>
      <c r="N15" t="str">
        <f t="shared" si="5"/>
        <v>Yes</v>
      </c>
      <c r="O15" t="str">
        <f t="shared" si="6"/>
        <v>De-mobilization</v>
      </c>
      <c r="P15">
        <f t="shared" si="7"/>
        <v>1</v>
      </c>
      <c r="Q15" t="str">
        <f>IFERROR(VLOOKUP($C15,Roadway!A17:Q149,17,FALSE)&amp;" "&amp;VLOOKUP($C15,CPM,5,FALSE),"")</f>
        <v/>
      </c>
      <c r="R15">
        <f t="shared" si="8"/>
        <v>4</v>
      </c>
      <c r="S15">
        <f t="shared" si="9"/>
        <v>92</v>
      </c>
    </row>
    <row r="16" spans="2:19" ht="12" customHeight="1" x14ac:dyDescent="0.2">
      <c r="B16" s="230" t="str">
        <f t="shared" si="0"/>
        <v/>
      </c>
      <c r="C16" s="232">
        <v>13</v>
      </c>
      <c r="D16" s="233" t="str">
        <f t="shared" si="1"/>
        <v/>
      </c>
      <c r="E16" s="232" t="str">
        <f t="shared" si="2"/>
        <v/>
      </c>
      <c r="F16" s="230" t="str">
        <f>IFERROR(VLOOKUP($C16,Roadway!A17:Q150,17,FALSE)&amp;" "&amp;VLOOKUP($C16,CPM,5,FALSE),"")</f>
        <v/>
      </c>
      <c r="G16" s="232" t="str">
        <f t="shared" si="3"/>
        <v/>
      </c>
      <c r="H16" s="218"/>
      <c r="I16" s="230">
        <f t="shared" si="4"/>
        <v>0</v>
      </c>
      <c r="N16" t="str">
        <f t="shared" si="5"/>
        <v/>
      </c>
      <c r="O16" t="str">
        <f t="shared" si="6"/>
        <v/>
      </c>
      <c r="P16" t="str">
        <f t="shared" si="7"/>
        <v/>
      </c>
      <c r="Q16" t="str">
        <f>IFERROR(VLOOKUP($C16,Roadway!A17:Q150,17,FALSE)&amp;" "&amp;VLOOKUP($C16,CPM,5,FALSE),"")</f>
        <v/>
      </c>
      <c r="R16" t="str">
        <f t="shared" si="8"/>
        <v/>
      </c>
      <c r="S16">
        <f t="shared" si="9"/>
        <v>0</v>
      </c>
    </row>
    <row r="17" spans="2:19" ht="12" customHeight="1" x14ac:dyDescent="0.2">
      <c r="B17" s="230" t="str">
        <f t="shared" si="0"/>
        <v/>
      </c>
      <c r="C17" s="232">
        <v>14</v>
      </c>
      <c r="D17" s="233" t="str">
        <f t="shared" si="1"/>
        <v/>
      </c>
      <c r="E17" s="232" t="str">
        <f t="shared" si="2"/>
        <v/>
      </c>
      <c r="F17" s="230" t="str">
        <f>IFERROR(VLOOKUP($C17,Roadway!A18:Q151,17,FALSE)&amp;" "&amp;VLOOKUP($C17,CPM,5,FALSE),"")</f>
        <v/>
      </c>
      <c r="G17" s="232" t="str">
        <f t="shared" si="3"/>
        <v/>
      </c>
      <c r="H17" s="218"/>
      <c r="I17" s="230">
        <f t="shared" si="4"/>
        <v>0</v>
      </c>
      <c r="N17" t="str">
        <f t="shared" si="5"/>
        <v/>
      </c>
      <c r="O17" t="str">
        <f t="shared" si="6"/>
        <v/>
      </c>
      <c r="P17" t="str">
        <f t="shared" si="7"/>
        <v/>
      </c>
      <c r="Q17" t="str">
        <f>IFERROR(VLOOKUP($C17,Roadway!A18:Q151,17,FALSE)&amp;" "&amp;VLOOKUP($C17,CPM,5,FALSE),"")</f>
        <v/>
      </c>
      <c r="R17" t="str">
        <f t="shared" si="8"/>
        <v/>
      </c>
      <c r="S17">
        <f t="shared" si="9"/>
        <v>0</v>
      </c>
    </row>
    <row r="18" spans="2:19" ht="12" customHeight="1" x14ac:dyDescent="0.2">
      <c r="B18" s="230" t="str">
        <f t="shared" si="0"/>
        <v/>
      </c>
      <c r="C18" s="232">
        <v>15</v>
      </c>
      <c r="D18" s="233" t="str">
        <f t="shared" si="1"/>
        <v/>
      </c>
      <c r="E18" s="232" t="str">
        <f t="shared" si="2"/>
        <v/>
      </c>
      <c r="F18" s="230" t="str">
        <f>IFERROR(VLOOKUP($C18,Roadway!A19:Q152,17,FALSE)&amp;" "&amp;VLOOKUP($C18,CPM,5,FALSE),"")</f>
        <v/>
      </c>
      <c r="G18" s="232" t="str">
        <f t="shared" si="3"/>
        <v/>
      </c>
      <c r="H18" s="218"/>
      <c r="I18" s="230">
        <f t="shared" si="4"/>
        <v>0</v>
      </c>
      <c r="N18" t="str">
        <f t="shared" si="5"/>
        <v/>
      </c>
      <c r="O18" t="str">
        <f t="shared" si="6"/>
        <v/>
      </c>
      <c r="P18" t="str">
        <f t="shared" si="7"/>
        <v/>
      </c>
      <c r="Q18" t="str">
        <f>IFERROR(VLOOKUP($C18,Roadway!A19:Q152,17,FALSE)&amp;" "&amp;VLOOKUP($C18,CPM,5,FALSE),"")</f>
        <v/>
      </c>
      <c r="R18" t="str">
        <f t="shared" si="8"/>
        <v/>
      </c>
      <c r="S18">
        <f t="shared" si="9"/>
        <v>0</v>
      </c>
    </row>
    <row r="19" spans="2:19" ht="12" customHeight="1" x14ac:dyDescent="0.2">
      <c r="B19" s="230" t="str">
        <f t="shared" si="0"/>
        <v/>
      </c>
      <c r="C19" s="232">
        <v>16</v>
      </c>
      <c r="D19" s="233" t="str">
        <f t="shared" si="1"/>
        <v/>
      </c>
      <c r="E19" s="232" t="str">
        <f t="shared" si="2"/>
        <v/>
      </c>
      <c r="F19" s="230" t="str">
        <f>IFERROR(VLOOKUP($C19,Roadway!A20:Q153,17,FALSE)&amp;" "&amp;VLOOKUP($C19,CPM,5,FALSE),"")</f>
        <v/>
      </c>
      <c r="G19" s="232" t="str">
        <f t="shared" si="3"/>
        <v/>
      </c>
      <c r="H19" s="218"/>
      <c r="I19" s="230">
        <f t="shared" si="4"/>
        <v>0</v>
      </c>
      <c r="N19" t="str">
        <f t="shared" si="5"/>
        <v/>
      </c>
      <c r="O19" t="str">
        <f t="shared" si="6"/>
        <v/>
      </c>
      <c r="P19" t="str">
        <f t="shared" si="7"/>
        <v/>
      </c>
      <c r="Q19" t="str">
        <f>IFERROR(VLOOKUP($C19,Roadway!A20:Q153,17,FALSE)&amp;" "&amp;VLOOKUP($C19,CPM,5,FALSE),"")</f>
        <v/>
      </c>
      <c r="R19" t="str">
        <f t="shared" si="8"/>
        <v/>
      </c>
      <c r="S19">
        <f t="shared" si="9"/>
        <v>0</v>
      </c>
    </row>
    <row r="20" spans="2:19" ht="12" customHeight="1" x14ac:dyDescent="0.2">
      <c r="B20" s="230" t="str">
        <f t="shared" si="0"/>
        <v/>
      </c>
      <c r="C20" s="232">
        <v>17</v>
      </c>
      <c r="D20" s="233" t="str">
        <f t="shared" si="1"/>
        <v/>
      </c>
      <c r="E20" s="232" t="str">
        <f t="shared" si="2"/>
        <v/>
      </c>
      <c r="F20" s="230" t="str">
        <f>IFERROR(VLOOKUP($C20,Roadway!A21:Q154,17,FALSE)&amp;" "&amp;VLOOKUP($C20,CPM,5,FALSE),"")</f>
        <v/>
      </c>
      <c r="G20" s="232" t="str">
        <f t="shared" si="3"/>
        <v/>
      </c>
      <c r="H20" s="218"/>
      <c r="I20" s="230">
        <f t="shared" si="4"/>
        <v>0</v>
      </c>
      <c r="N20" t="str">
        <f t="shared" si="5"/>
        <v/>
      </c>
      <c r="O20" t="str">
        <f t="shared" si="6"/>
        <v/>
      </c>
      <c r="P20" t="str">
        <f t="shared" si="7"/>
        <v/>
      </c>
      <c r="Q20" t="str">
        <f>IFERROR(VLOOKUP($C20,Roadway!A21:Q154,17,FALSE)&amp;" "&amp;VLOOKUP($C20,CPM,5,FALSE),"")</f>
        <v/>
      </c>
      <c r="R20" t="str">
        <f t="shared" si="8"/>
        <v/>
      </c>
      <c r="S20">
        <f t="shared" si="9"/>
        <v>0</v>
      </c>
    </row>
    <row r="21" spans="2:19" ht="12" customHeight="1" x14ac:dyDescent="0.2">
      <c r="B21" s="230" t="str">
        <f t="shared" si="0"/>
        <v/>
      </c>
      <c r="C21" s="232">
        <v>18</v>
      </c>
      <c r="D21" s="233" t="str">
        <f t="shared" si="1"/>
        <v/>
      </c>
      <c r="E21" s="232" t="str">
        <f t="shared" si="2"/>
        <v/>
      </c>
      <c r="F21" s="230" t="str">
        <f>IFERROR(VLOOKUP($C21,Roadway!A22:Q155,17,FALSE)&amp;" "&amp;VLOOKUP($C21,CPM,5,FALSE),"")</f>
        <v/>
      </c>
      <c r="G21" s="232" t="str">
        <f t="shared" si="3"/>
        <v/>
      </c>
      <c r="H21" s="218"/>
      <c r="I21" s="230">
        <f t="shared" si="4"/>
        <v>0</v>
      </c>
      <c r="N21" t="str">
        <f t="shared" si="5"/>
        <v/>
      </c>
      <c r="O21" t="str">
        <f t="shared" si="6"/>
        <v/>
      </c>
      <c r="P21" t="str">
        <f t="shared" si="7"/>
        <v/>
      </c>
      <c r="Q21" t="str">
        <f>IFERROR(VLOOKUP($C21,Roadway!A22:Q155,17,FALSE)&amp;" "&amp;VLOOKUP($C21,CPM,5,FALSE),"")</f>
        <v/>
      </c>
      <c r="R21" t="str">
        <f t="shared" si="8"/>
        <v/>
      </c>
      <c r="S21">
        <f t="shared" si="9"/>
        <v>0</v>
      </c>
    </row>
    <row r="22" spans="2:19" ht="12" customHeight="1" x14ac:dyDescent="0.2">
      <c r="B22" s="230" t="str">
        <f t="shared" si="0"/>
        <v/>
      </c>
      <c r="C22" s="232">
        <v>19</v>
      </c>
      <c r="D22" s="233" t="str">
        <f t="shared" si="1"/>
        <v/>
      </c>
      <c r="E22" s="232" t="str">
        <f t="shared" si="2"/>
        <v/>
      </c>
      <c r="F22" s="230" t="str">
        <f>IFERROR(VLOOKUP($C22,Roadway!A22:Q156,17,FALSE)&amp;" "&amp;VLOOKUP($C22,CPM,5,FALSE),"")</f>
        <v/>
      </c>
      <c r="G22" s="232" t="str">
        <f t="shared" si="3"/>
        <v/>
      </c>
      <c r="H22" s="218"/>
      <c r="I22" s="230">
        <f t="shared" si="4"/>
        <v>0</v>
      </c>
      <c r="N22" t="str">
        <f t="shared" si="5"/>
        <v/>
      </c>
      <c r="O22" t="str">
        <f t="shared" si="6"/>
        <v/>
      </c>
      <c r="P22" t="str">
        <f t="shared" si="7"/>
        <v/>
      </c>
      <c r="Q22" t="str">
        <f>IFERROR(VLOOKUP($C22,Roadway!A22:Q156,17,FALSE)&amp;" "&amp;VLOOKUP($C22,CPM,5,FALSE),"")</f>
        <v/>
      </c>
      <c r="R22" t="str">
        <f t="shared" si="8"/>
        <v/>
      </c>
      <c r="S22">
        <f t="shared" si="9"/>
        <v>0</v>
      </c>
    </row>
    <row r="23" spans="2:19" ht="12" customHeight="1" x14ac:dyDescent="0.2">
      <c r="B23" s="230" t="str">
        <f t="shared" si="0"/>
        <v/>
      </c>
      <c r="C23" s="232">
        <v>20</v>
      </c>
      <c r="D23" s="233" t="str">
        <f t="shared" si="1"/>
        <v/>
      </c>
      <c r="E23" s="232" t="str">
        <f t="shared" si="2"/>
        <v/>
      </c>
      <c r="F23" s="230" t="str">
        <f>IFERROR(VLOOKUP($C23,Roadway!A23:Q157,17,FALSE)&amp;" "&amp;VLOOKUP($C23,CPM,5,FALSE),"")</f>
        <v/>
      </c>
      <c r="G23" s="232" t="str">
        <f t="shared" si="3"/>
        <v/>
      </c>
      <c r="H23" s="218"/>
      <c r="I23" s="230">
        <f t="shared" si="4"/>
        <v>0</v>
      </c>
      <c r="N23" t="str">
        <f t="shared" si="5"/>
        <v/>
      </c>
      <c r="O23" t="str">
        <f t="shared" si="6"/>
        <v/>
      </c>
      <c r="P23" t="str">
        <f t="shared" si="7"/>
        <v/>
      </c>
      <c r="Q23" t="str">
        <f>IFERROR(VLOOKUP($C23,Roadway!A23:Q157,17,FALSE)&amp;" "&amp;VLOOKUP($C23,CPM,5,FALSE),"")</f>
        <v/>
      </c>
      <c r="R23" t="str">
        <f t="shared" si="8"/>
        <v/>
      </c>
      <c r="S23">
        <f t="shared" si="9"/>
        <v>0</v>
      </c>
    </row>
    <row r="24" spans="2:19" ht="12" customHeight="1" x14ac:dyDescent="0.2">
      <c r="B24" s="230" t="str">
        <f t="shared" si="0"/>
        <v/>
      </c>
      <c r="C24" s="232">
        <v>21</v>
      </c>
      <c r="D24" s="233" t="str">
        <f t="shared" si="1"/>
        <v/>
      </c>
      <c r="E24" s="232" t="str">
        <f t="shared" si="2"/>
        <v/>
      </c>
      <c r="F24" s="230" t="str">
        <f>IFERROR(VLOOKUP($C24,Roadway!A24:Q158,17,FALSE)&amp;" "&amp;VLOOKUP($C24,CPM,5,FALSE),"")</f>
        <v/>
      </c>
      <c r="G24" s="232" t="str">
        <f t="shared" si="3"/>
        <v/>
      </c>
      <c r="H24" s="218"/>
      <c r="I24" s="230">
        <f t="shared" si="4"/>
        <v>0</v>
      </c>
      <c r="N24" t="str">
        <f t="shared" si="5"/>
        <v/>
      </c>
      <c r="O24" t="str">
        <f t="shared" si="6"/>
        <v/>
      </c>
      <c r="P24" t="str">
        <f t="shared" si="7"/>
        <v/>
      </c>
      <c r="Q24" t="str">
        <f>IFERROR(VLOOKUP($C24,Roadway!A24:Q158,17,FALSE)&amp;" "&amp;VLOOKUP($C24,CPM,5,FALSE),"")</f>
        <v/>
      </c>
      <c r="R24" t="str">
        <f t="shared" si="8"/>
        <v/>
      </c>
      <c r="S24">
        <f t="shared" si="9"/>
        <v>0</v>
      </c>
    </row>
    <row r="25" spans="2:19" ht="12" customHeight="1" x14ac:dyDescent="0.2">
      <c r="B25" s="230" t="str">
        <f t="shared" si="0"/>
        <v/>
      </c>
      <c r="C25" s="232">
        <v>22</v>
      </c>
      <c r="D25" s="233" t="str">
        <f t="shared" si="1"/>
        <v/>
      </c>
      <c r="E25" s="232" t="str">
        <f t="shared" si="2"/>
        <v/>
      </c>
      <c r="F25" s="230" t="str">
        <f>IFERROR(VLOOKUP($C25,Roadway!A25:Q159,17,FALSE)&amp;" "&amp;VLOOKUP($C25,CPM,5,FALSE),"")</f>
        <v/>
      </c>
      <c r="G25" s="232" t="str">
        <f t="shared" si="3"/>
        <v/>
      </c>
      <c r="H25" s="218"/>
      <c r="I25" s="230">
        <f t="shared" si="4"/>
        <v>0</v>
      </c>
      <c r="N25" t="str">
        <f t="shared" si="5"/>
        <v/>
      </c>
      <c r="O25" t="str">
        <f t="shared" si="6"/>
        <v/>
      </c>
      <c r="P25" t="str">
        <f t="shared" si="7"/>
        <v/>
      </c>
      <c r="Q25" t="str">
        <f>IFERROR(VLOOKUP($C25,Roadway!A25:Q159,17,FALSE)&amp;" "&amp;VLOOKUP($C25,CPM,5,FALSE),"")</f>
        <v/>
      </c>
      <c r="R25" t="str">
        <f t="shared" si="8"/>
        <v/>
      </c>
      <c r="S25">
        <f t="shared" si="9"/>
        <v>0</v>
      </c>
    </row>
    <row r="26" spans="2:19" ht="12" customHeight="1" x14ac:dyDescent="0.2">
      <c r="B26" s="230" t="str">
        <f t="shared" si="0"/>
        <v/>
      </c>
      <c r="C26" s="232">
        <v>23</v>
      </c>
      <c r="D26" s="233" t="str">
        <f t="shared" si="1"/>
        <v/>
      </c>
      <c r="E26" s="232" t="str">
        <f t="shared" si="2"/>
        <v/>
      </c>
      <c r="F26" s="230" t="str">
        <f>IFERROR(VLOOKUP($C26,Roadway!A26:Q160,17,FALSE)&amp;" "&amp;VLOOKUP($C26,CPM,5,FALSE),"")</f>
        <v/>
      </c>
      <c r="G26" s="232" t="str">
        <f t="shared" si="3"/>
        <v/>
      </c>
      <c r="H26" s="218"/>
      <c r="I26" s="230">
        <f t="shared" si="4"/>
        <v>0</v>
      </c>
      <c r="N26" t="str">
        <f t="shared" si="5"/>
        <v/>
      </c>
      <c r="O26" t="str">
        <f t="shared" si="6"/>
        <v/>
      </c>
      <c r="P26" t="str">
        <f t="shared" si="7"/>
        <v/>
      </c>
      <c r="Q26" t="str">
        <f>IFERROR(VLOOKUP($C26,Roadway!A26:Q160,17,FALSE)&amp;" "&amp;VLOOKUP($C26,CPM,5,FALSE),"")</f>
        <v/>
      </c>
      <c r="R26" t="str">
        <f t="shared" si="8"/>
        <v/>
      </c>
      <c r="S26">
        <f t="shared" si="9"/>
        <v>0</v>
      </c>
    </row>
    <row r="27" spans="2:19" ht="12" customHeight="1" x14ac:dyDescent="0.2">
      <c r="B27" s="230" t="str">
        <f t="shared" si="0"/>
        <v/>
      </c>
      <c r="C27" s="232">
        <v>24</v>
      </c>
      <c r="D27" s="233" t="str">
        <f t="shared" si="1"/>
        <v/>
      </c>
      <c r="E27" s="232" t="str">
        <f t="shared" si="2"/>
        <v/>
      </c>
      <c r="F27" s="230" t="str">
        <f>IFERROR(VLOOKUP($C27,Roadway!A27:Q161,17,FALSE)&amp;" "&amp;VLOOKUP($C27,CPM,5,FALSE),"")</f>
        <v/>
      </c>
      <c r="G27" s="232" t="str">
        <f t="shared" si="3"/>
        <v/>
      </c>
      <c r="H27" s="218"/>
      <c r="I27" s="230">
        <f t="shared" si="4"/>
        <v>0</v>
      </c>
      <c r="N27" t="str">
        <f t="shared" si="5"/>
        <v/>
      </c>
      <c r="O27" t="str">
        <f t="shared" si="6"/>
        <v/>
      </c>
      <c r="P27" t="str">
        <f t="shared" si="7"/>
        <v/>
      </c>
      <c r="Q27" t="str">
        <f>IFERROR(VLOOKUP($C27,Roadway!A27:Q161,17,FALSE)&amp;" "&amp;VLOOKUP($C27,CPM,5,FALSE),"")</f>
        <v/>
      </c>
      <c r="R27" t="str">
        <f t="shared" si="8"/>
        <v/>
      </c>
      <c r="S27">
        <f t="shared" si="9"/>
        <v>0</v>
      </c>
    </row>
    <row r="28" spans="2:19" ht="12" customHeight="1" x14ac:dyDescent="0.2">
      <c r="B28" s="230" t="str">
        <f t="shared" si="0"/>
        <v/>
      </c>
      <c r="C28" s="232">
        <v>25</v>
      </c>
      <c r="D28" s="233" t="str">
        <f t="shared" si="1"/>
        <v/>
      </c>
      <c r="E28" s="232" t="str">
        <f t="shared" si="2"/>
        <v/>
      </c>
      <c r="F28" s="230" t="str">
        <f>IFERROR(VLOOKUP($C28,Roadway!A28:Q162,17,FALSE)&amp;" "&amp;VLOOKUP($C28,CPM,5,FALSE),"")</f>
        <v/>
      </c>
      <c r="G28" s="232" t="str">
        <f t="shared" si="3"/>
        <v/>
      </c>
      <c r="H28" s="218"/>
      <c r="I28" s="230">
        <f t="shared" si="4"/>
        <v>0</v>
      </c>
      <c r="N28" t="str">
        <f t="shared" si="5"/>
        <v/>
      </c>
      <c r="O28" t="str">
        <f t="shared" si="6"/>
        <v/>
      </c>
      <c r="P28" t="str">
        <f t="shared" si="7"/>
        <v/>
      </c>
      <c r="Q28" t="str">
        <f>IFERROR(VLOOKUP($C28,Roadway!A28:Q162,17,FALSE)&amp;" "&amp;VLOOKUP($C28,CPM,5,FALSE),"")</f>
        <v/>
      </c>
      <c r="R28" t="str">
        <f t="shared" si="8"/>
        <v/>
      </c>
      <c r="S28">
        <f t="shared" si="9"/>
        <v>0</v>
      </c>
    </row>
    <row r="29" spans="2:19" ht="12" customHeight="1" x14ac:dyDescent="0.2">
      <c r="B29" s="230" t="str">
        <f t="shared" si="0"/>
        <v/>
      </c>
      <c r="C29" s="232">
        <v>26</v>
      </c>
      <c r="D29" s="233" t="str">
        <f t="shared" si="1"/>
        <v/>
      </c>
      <c r="E29" s="232" t="str">
        <f t="shared" si="2"/>
        <v/>
      </c>
      <c r="F29" s="230" t="str">
        <f>IFERROR(VLOOKUP($C29,Roadway!A29:Q163,17,FALSE)&amp;" "&amp;VLOOKUP($C29,CPM,5,FALSE),"")</f>
        <v/>
      </c>
      <c r="G29" s="232" t="str">
        <f t="shared" si="3"/>
        <v/>
      </c>
      <c r="H29" s="218"/>
      <c r="I29" s="230">
        <f t="shared" si="4"/>
        <v>0</v>
      </c>
      <c r="N29" t="str">
        <f t="shared" si="5"/>
        <v/>
      </c>
      <c r="O29" t="str">
        <f t="shared" si="6"/>
        <v/>
      </c>
      <c r="P29" t="str">
        <f t="shared" si="7"/>
        <v/>
      </c>
      <c r="Q29" t="str">
        <f>IFERROR(VLOOKUP($C29,Roadway!A29:Q163,17,FALSE)&amp;" "&amp;VLOOKUP($C29,CPM,5,FALSE),"")</f>
        <v/>
      </c>
      <c r="R29" t="str">
        <f t="shared" si="8"/>
        <v/>
      </c>
      <c r="S29">
        <f t="shared" si="9"/>
        <v>0</v>
      </c>
    </row>
    <row r="30" spans="2:19" ht="12" customHeight="1" x14ac:dyDescent="0.2">
      <c r="B30" s="230" t="str">
        <f t="shared" si="0"/>
        <v/>
      </c>
      <c r="C30" s="232">
        <v>27</v>
      </c>
      <c r="D30" s="233" t="str">
        <f t="shared" si="1"/>
        <v/>
      </c>
      <c r="E30" s="232" t="str">
        <f t="shared" si="2"/>
        <v/>
      </c>
      <c r="F30" s="230" t="str">
        <f>IFERROR(VLOOKUP($C30,Roadway!A30:Q164,17,FALSE)&amp;" "&amp;VLOOKUP($C30,CPM,5,FALSE),"")</f>
        <v/>
      </c>
      <c r="G30" s="232" t="str">
        <f t="shared" si="3"/>
        <v/>
      </c>
      <c r="H30" s="218"/>
      <c r="I30" s="230">
        <f t="shared" si="4"/>
        <v>0</v>
      </c>
      <c r="N30" t="str">
        <f t="shared" si="5"/>
        <v/>
      </c>
      <c r="O30" t="str">
        <f t="shared" si="6"/>
        <v/>
      </c>
      <c r="P30" t="str">
        <f t="shared" si="7"/>
        <v/>
      </c>
      <c r="Q30" t="str">
        <f>IFERROR(VLOOKUP($C30,Roadway!A30:Q164,17,FALSE)&amp;" "&amp;VLOOKUP($C30,CPM,5,FALSE),"")</f>
        <v/>
      </c>
      <c r="R30" t="str">
        <f t="shared" si="8"/>
        <v/>
      </c>
      <c r="S30">
        <f t="shared" si="9"/>
        <v>0</v>
      </c>
    </row>
    <row r="31" spans="2:19" ht="12" customHeight="1" x14ac:dyDescent="0.2">
      <c r="B31" s="230" t="str">
        <f t="shared" si="0"/>
        <v/>
      </c>
      <c r="C31" s="232">
        <v>28</v>
      </c>
      <c r="D31" s="233" t="str">
        <f t="shared" si="1"/>
        <v/>
      </c>
      <c r="E31" s="232" t="str">
        <f t="shared" si="2"/>
        <v/>
      </c>
      <c r="F31" s="230" t="str">
        <f>IFERROR(VLOOKUP($C31,Roadway!A31:Q165,17,FALSE)&amp;" "&amp;VLOOKUP($C31,CPM,5,FALSE),"")</f>
        <v/>
      </c>
      <c r="G31" s="232" t="str">
        <f t="shared" si="3"/>
        <v/>
      </c>
      <c r="H31" s="218"/>
      <c r="I31" s="230">
        <f t="shared" si="4"/>
        <v>0</v>
      </c>
      <c r="N31" t="str">
        <f t="shared" si="5"/>
        <v/>
      </c>
      <c r="O31" t="str">
        <f t="shared" si="6"/>
        <v/>
      </c>
      <c r="P31" t="str">
        <f t="shared" si="7"/>
        <v/>
      </c>
      <c r="Q31" t="str">
        <f>IFERROR(VLOOKUP($C31,Roadway!A31:Q165,17,FALSE)&amp;" "&amp;VLOOKUP($C31,CPM,5,FALSE),"")</f>
        <v/>
      </c>
      <c r="R31" t="str">
        <f t="shared" si="8"/>
        <v/>
      </c>
      <c r="S31">
        <f t="shared" si="9"/>
        <v>0</v>
      </c>
    </row>
    <row r="32" spans="2:19" ht="12" customHeight="1" x14ac:dyDescent="0.2">
      <c r="B32" s="230" t="str">
        <f t="shared" si="0"/>
        <v/>
      </c>
      <c r="C32" s="232">
        <v>29</v>
      </c>
      <c r="D32" s="233" t="str">
        <f t="shared" si="1"/>
        <v/>
      </c>
      <c r="E32" s="232" t="str">
        <f t="shared" si="2"/>
        <v/>
      </c>
      <c r="F32" s="230" t="str">
        <f>IFERROR(VLOOKUP($C32,Roadway!A32:Q166,17,FALSE)&amp;" "&amp;VLOOKUP($C32,CPM,5,FALSE),"")</f>
        <v/>
      </c>
      <c r="G32" s="232" t="str">
        <f t="shared" si="3"/>
        <v/>
      </c>
      <c r="H32" s="218"/>
      <c r="I32" s="230">
        <f t="shared" si="4"/>
        <v>0</v>
      </c>
      <c r="N32" t="str">
        <f t="shared" si="5"/>
        <v/>
      </c>
      <c r="O32" t="str">
        <f t="shared" si="6"/>
        <v/>
      </c>
      <c r="P32" t="str">
        <f t="shared" si="7"/>
        <v/>
      </c>
      <c r="Q32" t="str">
        <f>IFERROR(VLOOKUP($C32,Roadway!A32:Q166,17,FALSE)&amp;" "&amp;VLOOKUP($C32,CPM,5,FALSE),"")</f>
        <v/>
      </c>
      <c r="R32" t="str">
        <f t="shared" si="8"/>
        <v/>
      </c>
      <c r="S32">
        <f t="shared" si="9"/>
        <v>0</v>
      </c>
    </row>
    <row r="33" spans="2:19" ht="12" customHeight="1" x14ac:dyDescent="0.2">
      <c r="B33" s="230" t="str">
        <f t="shared" si="0"/>
        <v/>
      </c>
      <c r="C33" s="232">
        <v>30</v>
      </c>
      <c r="D33" s="233" t="str">
        <f t="shared" si="1"/>
        <v/>
      </c>
      <c r="E33" s="232" t="str">
        <f t="shared" si="2"/>
        <v/>
      </c>
      <c r="F33" s="230" t="str">
        <f>IFERROR(VLOOKUP($C33,Roadway!A33:Q167,17,FALSE)&amp;" "&amp;VLOOKUP($C33,CPM,5,FALSE),"")</f>
        <v/>
      </c>
      <c r="G33" s="232" t="str">
        <f t="shared" si="3"/>
        <v/>
      </c>
      <c r="H33" s="218"/>
      <c r="I33" s="230">
        <f t="shared" si="4"/>
        <v>0</v>
      </c>
      <c r="N33" t="str">
        <f t="shared" si="5"/>
        <v/>
      </c>
      <c r="O33" t="str">
        <f t="shared" si="6"/>
        <v/>
      </c>
      <c r="P33" t="str">
        <f t="shared" si="7"/>
        <v/>
      </c>
      <c r="Q33" t="str">
        <f>IFERROR(VLOOKUP($C33,Roadway!A33:Q167,17,FALSE)&amp;" "&amp;VLOOKUP($C33,CPM,5,FALSE),"")</f>
        <v/>
      </c>
      <c r="R33" t="str">
        <f t="shared" si="8"/>
        <v/>
      </c>
      <c r="S33">
        <f t="shared" si="9"/>
        <v>0</v>
      </c>
    </row>
    <row r="34" spans="2:19" ht="12" customHeight="1" x14ac:dyDescent="0.2">
      <c r="B34" s="230" t="str">
        <f t="shared" si="0"/>
        <v/>
      </c>
      <c r="C34" s="232">
        <v>31</v>
      </c>
      <c r="D34" s="233" t="str">
        <f t="shared" si="1"/>
        <v/>
      </c>
      <c r="E34" s="232" t="str">
        <f t="shared" si="2"/>
        <v/>
      </c>
      <c r="F34" s="230" t="str">
        <f>IFERROR(VLOOKUP($C34,Roadway!A34:Q168,17,FALSE)&amp;" "&amp;VLOOKUP($C34,CPM,5,FALSE),"")</f>
        <v/>
      </c>
      <c r="G34" s="232" t="str">
        <f t="shared" si="3"/>
        <v/>
      </c>
      <c r="H34" s="218"/>
      <c r="I34" s="230">
        <f t="shared" si="4"/>
        <v>0</v>
      </c>
      <c r="N34" t="str">
        <f t="shared" si="5"/>
        <v/>
      </c>
      <c r="O34" t="str">
        <f t="shared" si="6"/>
        <v/>
      </c>
      <c r="P34" t="str">
        <f t="shared" si="7"/>
        <v/>
      </c>
      <c r="Q34" t="str">
        <f>IFERROR(VLOOKUP($C34,Roadway!A34:Q168,17,FALSE)&amp;" "&amp;VLOOKUP($C34,CPM,5,FALSE),"")</f>
        <v/>
      </c>
      <c r="R34" t="str">
        <f t="shared" si="8"/>
        <v/>
      </c>
      <c r="S34">
        <f t="shared" si="9"/>
        <v>0</v>
      </c>
    </row>
    <row r="35" spans="2:19" ht="12" customHeight="1" x14ac:dyDescent="0.2">
      <c r="B35" s="230" t="str">
        <f t="shared" si="0"/>
        <v/>
      </c>
      <c r="C35" s="232">
        <v>32</v>
      </c>
      <c r="D35" s="233" t="str">
        <f t="shared" si="1"/>
        <v/>
      </c>
      <c r="E35" s="232" t="str">
        <f t="shared" si="2"/>
        <v/>
      </c>
      <c r="F35" s="230" t="str">
        <f>IFERROR(VLOOKUP($C35,Roadway!A35:Q169,17,FALSE)&amp;" "&amp;VLOOKUP($C35,CPM,5,FALSE),"")</f>
        <v/>
      </c>
      <c r="G35" s="232" t="str">
        <f t="shared" si="3"/>
        <v/>
      </c>
      <c r="H35" s="218"/>
      <c r="I35" s="230">
        <f t="shared" si="4"/>
        <v>0</v>
      </c>
      <c r="N35" t="str">
        <f t="shared" si="5"/>
        <v/>
      </c>
      <c r="O35" t="str">
        <f t="shared" si="6"/>
        <v/>
      </c>
      <c r="P35" t="str">
        <f t="shared" si="7"/>
        <v/>
      </c>
      <c r="Q35" t="str">
        <f>IFERROR(VLOOKUP($C35,Roadway!A35:Q169,17,FALSE)&amp;" "&amp;VLOOKUP($C35,CPM,5,FALSE),"")</f>
        <v/>
      </c>
      <c r="R35" t="str">
        <f t="shared" si="8"/>
        <v/>
      </c>
      <c r="S35">
        <f t="shared" si="9"/>
        <v>0</v>
      </c>
    </row>
    <row r="36" spans="2:19" ht="12" customHeight="1" x14ac:dyDescent="0.2">
      <c r="B36" s="230" t="str">
        <f t="shared" ref="B36:B53" si="10">IFERROR(VLOOKUP($C36,CPM,2,FALSE),"")</f>
        <v/>
      </c>
      <c r="C36" s="232">
        <v>33</v>
      </c>
      <c r="D36" s="233" t="str">
        <f t="shared" ref="D36:D53" si="11">IFERROR(VLOOKUP($C36,CPM,4,FALSE),"")</f>
        <v/>
      </c>
      <c r="E36" s="232" t="str">
        <f t="shared" ref="E36:E53" si="12">IFERROR(VLOOKUP($C36,CPM,7,FALSE),"")</f>
        <v/>
      </c>
      <c r="F36" s="230" t="str">
        <f>IFERROR(VLOOKUP($C36,Roadway!A35:Q170,17,FALSE)&amp;" "&amp;VLOOKUP($C36,CPM,5,FALSE),"")</f>
        <v/>
      </c>
      <c r="G36" s="232" t="str">
        <f t="shared" ref="G36:G53" si="13">IFERROR(VLOOKUP($C36,CPM,13,FALSE),"")</f>
        <v/>
      </c>
      <c r="H36" s="218"/>
      <c r="I36" s="230">
        <f t="shared" ref="I36:I53" si="14">IFERROR(G36+H36-1,)</f>
        <v>0</v>
      </c>
      <c r="N36" t="str">
        <f t="shared" ref="N36:N53" si="15">IFERROR(VLOOKUP($C36,CPM,2,FALSE),"")</f>
        <v/>
      </c>
      <c r="O36" t="str">
        <f t="shared" ref="O36:O53" si="16">IFERROR(VLOOKUP($C36,CPM,4,FALSE),"")</f>
        <v/>
      </c>
      <c r="P36" t="str">
        <f t="shared" ref="P36:P53" si="17">IFERROR(VLOOKUP($C36,CPM,7,FALSE),"")</f>
        <v/>
      </c>
      <c r="Q36" t="str">
        <f>IFERROR(VLOOKUP($C36,Roadway!A35:Q170,17,FALSE)&amp;" "&amp;VLOOKUP($C36,CPM,5,FALSE),"")</f>
        <v/>
      </c>
      <c r="R36" t="str">
        <f t="shared" ref="R36:R53" si="18">IFERROR(VLOOKUP($C36,CPM,13,FALSE),"")</f>
        <v/>
      </c>
      <c r="S36">
        <f t="shared" ref="S36:S53" si="19">IFERROR(G36+H36-1,)</f>
        <v>0</v>
      </c>
    </row>
    <row r="37" spans="2:19" ht="12" customHeight="1" x14ac:dyDescent="0.2">
      <c r="B37" s="230" t="str">
        <f t="shared" si="10"/>
        <v/>
      </c>
      <c r="C37" s="232">
        <v>34</v>
      </c>
      <c r="D37" s="233" t="str">
        <f t="shared" si="11"/>
        <v/>
      </c>
      <c r="E37" s="232" t="str">
        <f t="shared" si="12"/>
        <v/>
      </c>
      <c r="F37" s="230" t="str">
        <f>IFERROR(VLOOKUP($C37,Roadway!A35:Q171,17,FALSE)&amp;" "&amp;VLOOKUP($C37,CPM,5,FALSE),"")</f>
        <v/>
      </c>
      <c r="G37" s="232" t="str">
        <f t="shared" si="13"/>
        <v/>
      </c>
      <c r="H37" s="218"/>
      <c r="I37" s="230">
        <f t="shared" si="14"/>
        <v>0</v>
      </c>
      <c r="N37" t="str">
        <f t="shared" si="15"/>
        <v/>
      </c>
      <c r="O37" t="str">
        <f t="shared" si="16"/>
        <v/>
      </c>
      <c r="P37" t="str">
        <f t="shared" si="17"/>
        <v/>
      </c>
      <c r="Q37" t="str">
        <f>IFERROR(VLOOKUP($C37,Roadway!A35:Q171,17,FALSE)&amp;" "&amp;VLOOKUP($C37,CPM,5,FALSE),"")</f>
        <v/>
      </c>
      <c r="R37" t="str">
        <f t="shared" si="18"/>
        <v/>
      </c>
      <c r="S37">
        <f t="shared" si="19"/>
        <v>0</v>
      </c>
    </row>
    <row r="38" spans="2:19" ht="12" customHeight="1" x14ac:dyDescent="0.2">
      <c r="B38" s="230" t="str">
        <f t="shared" si="10"/>
        <v/>
      </c>
      <c r="C38" s="232">
        <v>35</v>
      </c>
      <c r="D38" s="233" t="str">
        <f t="shared" si="11"/>
        <v/>
      </c>
      <c r="E38" s="232" t="str">
        <f t="shared" si="12"/>
        <v/>
      </c>
      <c r="F38" s="230" t="str">
        <f>IFERROR(VLOOKUP($C38,Roadway!A36:Q172,17,FALSE)&amp;" "&amp;VLOOKUP($C38,CPM,5,FALSE),"")</f>
        <v/>
      </c>
      <c r="G38" s="232" t="str">
        <f t="shared" si="13"/>
        <v/>
      </c>
      <c r="H38" s="218"/>
      <c r="I38" s="230">
        <f t="shared" si="14"/>
        <v>0</v>
      </c>
      <c r="N38" t="str">
        <f t="shared" si="15"/>
        <v/>
      </c>
      <c r="O38" t="str">
        <f t="shared" si="16"/>
        <v/>
      </c>
      <c r="P38" t="str">
        <f t="shared" si="17"/>
        <v/>
      </c>
      <c r="Q38" t="str">
        <f>IFERROR(VLOOKUP($C38,Roadway!A36:Q172,17,FALSE)&amp;" "&amp;VLOOKUP($C38,CPM,5,FALSE),"")</f>
        <v/>
      </c>
      <c r="R38" t="str">
        <f t="shared" si="18"/>
        <v/>
      </c>
      <c r="S38">
        <f t="shared" si="19"/>
        <v>0</v>
      </c>
    </row>
    <row r="39" spans="2:19" ht="12" customHeight="1" x14ac:dyDescent="0.2">
      <c r="B39" s="230" t="str">
        <f t="shared" si="10"/>
        <v/>
      </c>
      <c r="C39" s="232">
        <v>36</v>
      </c>
      <c r="D39" s="233" t="str">
        <f t="shared" si="11"/>
        <v/>
      </c>
      <c r="E39" s="232" t="str">
        <f t="shared" si="12"/>
        <v/>
      </c>
      <c r="F39" s="230" t="str">
        <f>IFERROR(VLOOKUP($C39,Roadway!A37:Q173,17,FALSE)&amp;" "&amp;VLOOKUP($C39,CPM,5,FALSE),"")</f>
        <v/>
      </c>
      <c r="G39" s="232" t="str">
        <f t="shared" si="13"/>
        <v/>
      </c>
      <c r="H39" s="218"/>
      <c r="I39" s="230">
        <f t="shared" si="14"/>
        <v>0</v>
      </c>
      <c r="N39" t="str">
        <f t="shared" si="15"/>
        <v/>
      </c>
      <c r="O39" t="str">
        <f t="shared" si="16"/>
        <v/>
      </c>
      <c r="P39" t="str">
        <f t="shared" si="17"/>
        <v/>
      </c>
      <c r="Q39" t="str">
        <f>IFERROR(VLOOKUP($C39,Roadway!A37:Q173,17,FALSE)&amp;" "&amp;VLOOKUP($C39,CPM,5,FALSE),"")</f>
        <v/>
      </c>
      <c r="R39" t="str">
        <f t="shared" si="18"/>
        <v/>
      </c>
      <c r="S39">
        <f t="shared" si="19"/>
        <v>0</v>
      </c>
    </row>
    <row r="40" spans="2:19" ht="12" customHeight="1" x14ac:dyDescent="0.2">
      <c r="B40" s="230" t="str">
        <f t="shared" si="10"/>
        <v/>
      </c>
      <c r="C40" s="232">
        <v>37</v>
      </c>
      <c r="D40" s="233" t="str">
        <f t="shared" si="11"/>
        <v/>
      </c>
      <c r="E40" s="232" t="str">
        <f t="shared" si="12"/>
        <v/>
      </c>
      <c r="F40" s="230" t="str">
        <f>IFERROR(VLOOKUP($C40,Roadway!A38:Q174,17,FALSE)&amp;" "&amp;VLOOKUP($C40,CPM,5,FALSE),"")</f>
        <v/>
      </c>
      <c r="G40" s="232" t="str">
        <f t="shared" si="13"/>
        <v/>
      </c>
      <c r="H40" s="218"/>
      <c r="I40" s="230">
        <f t="shared" si="14"/>
        <v>0</v>
      </c>
      <c r="N40" t="str">
        <f t="shared" si="15"/>
        <v/>
      </c>
      <c r="O40" t="str">
        <f t="shared" si="16"/>
        <v/>
      </c>
      <c r="P40" t="str">
        <f t="shared" si="17"/>
        <v/>
      </c>
      <c r="Q40" t="str">
        <f>IFERROR(VLOOKUP($C40,Roadway!A38:Q174,17,FALSE)&amp;" "&amp;VLOOKUP($C40,CPM,5,FALSE),"")</f>
        <v/>
      </c>
      <c r="R40" t="str">
        <f t="shared" si="18"/>
        <v/>
      </c>
      <c r="S40">
        <f t="shared" si="19"/>
        <v>0</v>
      </c>
    </row>
    <row r="41" spans="2:19" ht="12" customHeight="1" x14ac:dyDescent="0.2">
      <c r="B41" s="230" t="str">
        <f t="shared" si="10"/>
        <v/>
      </c>
      <c r="C41" s="232">
        <v>38</v>
      </c>
      <c r="D41" s="233" t="str">
        <f t="shared" si="11"/>
        <v/>
      </c>
      <c r="E41" s="232" t="str">
        <f t="shared" si="12"/>
        <v/>
      </c>
      <c r="F41" s="230" t="str">
        <f>IFERROR(VLOOKUP($C41,Roadway!A39:Q175,17,FALSE)&amp;" "&amp;VLOOKUP($C41,CPM,5,FALSE),"")</f>
        <v/>
      </c>
      <c r="G41" s="232" t="str">
        <f t="shared" si="13"/>
        <v/>
      </c>
      <c r="H41" s="218"/>
      <c r="I41" s="230">
        <f t="shared" si="14"/>
        <v>0</v>
      </c>
      <c r="N41" t="str">
        <f t="shared" si="15"/>
        <v/>
      </c>
      <c r="O41" t="str">
        <f t="shared" si="16"/>
        <v/>
      </c>
      <c r="P41" t="str">
        <f t="shared" si="17"/>
        <v/>
      </c>
      <c r="Q41" t="str">
        <f>IFERROR(VLOOKUP($C41,Roadway!A39:Q175,17,FALSE)&amp;" "&amp;VLOOKUP($C41,CPM,5,FALSE),"")</f>
        <v/>
      </c>
      <c r="R41" t="str">
        <f t="shared" si="18"/>
        <v/>
      </c>
      <c r="S41">
        <f t="shared" si="19"/>
        <v>0</v>
      </c>
    </row>
    <row r="42" spans="2:19" ht="12" customHeight="1" x14ac:dyDescent="0.2">
      <c r="B42" s="230" t="str">
        <f t="shared" si="10"/>
        <v/>
      </c>
      <c r="C42" s="232">
        <v>39</v>
      </c>
      <c r="D42" s="233" t="str">
        <f t="shared" si="11"/>
        <v/>
      </c>
      <c r="E42" s="232" t="str">
        <f t="shared" si="12"/>
        <v/>
      </c>
      <c r="F42" s="230" t="str">
        <f>IFERROR(VLOOKUP($C42,Roadway!A40:Q176,17,FALSE)&amp;" "&amp;VLOOKUP($C42,CPM,5,FALSE),"")</f>
        <v/>
      </c>
      <c r="G42" s="232" t="str">
        <f t="shared" si="13"/>
        <v/>
      </c>
      <c r="H42" s="218"/>
      <c r="I42" s="230">
        <f t="shared" si="14"/>
        <v>0</v>
      </c>
      <c r="N42" t="str">
        <f t="shared" si="15"/>
        <v/>
      </c>
      <c r="O42" t="str">
        <f t="shared" si="16"/>
        <v/>
      </c>
      <c r="P42" t="str">
        <f t="shared" si="17"/>
        <v/>
      </c>
      <c r="Q42" t="str">
        <f>IFERROR(VLOOKUP($C42,Roadway!A40:Q176,17,FALSE)&amp;" "&amp;VLOOKUP($C42,CPM,5,FALSE),"")</f>
        <v/>
      </c>
      <c r="R42" t="str">
        <f t="shared" si="18"/>
        <v/>
      </c>
      <c r="S42">
        <f t="shared" si="19"/>
        <v>0</v>
      </c>
    </row>
    <row r="43" spans="2:19" ht="12" customHeight="1" x14ac:dyDescent="0.2">
      <c r="B43" s="230" t="str">
        <f t="shared" si="10"/>
        <v/>
      </c>
      <c r="C43" s="232">
        <v>40</v>
      </c>
      <c r="D43" s="233" t="str">
        <f t="shared" si="11"/>
        <v/>
      </c>
      <c r="E43" s="232" t="str">
        <f t="shared" si="12"/>
        <v/>
      </c>
      <c r="F43" s="230" t="str">
        <f>IFERROR(VLOOKUP($C43,Roadway!A41:Q177,17,FALSE)&amp;" "&amp;VLOOKUP($C43,CPM,5,FALSE),"")</f>
        <v/>
      </c>
      <c r="G43" s="232" t="str">
        <f t="shared" si="13"/>
        <v/>
      </c>
      <c r="H43" s="218"/>
      <c r="I43" s="230">
        <f t="shared" si="14"/>
        <v>0</v>
      </c>
      <c r="N43" t="str">
        <f t="shared" si="15"/>
        <v/>
      </c>
      <c r="O43" t="str">
        <f t="shared" si="16"/>
        <v/>
      </c>
      <c r="P43" t="str">
        <f t="shared" si="17"/>
        <v/>
      </c>
      <c r="Q43" t="str">
        <f>IFERROR(VLOOKUP($C43,Roadway!A41:Q177,17,FALSE)&amp;" "&amp;VLOOKUP($C43,CPM,5,FALSE),"")</f>
        <v/>
      </c>
      <c r="R43" t="str">
        <f t="shared" si="18"/>
        <v/>
      </c>
      <c r="S43">
        <f t="shared" si="19"/>
        <v>0</v>
      </c>
    </row>
    <row r="44" spans="2:19" ht="12" customHeight="1" x14ac:dyDescent="0.2">
      <c r="B44" s="230" t="str">
        <f t="shared" si="10"/>
        <v/>
      </c>
      <c r="C44" s="232">
        <v>41</v>
      </c>
      <c r="D44" s="233" t="str">
        <f t="shared" si="11"/>
        <v/>
      </c>
      <c r="E44" s="232" t="str">
        <f t="shared" si="12"/>
        <v/>
      </c>
      <c r="F44" s="230" t="str">
        <f>IFERROR(VLOOKUP($C44,Roadway!A42:Q178,17,FALSE)&amp;" "&amp;VLOOKUP($C44,CPM,5,FALSE),"")</f>
        <v/>
      </c>
      <c r="G44" s="232" t="str">
        <f t="shared" si="13"/>
        <v/>
      </c>
      <c r="H44" s="218"/>
      <c r="I44" s="230">
        <f t="shared" si="14"/>
        <v>0</v>
      </c>
      <c r="N44" t="str">
        <f t="shared" si="15"/>
        <v/>
      </c>
      <c r="O44" t="str">
        <f t="shared" si="16"/>
        <v/>
      </c>
      <c r="P44" t="str">
        <f t="shared" si="17"/>
        <v/>
      </c>
      <c r="Q44" t="str">
        <f>IFERROR(VLOOKUP($C44,Roadway!A42:Q178,17,FALSE)&amp;" "&amp;VLOOKUP($C44,CPM,5,FALSE),"")</f>
        <v/>
      </c>
      <c r="R44" t="str">
        <f t="shared" si="18"/>
        <v/>
      </c>
      <c r="S44">
        <f t="shared" si="19"/>
        <v>0</v>
      </c>
    </row>
    <row r="45" spans="2:19" ht="12" customHeight="1" x14ac:dyDescent="0.2">
      <c r="B45" s="230" t="str">
        <f t="shared" si="10"/>
        <v/>
      </c>
      <c r="C45" s="232">
        <v>42</v>
      </c>
      <c r="D45" s="233" t="str">
        <f t="shared" si="11"/>
        <v/>
      </c>
      <c r="E45" s="232" t="str">
        <f t="shared" si="12"/>
        <v/>
      </c>
      <c r="F45" s="230" t="str">
        <f>IFERROR(VLOOKUP($C45,Roadway!A43:Q179,17,FALSE)&amp;" "&amp;VLOOKUP($C45,CPM,5,FALSE),"")</f>
        <v/>
      </c>
      <c r="G45" s="232" t="str">
        <f t="shared" si="13"/>
        <v/>
      </c>
      <c r="H45" s="218"/>
      <c r="I45" s="230">
        <f t="shared" si="14"/>
        <v>0</v>
      </c>
      <c r="N45" t="str">
        <f t="shared" si="15"/>
        <v/>
      </c>
      <c r="O45" t="str">
        <f t="shared" si="16"/>
        <v/>
      </c>
      <c r="P45" t="str">
        <f t="shared" si="17"/>
        <v/>
      </c>
      <c r="Q45" t="str">
        <f>IFERROR(VLOOKUP($C45,Roadway!A43:Q179,17,FALSE)&amp;" "&amp;VLOOKUP($C45,CPM,5,FALSE),"")</f>
        <v/>
      </c>
      <c r="R45" t="str">
        <f t="shared" si="18"/>
        <v/>
      </c>
      <c r="S45">
        <f t="shared" si="19"/>
        <v>0</v>
      </c>
    </row>
    <row r="46" spans="2:19" ht="12" customHeight="1" x14ac:dyDescent="0.2">
      <c r="B46" s="230" t="str">
        <f t="shared" si="10"/>
        <v/>
      </c>
      <c r="C46" s="232">
        <v>43</v>
      </c>
      <c r="D46" s="233" t="str">
        <f t="shared" si="11"/>
        <v/>
      </c>
      <c r="E46" s="232" t="str">
        <f t="shared" si="12"/>
        <v/>
      </c>
      <c r="F46" s="230" t="str">
        <f>IFERROR(VLOOKUP($C46,Roadway!A44:Q180,17,FALSE)&amp;" "&amp;VLOOKUP($C46,CPM,5,FALSE),"")</f>
        <v/>
      </c>
      <c r="G46" s="232" t="str">
        <f t="shared" si="13"/>
        <v/>
      </c>
      <c r="H46" s="218"/>
      <c r="I46" s="230">
        <f t="shared" si="14"/>
        <v>0</v>
      </c>
      <c r="N46" t="str">
        <f t="shared" si="15"/>
        <v/>
      </c>
      <c r="O46" t="str">
        <f t="shared" si="16"/>
        <v/>
      </c>
      <c r="P46" t="str">
        <f t="shared" si="17"/>
        <v/>
      </c>
      <c r="Q46" t="str">
        <f>IFERROR(VLOOKUP($C46,Roadway!A44:Q180,17,FALSE)&amp;" "&amp;VLOOKUP($C46,CPM,5,FALSE),"")</f>
        <v/>
      </c>
      <c r="R46" t="str">
        <f t="shared" si="18"/>
        <v/>
      </c>
      <c r="S46">
        <f t="shared" si="19"/>
        <v>0</v>
      </c>
    </row>
    <row r="47" spans="2:19" ht="12" customHeight="1" x14ac:dyDescent="0.2">
      <c r="B47" s="230" t="str">
        <f t="shared" si="10"/>
        <v/>
      </c>
      <c r="C47" s="232">
        <v>44</v>
      </c>
      <c r="D47" s="233" t="str">
        <f t="shared" si="11"/>
        <v/>
      </c>
      <c r="E47" s="232" t="str">
        <f t="shared" si="12"/>
        <v/>
      </c>
      <c r="F47" s="230" t="str">
        <f>IFERROR(VLOOKUP($C47,Roadway!A45:Q181,17,FALSE)&amp;" "&amp;VLOOKUP($C47,CPM,5,FALSE),"")</f>
        <v/>
      </c>
      <c r="G47" s="232" t="str">
        <f t="shared" si="13"/>
        <v/>
      </c>
      <c r="H47" s="218"/>
      <c r="I47" s="230">
        <f t="shared" si="14"/>
        <v>0</v>
      </c>
      <c r="N47" t="str">
        <f t="shared" si="15"/>
        <v/>
      </c>
      <c r="O47" t="str">
        <f t="shared" si="16"/>
        <v/>
      </c>
      <c r="P47" t="str">
        <f t="shared" si="17"/>
        <v/>
      </c>
      <c r="Q47" t="str">
        <f>IFERROR(VLOOKUP($C47,Roadway!A45:Q181,17,FALSE)&amp;" "&amp;VLOOKUP($C47,CPM,5,FALSE),"")</f>
        <v/>
      </c>
      <c r="R47" t="str">
        <f t="shared" si="18"/>
        <v/>
      </c>
      <c r="S47">
        <f t="shared" si="19"/>
        <v>0</v>
      </c>
    </row>
    <row r="48" spans="2:19" ht="12" customHeight="1" x14ac:dyDescent="0.2">
      <c r="B48" s="230" t="str">
        <f t="shared" si="10"/>
        <v/>
      </c>
      <c r="C48" s="232">
        <v>45</v>
      </c>
      <c r="D48" s="233" t="str">
        <f t="shared" si="11"/>
        <v/>
      </c>
      <c r="E48" s="232" t="str">
        <f t="shared" si="12"/>
        <v/>
      </c>
      <c r="F48" s="230" t="str">
        <f>IFERROR(VLOOKUP($C48,Roadway!A46:Q182,17,FALSE)&amp;" "&amp;VLOOKUP($C48,CPM,5,FALSE),"")</f>
        <v/>
      </c>
      <c r="G48" s="232" t="str">
        <f t="shared" si="13"/>
        <v/>
      </c>
      <c r="H48" s="218"/>
      <c r="I48" s="230">
        <f t="shared" si="14"/>
        <v>0</v>
      </c>
      <c r="N48" t="str">
        <f t="shared" si="15"/>
        <v/>
      </c>
      <c r="O48" t="str">
        <f t="shared" si="16"/>
        <v/>
      </c>
      <c r="P48" t="str">
        <f t="shared" si="17"/>
        <v/>
      </c>
      <c r="Q48" t="str">
        <f>IFERROR(VLOOKUP($C48,Roadway!A46:Q182,17,FALSE)&amp;" "&amp;VLOOKUP($C48,CPM,5,FALSE),"")</f>
        <v/>
      </c>
      <c r="R48" t="str">
        <f t="shared" si="18"/>
        <v/>
      </c>
      <c r="S48">
        <f t="shared" si="19"/>
        <v>0</v>
      </c>
    </row>
    <row r="49" spans="2:19" ht="12" customHeight="1" x14ac:dyDescent="0.2">
      <c r="B49" s="230" t="str">
        <f t="shared" si="10"/>
        <v/>
      </c>
      <c r="C49" s="232">
        <v>46</v>
      </c>
      <c r="D49" s="233" t="str">
        <f t="shared" si="11"/>
        <v/>
      </c>
      <c r="E49" s="232" t="str">
        <f t="shared" si="12"/>
        <v/>
      </c>
      <c r="F49" s="230" t="str">
        <f>IFERROR(VLOOKUP($C49,Roadway!A47:Q183,17,FALSE)&amp;" "&amp;VLOOKUP($C49,CPM,5,FALSE),"")</f>
        <v/>
      </c>
      <c r="G49" s="232" t="str">
        <f t="shared" si="13"/>
        <v/>
      </c>
      <c r="H49" s="218"/>
      <c r="I49" s="230">
        <f t="shared" si="14"/>
        <v>0</v>
      </c>
      <c r="N49" t="str">
        <f t="shared" si="15"/>
        <v/>
      </c>
      <c r="O49" t="str">
        <f t="shared" si="16"/>
        <v/>
      </c>
      <c r="P49" t="str">
        <f t="shared" si="17"/>
        <v/>
      </c>
      <c r="Q49" t="str">
        <f>IFERROR(VLOOKUP($C49,Roadway!A47:Q183,17,FALSE)&amp;" "&amp;VLOOKUP($C49,CPM,5,FALSE),"")</f>
        <v/>
      </c>
      <c r="R49" t="str">
        <f t="shared" si="18"/>
        <v/>
      </c>
      <c r="S49">
        <f t="shared" si="19"/>
        <v>0</v>
      </c>
    </row>
    <row r="50" spans="2:19" ht="12" customHeight="1" x14ac:dyDescent="0.2">
      <c r="B50" s="230" t="str">
        <f t="shared" si="10"/>
        <v/>
      </c>
      <c r="C50" s="232">
        <v>47</v>
      </c>
      <c r="D50" s="233" t="str">
        <f t="shared" si="11"/>
        <v/>
      </c>
      <c r="E50" s="232" t="str">
        <f t="shared" si="12"/>
        <v/>
      </c>
      <c r="F50" s="230" t="str">
        <f>IFERROR(VLOOKUP($C50,Roadway!A48:Q184,17,FALSE)&amp;" "&amp;VLOOKUP($C50,CPM,5,FALSE),"")</f>
        <v/>
      </c>
      <c r="G50" s="232" t="str">
        <f t="shared" si="13"/>
        <v/>
      </c>
      <c r="H50" s="218"/>
      <c r="I50" s="230">
        <f t="shared" si="14"/>
        <v>0</v>
      </c>
      <c r="N50" t="str">
        <f t="shared" si="15"/>
        <v/>
      </c>
      <c r="O50" t="str">
        <f t="shared" si="16"/>
        <v/>
      </c>
      <c r="P50" t="str">
        <f t="shared" si="17"/>
        <v/>
      </c>
      <c r="Q50" t="str">
        <f>IFERROR(VLOOKUP($C50,Roadway!A48:Q184,17,FALSE)&amp;" "&amp;VLOOKUP($C50,CPM,5,FALSE),"")</f>
        <v/>
      </c>
      <c r="R50" t="str">
        <f t="shared" si="18"/>
        <v/>
      </c>
      <c r="S50">
        <f t="shared" si="19"/>
        <v>0</v>
      </c>
    </row>
    <row r="51" spans="2:19" ht="12" customHeight="1" x14ac:dyDescent="0.2">
      <c r="B51" s="230" t="str">
        <f t="shared" si="10"/>
        <v/>
      </c>
      <c r="C51" s="232">
        <v>48</v>
      </c>
      <c r="D51" s="233" t="str">
        <f t="shared" si="11"/>
        <v/>
      </c>
      <c r="E51" s="232" t="str">
        <f t="shared" si="12"/>
        <v/>
      </c>
      <c r="F51" s="230" t="str">
        <f>IFERROR(VLOOKUP($C51,Roadway!A49:Q185,17,FALSE)&amp;" "&amp;VLOOKUP($C51,CPM,5,FALSE),"")</f>
        <v/>
      </c>
      <c r="G51" s="232" t="str">
        <f t="shared" si="13"/>
        <v/>
      </c>
      <c r="H51" s="218"/>
      <c r="I51" s="230">
        <f t="shared" si="14"/>
        <v>0</v>
      </c>
      <c r="N51" t="str">
        <f t="shared" si="15"/>
        <v/>
      </c>
      <c r="O51" t="str">
        <f t="shared" si="16"/>
        <v/>
      </c>
      <c r="P51" t="str">
        <f t="shared" si="17"/>
        <v/>
      </c>
      <c r="Q51" t="str">
        <f>IFERROR(VLOOKUP($C51,Roadway!A49:Q185,17,FALSE)&amp;" "&amp;VLOOKUP($C51,CPM,5,FALSE),"")</f>
        <v/>
      </c>
      <c r="R51" t="str">
        <f t="shared" si="18"/>
        <v/>
      </c>
      <c r="S51">
        <f t="shared" si="19"/>
        <v>0</v>
      </c>
    </row>
    <row r="52" spans="2:19" ht="12" customHeight="1" x14ac:dyDescent="0.2">
      <c r="B52" s="230" t="str">
        <f t="shared" si="10"/>
        <v/>
      </c>
      <c r="C52" s="232">
        <v>49</v>
      </c>
      <c r="D52" s="233" t="str">
        <f t="shared" si="11"/>
        <v/>
      </c>
      <c r="E52" s="232" t="str">
        <f t="shared" si="12"/>
        <v/>
      </c>
      <c r="F52" s="230" t="str">
        <f>IFERROR(VLOOKUP($C52,Roadway!A50:Q186,17,FALSE)&amp;" "&amp;VLOOKUP($C52,CPM,5,FALSE),"")</f>
        <v/>
      </c>
      <c r="G52" s="232" t="str">
        <f t="shared" si="13"/>
        <v/>
      </c>
      <c r="H52" s="218"/>
      <c r="I52" s="230">
        <f t="shared" si="14"/>
        <v>0</v>
      </c>
      <c r="N52" t="str">
        <f t="shared" si="15"/>
        <v/>
      </c>
      <c r="O52" t="str">
        <f t="shared" si="16"/>
        <v/>
      </c>
      <c r="P52" t="str">
        <f t="shared" si="17"/>
        <v/>
      </c>
      <c r="Q52" t="str">
        <f>IFERROR(VLOOKUP($C52,Roadway!A50:Q186,17,FALSE)&amp;" "&amp;VLOOKUP($C52,CPM,5,FALSE),"")</f>
        <v/>
      </c>
      <c r="R52" t="str">
        <f t="shared" si="18"/>
        <v/>
      </c>
      <c r="S52">
        <f t="shared" si="19"/>
        <v>0</v>
      </c>
    </row>
    <row r="53" spans="2:19" ht="12" customHeight="1" x14ac:dyDescent="0.2">
      <c r="B53" s="230" t="str">
        <f t="shared" si="10"/>
        <v/>
      </c>
      <c r="C53" s="232">
        <v>50</v>
      </c>
      <c r="D53" s="233" t="str">
        <f t="shared" si="11"/>
        <v/>
      </c>
      <c r="E53" s="232" t="str">
        <f t="shared" si="12"/>
        <v/>
      </c>
      <c r="F53" s="230" t="str">
        <f>IFERROR(VLOOKUP($C53,Roadway!A51:Q187,17,FALSE)&amp;" "&amp;VLOOKUP($C53,CPM,5,FALSE),"")</f>
        <v/>
      </c>
      <c r="G53" s="232" t="str">
        <f t="shared" si="13"/>
        <v/>
      </c>
      <c r="H53" s="218"/>
      <c r="I53" s="230">
        <f t="shared" si="14"/>
        <v>0</v>
      </c>
      <c r="N53" t="str">
        <f t="shared" si="15"/>
        <v/>
      </c>
      <c r="O53" t="str">
        <f t="shared" si="16"/>
        <v/>
      </c>
      <c r="P53" t="str">
        <f t="shared" si="17"/>
        <v/>
      </c>
      <c r="Q53" t="str">
        <f>IFERROR(VLOOKUP($C53,Roadway!A51:Q187,17,FALSE)&amp;" "&amp;VLOOKUP($C53,CPM,5,FALSE),"")</f>
        <v/>
      </c>
      <c r="R53" t="str">
        <f t="shared" si="18"/>
        <v/>
      </c>
      <c r="S53">
        <f t="shared" si="19"/>
        <v>0</v>
      </c>
    </row>
  </sheetData>
  <sheetProtection formatCells="0" formatColumns="0" formatRows="0" insertColumns="0" insertRows="0" insertHyperlinks="0" deleteColumns="0" deleteRows="0" sort="0" autoFilter="0" pivotTables="0"/>
  <autoFilter ref="B3:I53" xr:uid="{00000000-0009-0000-0000-000002000000}">
    <sortState xmlns:xlrd2="http://schemas.microsoft.com/office/spreadsheetml/2017/richdata2" ref="B4:I53">
      <sortCondition ref="H3:H53"/>
    </sortState>
  </autoFilter>
  <sortState xmlns:xlrd2="http://schemas.microsoft.com/office/spreadsheetml/2017/richdata2" ref="B1:S54">
    <sortCondition ref="H4:H19"/>
  </sortState>
  <conditionalFormatting sqref="I4:I53">
    <cfRule type="expression" dxfId="34" priority="6">
      <formula>$H4=0</formula>
    </cfRule>
  </conditionalFormatting>
  <conditionalFormatting sqref="B4:B53">
    <cfRule type="expression" dxfId="33" priority="3">
      <formula>$B4=0</formula>
    </cfRule>
    <cfRule type="expression" dxfId="32" priority="4">
      <formula>$B4="Yes"</formula>
    </cfRule>
  </conditionalFormatting>
  <dataValidations xWindow="224" yWindow="838" count="8">
    <dataValidation type="whole" operator="equal" showErrorMessage="1" error="Do not alter or delete" prompt="Do not delete." sqref="C4" xr:uid="{00000000-0002-0000-0200-000000000000}">
      <formula1>1</formula1>
    </dataValidation>
    <dataValidation type="whole" operator="equal" showErrorMessage="1" error="Do not alter or delete" prompt="Do not delete." sqref="C5:C53" xr:uid="{00000000-0002-0000-0200-000001000000}">
      <formula1>C4+1</formula1>
    </dataValidation>
    <dataValidation type="list" showDropDown="1" showInputMessage="1" showErrorMessage="1" error="Edit data under Roadway tab" prompt="Edit data under Roadway tab" sqref="E4:E53" xr:uid="{00000000-0002-0000-0200-000002000000}">
      <formula1>$P4</formula1>
    </dataValidation>
    <dataValidation type="list" showDropDown="1" showErrorMessage="1" error="Do not edit or delete" sqref="G4:G53" xr:uid="{00000000-0002-0000-0200-000003000000}">
      <formula1>$R4</formula1>
    </dataValidation>
    <dataValidation type="list" errorStyle="warning" operator="equal" showDropDown="1" showErrorMessage="1" error="Edit &quot;Start on Day&quot; only.  " sqref="I4:I53" xr:uid="{00000000-0002-0000-0200-000004000000}">
      <formula1>$S4</formula1>
    </dataValidation>
    <dataValidation type="list" errorStyle="warning" showDropDown="1" showInputMessage="1" showErrorMessage="1" error="Edit data under Roadway tab" prompt="Edit data under Roadway tab." sqref="B4:B53" xr:uid="{00000000-0002-0000-0200-000005000000}">
      <formula1>$N4</formula1>
    </dataValidation>
    <dataValidation type="list" showDropDown="1" showInputMessage="1" showErrorMessage="1" error="Do not edit or delete" prompt="Choose items within Roadway tab" sqref="D4:D53" xr:uid="{00000000-0002-0000-0200-000006000000}">
      <formula1>$O4</formula1>
    </dataValidation>
    <dataValidation type="list" showDropDown="1" showInputMessage="1" showErrorMessage="1" error="Edit data under Roadway tab" prompt="Edit data under Roadway tab" sqref="F4:F53" xr:uid="{00000000-0002-0000-0200-000007000000}">
      <formula1>$Q4</formula1>
    </dataValidation>
  </dataValidations>
  <pageMargins left="0.3" right="0.2" top="0.75" bottom="0.75" header="0.3" footer="0.3"/>
  <pageSetup orientation="portrait" r:id="rId1"/>
  <headerFooter>
    <oddFooter>&amp;CEFL-TM-HWY-05(01)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EO84"/>
  <sheetViews>
    <sheetView showGridLines="0" topLeftCell="C2" zoomScale="70" zoomScaleNormal="70" zoomScalePageLayoutView="70" workbookViewId="0">
      <selection activeCell="AM74" sqref="AM74:AM75"/>
    </sheetView>
  </sheetViews>
  <sheetFormatPr defaultRowHeight="12.75" x14ac:dyDescent="0.2"/>
  <cols>
    <col min="1" max="1" width="4.5703125" hidden="1" customWidth="1"/>
    <col min="2" max="2" width="4.85546875" hidden="1" customWidth="1"/>
    <col min="3" max="3" width="32.7109375" customWidth="1"/>
    <col min="4" max="133" width="1.28515625" customWidth="1"/>
    <col min="134" max="134" width="2.42578125" customWidth="1"/>
    <col min="135" max="135" width="12.140625" customWidth="1"/>
    <col min="136" max="137" width="9.140625" customWidth="1"/>
    <col min="138" max="138" width="8.140625" customWidth="1"/>
  </cols>
  <sheetData>
    <row r="1" spans="2:139" ht="17.25" hidden="1" customHeight="1" x14ac:dyDescent="0.2">
      <c r="C1" s="202">
        <v>0</v>
      </c>
      <c r="D1">
        <f>VLOOKUP($C$3,$EG$1:$EH$10,2,FALSE)</f>
        <v>1</v>
      </c>
      <c r="E1">
        <f>D1+D1</f>
        <v>2</v>
      </c>
      <c r="F1">
        <f>E1+$D$1</f>
        <v>3</v>
      </c>
      <c r="G1">
        <f t="shared" ref="G1:BR1" si="0">F1+$D$1</f>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si="0"/>
        <v>67</v>
      </c>
      <c r="BS1">
        <f t="shared" ref="BS1:EC1" si="1">BR1+$D$1</f>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c r="DI1">
        <f t="shared" si="1"/>
        <v>110</v>
      </c>
      <c r="DJ1">
        <f t="shared" si="1"/>
        <v>111</v>
      </c>
      <c r="DK1">
        <f t="shared" si="1"/>
        <v>112</v>
      </c>
      <c r="DL1">
        <f t="shared" si="1"/>
        <v>113</v>
      </c>
      <c r="DM1">
        <f t="shared" si="1"/>
        <v>114</v>
      </c>
      <c r="DN1">
        <f t="shared" si="1"/>
        <v>115</v>
      </c>
      <c r="DO1">
        <f t="shared" si="1"/>
        <v>116</v>
      </c>
      <c r="DP1">
        <f t="shared" si="1"/>
        <v>117</v>
      </c>
      <c r="DQ1">
        <f t="shared" si="1"/>
        <v>118</v>
      </c>
      <c r="DR1">
        <f t="shared" si="1"/>
        <v>119</v>
      </c>
      <c r="DS1">
        <f t="shared" si="1"/>
        <v>120</v>
      </c>
      <c r="DT1">
        <f t="shared" si="1"/>
        <v>121</v>
      </c>
      <c r="DU1">
        <f t="shared" si="1"/>
        <v>122</v>
      </c>
      <c r="DV1">
        <f t="shared" si="1"/>
        <v>123</v>
      </c>
      <c r="DW1">
        <f t="shared" si="1"/>
        <v>124</v>
      </c>
      <c r="DX1">
        <f t="shared" si="1"/>
        <v>125</v>
      </c>
      <c r="DY1">
        <f t="shared" si="1"/>
        <v>126</v>
      </c>
      <c r="DZ1">
        <f t="shared" si="1"/>
        <v>127</v>
      </c>
      <c r="EA1">
        <f t="shared" si="1"/>
        <v>128</v>
      </c>
      <c r="EB1">
        <f t="shared" si="1"/>
        <v>129</v>
      </c>
      <c r="EC1">
        <f t="shared" si="1"/>
        <v>130</v>
      </c>
      <c r="EG1" s="289">
        <v>1</v>
      </c>
      <c r="EH1" s="289" t="str">
        <f t="shared" ref="EH1:EH9" si="2">IF($C$3=$EG1,$EG1/2,"")</f>
        <v/>
      </c>
    </row>
    <row r="2" spans="2:139" x14ac:dyDescent="0.2">
      <c r="C2" s="202" t="s">
        <v>313</v>
      </c>
      <c r="I2" s="202" t="s">
        <v>332</v>
      </c>
      <c r="EG2" s="289">
        <v>2</v>
      </c>
      <c r="EH2" s="289">
        <f t="shared" si="2"/>
        <v>1</v>
      </c>
      <c r="EI2" s="226"/>
    </row>
    <row r="3" spans="2:139" x14ac:dyDescent="0.2">
      <c r="C3" s="287">
        <v>2</v>
      </c>
      <c r="EE3" s="250"/>
      <c r="EG3" s="289">
        <v>3</v>
      </c>
      <c r="EH3" s="289" t="str">
        <f t="shared" si="2"/>
        <v/>
      </c>
      <c r="EI3" s="226"/>
    </row>
    <row r="4" spans="2:139" x14ac:dyDescent="0.2">
      <c r="C4" s="200" t="str">
        <f>"Each block in chart equals "&amp;C3&amp;" day(s)"</f>
        <v>Each block in chart equals 2 day(s)</v>
      </c>
      <c r="EE4" s="288">
        <v>2</v>
      </c>
      <c r="EF4" s="289"/>
      <c r="EG4" s="289">
        <v>4</v>
      </c>
      <c r="EH4" s="289" t="str">
        <f t="shared" si="2"/>
        <v/>
      </c>
      <c r="EI4" s="226"/>
    </row>
    <row r="5" spans="2:139" ht="15.75" x14ac:dyDescent="0.25">
      <c r="C5" s="343" t="str">
        <f>Title!B6&amp;" - "&amp;LEFT(Title!C11,4)&amp;" CPM" &amp;" - SCHEDULE A"</f>
        <v>PROJECT NUMBER - xx%  CPM - SCHEDULE A</v>
      </c>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344"/>
      <c r="CX5" s="344"/>
      <c r="CY5" s="344"/>
      <c r="CZ5" s="344"/>
      <c r="DA5" s="344"/>
      <c r="DB5" s="344"/>
      <c r="DC5" s="344"/>
      <c r="DD5" s="344"/>
      <c r="DE5" s="344"/>
      <c r="DF5" s="344"/>
      <c r="DG5" s="344"/>
      <c r="DH5" s="344"/>
      <c r="DI5" s="344"/>
      <c r="DJ5" s="344"/>
      <c r="DK5" s="344"/>
      <c r="DL5" s="344"/>
      <c r="DM5" s="344"/>
      <c r="DN5" s="344"/>
      <c r="DO5" s="344"/>
      <c r="DP5" s="344"/>
      <c r="DQ5" s="344"/>
      <c r="DR5" s="344"/>
      <c r="DS5" s="344"/>
      <c r="DT5" s="344"/>
      <c r="DU5" s="344"/>
      <c r="DV5" s="344"/>
      <c r="DW5" s="344"/>
      <c r="DX5" s="344"/>
      <c r="DY5" s="344"/>
      <c r="DZ5" s="344"/>
      <c r="EA5" s="344"/>
      <c r="EB5" s="344"/>
      <c r="EC5" s="344"/>
      <c r="EE5" s="289"/>
      <c r="EF5" s="289"/>
      <c r="EG5" s="289">
        <v>5</v>
      </c>
      <c r="EH5" s="289" t="str">
        <f t="shared" si="2"/>
        <v/>
      </c>
      <c r="EI5" s="226"/>
    </row>
    <row r="6" spans="2:139" ht="6.75" customHeight="1" x14ac:dyDescent="0.2">
      <c r="EE6" s="289"/>
      <c r="EF6" s="289"/>
      <c r="EG6" s="289">
        <v>7.5</v>
      </c>
      <c r="EH6" s="289" t="str">
        <f t="shared" si="2"/>
        <v/>
      </c>
      <c r="EI6" s="226"/>
    </row>
    <row r="7" spans="2:139" x14ac:dyDescent="0.2">
      <c r="D7" s="348" t="s">
        <v>309</v>
      </c>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50"/>
      <c r="CO7" s="350"/>
      <c r="CP7" s="350"/>
      <c r="CQ7" s="350"/>
      <c r="CR7" s="350"/>
      <c r="CS7" s="350"/>
      <c r="CT7" s="350"/>
      <c r="CU7" s="350"/>
      <c r="CV7" s="350"/>
      <c r="CW7" s="350"/>
      <c r="CX7" s="350"/>
      <c r="CY7" s="350"/>
      <c r="CZ7" s="350"/>
      <c r="DA7" s="350"/>
      <c r="DB7" s="350"/>
      <c r="DC7" s="350"/>
      <c r="DD7" s="350"/>
      <c r="DE7" s="350"/>
      <c r="DF7" s="350"/>
      <c r="DG7" s="350"/>
      <c r="DH7" s="350"/>
      <c r="DI7" s="350"/>
      <c r="DJ7" s="350"/>
      <c r="DK7" s="350"/>
      <c r="DL7" s="350"/>
      <c r="DM7" s="350"/>
      <c r="DN7" s="350"/>
      <c r="DO7" s="350"/>
      <c r="DP7" s="350"/>
      <c r="DQ7" s="350"/>
      <c r="DR7" s="350"/>
      <c r="DS7" s="350"/>
      <c r="DT7" s="350"/>
      <c r="DU7" s="350"/>
      <c r="DV7" s="350"/>
      <c r="DW7" s="350"/>
      <c r="DX7" s="350"/>
      <c r="DY7" s="350"/>
      <c r="DZ7" s="350"/>
      <c r="EA7" s="350"/>
      <c r="EB7" s="350"/>
      <c r="EC7" s="351"/>
      <c r="EE7" s="289" t="s">
        <v>329</v>
      </c>
      <c r="EF7" s="289"/>
      <c r="EG7" s="289">
        <v>10</v>
      </c>
      <c r="EH7" s="289" t="str">
        <f t="shared" si="2"/>
        <v/>
      </c>
      <c r="EI7" s="226"/>
    </row>
    <row r="8" spans="2:139" x14ac:dyDescent="0.2">
      <c r="D8" s="208"/>
      <c r="E8" s="209"/>
      <c r="F8" s="209"/>
      <c r="G8" s="210"/>
      <c r="H8" s="345"/>
      <c r="I8" s="345"/>
      <c r="J8" s="210"/>
      <c r="K8" s="210"/>
      <c r="L8" s="352">
        <f>CEILING(M1,5)</f>
        <v>10</v>
      </c>
      <c r="M8" s="337"/>
      <c r="N8" s="337"/>
      <c r="O8" s="337"/>
      <c r="P8" s="210"/>
      <c r="Q8" s="210"/>
      <c r="R8" s="345"/>
      <c r="S8" s="345"/>
      <c r="T8" s="210"/>
      <c r="U8" s="210"/>
      <c r="V8" s="352">
        <f>CEILING(W1,5)</f>
        <v>20</v>
      </c>
      <c r="W8" s="337"/>
      <c r="X8" s="337"/>
      <c r="Y8" s="337"/>
      <c r="Z8" s="210"/>
      <c r="AA8" s="210"/>
      <c r="AB8" s="345"/>
      <c r="AC8" s="345"/>
      <c r="AD8" s="210"/>
      <c r="AE8" s="210"/>
      <c r="AF8" s="352">
        <f>CEILING(AG1,5)</f>
        <v>30</v>
      </c>
      <c r="AG8" s="337"/>
      <c r="AH8" s="337"/>
      <c r="AI8" s="337"/>
      <c r="AJ8" s="210"/>
      <c r="AK8" s="210"/>
      <c r="AL8" s="345"/>
      <c r="AM8" s="345"/>
      <c r="AN8" s="210"/>
      <c r="AO8" s="210"/>
      <c r="AP8" s="352">
        <f>CEILING(AQ1,5)</f>
        <v>40</v>
      </c>
      <c r="AQ8" s="337"/>
      <c r="AR8" s="337"/>
      <c r="AS8" s="337"/>
      <c r="AT8" s="210"/>
      <c r="AU8" s="210"/>
      <c r="AV8" s="345"/>
      <c r="AW8" s="345"/>
      <c r="AX8" s="210"/>
      <c r="AY8" s="210"/>
      <c r="AZ8" s="352">
        <f>CEILING(BA1,5)</f>
        <v>50</v>
      </c>
      <c r="BA8" s="337"/>
      <c r="BB8" s="337"/>
      <c r="BC8" s="337"/>
      <c r="BD8" s="210"/>
      <c r="BE8" s="210"/>
      <c r="BF8" s="345"/>
      <c r="BG8" s="345"/>
      <c r="BH8" s="210"/>
      <c r="BI8" s="210"/>
      <c r="BJ8" s="352">
        <f>CEILING(BK1,5)</f>
        <v>60</v>
      </c>
      <c r="BK8" s="337"/>
      <c r="BL8" s="337"/>
      <c r="BM8" s="337"/>
      <c r="BN8" s="210"/>
      <c r="BO8" s="210"/>
      <c r="BP8" s="345"/>
      <c r="BQ8" s="345"/>
      <c r="BR8" s="210"/>
      <c r="BS8" s="210"/>
      <c r="BT8" s="352">
        <f>CEILING(BU1,5)</f>
        <v>70</v>
      </c>
      <c r="BU8" s="337"/>
      <c r="BV8" s="337"/>
      <c r="BW8" s="337"/>
      <c r="BX8" s="259"/>
      <c r="BY8" s="259"/>
      <c r="BZ8" s="259"/>
      <c r="CA8" s="259"/>
      <c r="CB8" s="259"/>
      <c r="CC8" s="259"/>
      <c r="CD8" s="352">
        <f>CEILING(CE1,5)</f>
        <v>80</v>
      </c>
      <c r="CE8" s="337"/>
      <c r="CF8" s="337"/>
      <c r="CG8" s="337"/>
      <c r="CH8" s="259"/>
      <c r="CI8" s="259"/>
      <c r="CJ8" s="259"/>
      <c r="CK8" s="259"/>
      <c r="CL8" s="259"/>
      <c r="CM8" s="259"/>
      <c r="CN8" s="352">
        <f>CEILING(CO1,5)</f>
        <v>90</v>
      </c>
      <c r="CO8" s="337"/>
      <c r="CP8" s="337"/>
      <c r="CQ8" s="337"/>
      <c r="CR8" s="259"/>
      <c r="CS8" s="259"/>
      <c r="CT8" s="259"/>
      <c r="CU8" s="259"/>
      <c r="CV8" s="259"/>
      <c r="CW8" s="259"/>
      <c r="CX8" s="352">
        <f>CEILING(CY1,5)</f>
        <v>100</v>
      </c>
      <c r="CY8" s="337"/>
      <c r="CZ8" s="337"/>
      <c r="DA8" s="337"/>
      <c r="DB8" s="259"/>
      <c r="DC8" s="259"/>
      <c r="DD8" s="259"/>
      <c r="DE8" s="259"/>
      <c r="DF8" s="259"/>
      <c r="DG8" s="259"/>
      <c r="DH8" s="339">
        <f>CEILING(DI1,5)</f>
        <v>110</v>
      </c>
      <c r="DI8" s="340"/>
      <c r="DJ8" s="340"/>
      <c r="DK8" s="340"/>
      <c r="DL8" s="286"/>
      <c r="DM8" s="286"/>
      <c r="DN8" s="286"/>
      <c r="DO8" s="286"/>
      <c r="DP8" s="286"/>
      <c r="DQ8" s="286"/>
      <c r="DR8" s="339">
        <f>CEILING(DS1,5)</f>
        <v>120</v>
      </c>
      <c r="DS8" s="340"/>
      <c r="DT8" s="340"/>
      <c r="DU8" s="340"/>
      <c r="DV8" s="286"/>
      <c r="DW8" s="286"/>
      <c r="DX8" s="286"/>
      <c r="DY8" s="286"/>
      <c r="DZ8" s="286"/>
      <c r="EA8" s="341">
        <f>CEILING(EC1,5)</f>
        <v>130</v>
      </c>
      <c r="EB8" s="340"/>
      <c r="EC8" s="342"/>
      <c r="EE8" s="289" t="s">
        <v>330</v>
      </c>
      <c r="EF8" s="289"/>
      <c r="EG8" s="289">
        <v>15</v>
      </c>
      <c r="EH8" s="289" t="str">
        <f t="shared" si="2"/>
        <v/>
      </c>
      <c r="EI8" s="226"/>
    </row>
    <row r="9" spans="2:139" ht="12" customHeight="1" x14ac:dyDescent="0.2">
      <c r="B9" t="str">
        <f>Start!B4</f>
        <v>Yes</v>
      </c>
      <c r="C9" s="249" t="str">
        <f>Start!D4</f>
        <v>Submittals &amp; Review</v>
      </c>
      <c r="D9" s="268">
        <f>IF(AND(Start!$H4&lt;=CEILING(CPM!D$1,1),Start!$I4&gt;CPM!C$1),1,"")</f>
        <v>1</v>
      </c>
      <c r="E9" s="269">
        <f>IF(AND(Start!$H4&lt;=CEILING(CPM!E$1,1),Start!$I4&gt;CPM!D$1),1,"")</f>
        <v>1</v>
      </c>
      <c r="F9" s="269">
        <f>IF(AND(Start!$H4&lt;=CEILING(CPM!F$1,1),Start!$I4&gt;CPM!E$1),1,"")</f>
        <v>1</v>
      </c>
      <c r="G9" s="269">
        <f>IF(AND(Start!$H4&lt;=CEILING(CPM!G$1,1),Start!$I4&gt;CPM!F$1),1,"")</f>
        <v>1</v>
      </c>
      <c r="H9" s="269">
        <f>IF(AND(Start!$H4&lt;=CEILING(CPM!H$1,1),Start!$I4&gt;CPM!G$1),1,"")</f>
        <v>1</v>
      </c>
      <c r="I9" s="269">
        <f>IF(AND(Start!$H4&lt;=CEILING(CPM!I$1,1),Start!$I4&gt;CPM!H$1),1,"")</f>
        <v>1</v>
      </c>
      <c r="J9" s="269">
        <f>IF(AND(Start!$H4&lt;=CEILING(CPM!J$1,1),Start!$I4&gt;CPM!I$1),1,"")</f>
        <v>1</v>
      </c>
      <c r="K9" s="269">
        <f>IF(AND(Start!$H4&lt;=CEILING(CPM!K$1,1),Start!$I4&gt;CPM!J$1),1,"")</f>
        <v>1</v>
      </c>
      <c r="L9" s="269">
        <f>IF(AND(Start!$H4&lt;=CEILING(CPM!L$1,1),Start!$I4&gt;CPM!K$1),1,"")</f>
        <v>1</v>
      </c>
      <c r="M9" s="270">
        <f>IF(AND(Start!$H4&lt;=CEILING(CPM!M$1,1),Start!$I4&gt;CPM!L$1),1,"")</f>
        <v>1</v>
      </c>
      <c r="N9" s="268">
        <f>IF(AND(Start!$H4&lt;=CEILING(CPM!N$1,1),Start!$I4&gt;CPM!M$1),1,"")</f>
        <v>1</v>
      </c>
      <c r="O9" s="269">
        <f>IF(AND(Start!$H4&lt;=CEILING(CPM!O$1,1),Start!$I4&gt;CPM!N$1),1,"")</f>
        <v>1</v>
      </c>
      <c r="P9" s="269">
        <f>IF(AND(Start!$H4&lt;=CEILING(CPM!P$1,1),Start!$I4&gt;CPM!O$1),1,"")</f>
        <v>1</v>
      </c>
      <c r="Q9" s="269">
        <f>IF(AND(Start!$H4&lt;=CEILING(CPM!Q$1,1),Start!$I4&gt;CPM!P$1),1,"")</f>
        <v>1</v>
      </c>
      <c r="R9" s="269">
        <f>IF(AND(Start!$H4&lt;=CEILING(CPM!R$1,1),Start!$I4&gt;CPM!Q$1),1,"")</f>
        <v>1</v>
      </c>
      <c r="S9" s="269">
        <f>IF(AND(Start!$H4&lt;=CEILING(CPM!S$1,1),Start!$I4&gt;CPM!R$1),1,"")</f>
        <v>1</v>
      </c>
      <c r="T9" s="269">
        <f>IF(AND(Start!$H4&lt;=CEILING(CPM!T$1,1),Start!$I4&gt;CPM!S$1),1,"")</f>
        <v>1</v>
      </c>
      <c r="U9" s="269">
        <f>IF(AND(Start!$H4&lt;=CEILING(CPM!U$1,1),Start!$I4&gt;CPM!T$1),1,"")</f>
        <v>1</v>
      </c>
      <c r="V9" s="269">
        <f>IF(AND(Start!$H4&lt;=CEILING(CPM!V$1,1),Start!$I4&gt;CPM!U$1),1,"")</f>
        <v>1</v>
      </c>
      <c r="W9" s="270">
        <f>IF(AND(Start!$H4&lt;=CEILING(CPM!W$1,1),Start!$I4&gt;CPM!V$1),1,"")</f>
        <v>1</v>
      </c>
      <c r="X9" s="268" t="str">
        <f>IF(AND(Start!$H4&lt;=CEILING(CPM!X$1,1),Start!$I4&gt;CPM!W$1),1,"")</f>
        <v/>
      </c>
      <c r="Y9" s="269" t="str">
        <f>IF(AND(Start!$H4&lt;=CEILING(CPM!Y$1,1),Start!$I4&gt;CPM!X$1),1,"")</f>
        <v/>
      </c>
      <c r="Z9" s="269" t="str">
        <f>IF(AND(Start!$H4&lt;=CEILING(CPM!Z$1,1),Start!$I4&gt;CPM!Y$1),1,"")</f>
        <v/>
      </c>
      <c r="AA9" s="269" t="str">
        <f>IF(AND(Start!$H4&lt;=CEILING(CPM!AA$1,1),Start!$I4&gt;CPM!Z$1),1,"")</f>
        <v/>
      </c>
      <c r="AB9" s="269" t="str">
        <f>IF(AND(Start!$H4&lt;=CEILING(CPM!AB$1,1),Start!$I4&gt;CPM!AA$1),1,"")</f>
        <v/>
      </c>
      <c r="AC9" s="269" t="str">
        <f>IF(AND(Start!$H4&lt;=CEILING(CPM!AC$1,1),Start!$I4&gt;CPM!AB$1),1,"")</f>
        <v/>
      </c>
      <c r="AD9" s="269" t="str">
        <f>IF(AND(Start!$H4&lt;=CEILING(CPM!AD$1,1),Start!$I4&gt;CPM!AC$1),1,"")</f>
        <v/>
      </c>
      <c r="AE9" s="269" t="str">
        <f>IF(AND(Start!$H4&lt;=CEILING(CPM!AE$1,1),Start!$I4&gt;CPM!AD$1),1,"")</f>
        <v/>
      </c>
      <c r="AF9" s="269" t="str">
        <f>IF(AND(Start!$H4&lt;=CEILING(CPM!AF$1,1),Start!$I4&gt;CPM!AE$1),1,"")</f>
        <v/>
      </c>
      <c r="AG9" s="270" t="str">
        <f>IF(AND(Start!$H4&lt;=CEILING(CPM!AG$1,1),Start!$I4&gt;CPM!AF$1),1,"")</f>
        <v/>
      </c>
      <c r="AH9" s="268" t="str">
        <f>IF(AND(Start!$H4&lt;=CEILING(CPM!AH$1,1),Start!$I4&gt;CPM!AG$1),1,"")</f>
        <v/>
      </c>
      <c r="AI9" s="269" t="str">
        <f>IF(AND(Start!$H4&lt;=CEILING(CPM!AI$1,1),Start!$I4&gt;CPM!AH$1),1,"")</f>
        <v/>
      </c>
      <c r="AJ9" s="269" t="str">
        <f>IF(AND(Start!$H4&lt;=CEILING(CPM!AJ$1,1),Start!$I4&gt;CPM!AI$1),1,"")</f>
        <v/>
      </c>
      <c r="AK9" s="269" t="str">
        <f>IF(AND(Start!$H4&lt;=CEILING(CPM!AK$1,1),Start!$I4&gt;CPM!AJ$1),1,"")</f>
        <v/>
      </c>
      <c r="AL9" s="269" t="str">
        <f>IF(AND(Start!$H4&lt;=CEILING(CPM!AL$1,1),Start!$I4&gt;CPM!AK$1),1,"")</f>
        <v/>
      </c>
      <c r="AM9" s="269" t="str">
        <f>IF(AND(Start!$H4&lt;=CEILING(CPM!AM$1,1),Start!$I4&gt;CPM!AL$1),1,"")</f>
        <v/>
      </c>
      <c r="AN9" s="269" t="str">
        <f>IF(AND(Start!$H4&lt;=CEILING(CPM!AN$1,1),Start!$I4&gt;CPM!AM$1),1,"")</f>
        <v/>
      </c>
      <c r="AO9" s="269" t="str">
        <f>IF(AND(Start!$H4&lt;=CEILING(CPM!AO$1,1),Start!$I4&gt;CPM!AN$1),1,"")</f>
        <v/>
      </c>
      <c r="AP9" s="269" t="str">
        <f>IF(AND(Start!$H4&lt;=CEILING(CPM!AP$1,1),Start!$I4&gt;CPM!AO$1),1,"")</f>
        <v/>
      </c>
      <c r="AQ9" s="270" t="str">
        <f>IF(AND(Start!$H4&lt;=CEILING(CPM!AQ$1,1),Start!$I4&gt;CPM!AP$1),1,"")</f>
        <v/>
      </c>
      <c r="AR9" s="268" t="str">
        <f>IF(AND(Start!$H4&lt;=CEILING(CPM!AR$1,1),Start!$I4&gt;CPM!AQ$1),1,"")</f>
        <v/>
      </c>
      <c r="AS9" s="269" t="str">
        <f>IF(AND(Start!$H4&lt;=CEILING(CPM!AS$1,1),Start!$I4&gt;CPM!AR$1),1,"")</f>
        <v/>
      </c>
      <c r="AT9" s="269" t="str">
        <f>IF(AND(Start!$H4&lt;=CEILING(CPM!AT$1,1),Start!$I4&gt;CPM!AS$1),1,"")</f>
        <v/>
      </c>
      <c r="AU9" s="269" t="str">
        <f>IF(AND(Start!$H4&lt;=CEILING(CPM!AU$1,1),Start!$I4&gt;CPM!AT$1),1,"")</f>
        <v/>
      </c>
      <c r="AV9" s="269" t="str">
        <f>IF(AND(Start!$H4&lt;=CEILING(CPM!AV$1,1),Start!$I4&gt;CPM!AU$1),1,"")</f>
        <v/>
      </c>
      <c r="AW9" s="269" t="str">
        <f>IF(AND(Start!$H4&lt;=CEILING(CPM!AW$1,1),Start!$I4&gt;CPM!AV$1),1,"")</f>
        <v/>
      </c>
      <c r="AX9" s="269" t="str">
        <f>IF(AND(Start!$H4&lt;=CEILING(CPM!AX$1,1),Start!$I4&gt;CPM!AW$1),1,"")</f>
        <v/>
      </c>
      <c r="AY9" s="269" t="str">
        <f>IF(AND(Start!$H4&lt;=CEILING(CPM!AY$1,1),Start!$I4&gt;CPM!AX$1),1,"")</f>
        <v/>
      </c>
      <c r="AZ9" s="269" t="str">
        <f>IF(AND(Start!$H4&lt;=CEILING(CPM!AZ$1,1),Start!$I4&gt;CPM!AY$1),1,"")</f>
        <v/>
      </c>
      <c r="BA9" s="270" t="str">
        <f>IF(AND(Start!$H4&lt;=CEILING(CPM!BA$1,1),Start!$I4&gt;CPM!AZ$1),1,"")</f>
        <v/>
      </c>
      <c r="BB9" s="268" t="str">
        <f>IF(AND(Start!$H4&lt;=CEILING(CPM!BB$1,1),Start!$I4&gt;CPM!BA$1),1,"")</f>
        <v/>
      </c>
      <c r="BC9" s="269" t="str">
        <f>IF(AND(Start!$H4&lt;=CEILING(CPM!BC$1,1),Start!$I4&gt;CPM!BB$1),1,"")</f>
        <v/>
      </c>
      <c r="BD9" s="269" t="str">
        <f>IF(AND(Start!$H4&lt;=CEILING(CPM!BD$1,1),Start!$I4&gt;CPM!BC$1),1,"")</f>
        <v/>
      </c>
      <c r="BE9" s="269" t="str">
        <f>IF(AND(Start!$H4&lt;=CEILING(CPM!BE$1,1),Start!$I4&gt;CPM!BD$1),1,"")</f>
        <v/>
      </c>
      <c r="BF9" s="269" t="str">
        <f>IF(AND(Start!$H4&lt;=CEILING(CPM!BF$1,1),Start!$I4&gt;CPM!BE$1),1,"")</f>
        <v/>
      </c>
      <c r="BG9" s="269" t="str">
        <f>IF(AND(Start!$H4&lt;=CEILING(CPM!BG$1,1),Start!$I4&gt;CPM!BF$1),1,"")</f>
        <v/>
      </c>
      <c r="BH9" s="269" t="str">
        <f>IF(AND(Start!$H4&lt;=CEILING(CPM!BH$1,1),Start!$I4&gt;CPM!BG$1),1,"")</f>
        <v/>
      </c>
      <c r="BI9" s="269" t="str">
        <f>IF(AND(Start!$H4&lt;=CEILING(CPM!BI$1,1),Start!$I4&gt;CPM!BH$1),1,"")</f>
        <v/>
      </c>
      <c r="BJ9" s="269" t="str">
        <f>IF(AND(Start!$H4&lt;=CEILING(CPM!BJ$1,1),Start!$I4&gt;CPM!BI$1),1,"")</f>
        <v/>
      </c>
      <c r="BK9" s="270" t="str">
        <f>IF(AND(Start!$H4&lt;=CEILING(CPM!BK$1,1),Start!$I4&gt;CPM!BJ$1),1,"")</f>
        <v/>
      </c>
      <c r="BL9" s="268" t="str">
        <f>IF(AND(Start!$H4&lt;=CEILING(CPM!BL$1,1),Start!$I4&gt;CPM!BK$1),1,"")</f>
        <v/>
      </c>
      <c r="BM9" s="269" t="str">
        <f>IF(AND(Start!$H4&lt;=CEILING(CPM!BM$1,1),Start!$I4&gt;CPM!BL$1),1,"")</f>
        <v/>
      </c>
      <c r="BN9" s="269" t="str">
        <f>IF(AND(Start!$H4&lt;=CEILING(CPM!BN$1,1),Start!$I4&gt;CPM!BM$1),1,"")</f>
        <v/>
      </c>
      <c r="BO9" s="269" t="str">
        <f>IF(AND(Start!$H4&lt;=CEILING(CPM!BO$1,1),Start!$I4&gt;CPM!BN$1),1,"")</f>
        <v/>
      </c>
      <c r="BP9" s="269" t="str">
        <f>IF(AND(Start!$H4&lt;=CEILING(CPM!BP$1,1),Start!$I4&gt;CPM!BO$1),1,"")</f>
        <v/>
      </c>
      <c r="BQ9" s="269" t="str">
        <f>IF(AND(Start!$H4&lt;=CEILING(CPM!BQ$1,1),Start!$I4&gt;CPM!BP$1),1,"")</f>
        <v/>
      </c>
      <c r="BR9" s="269" t="str">
        <f>IF(AND(Start!$H4&lt;=CEILING(CPM!BR$1,1),Start!$I4&gt;CPM!BQ$1),1,"")</f>
        <v/>
      </c>
      <c r="BS9" s="269" t="str">
        <f>IF(AND(Start!$H4&lt;=CEILING(CPM!BS$1,1),Start!$I4&gt;CPM!BR$1),1,"")</f>
        <v/>
      </c>
      <c r="BT9" s="269" t="str">
        <f>IF(AND(Start!$H4&lt;=CEILING(CPM!BT$1,1),Start!$I4&gt;CPM!BS$1),1,"")</f>
        <v/>
      </c>
      <c r="BU9" s="270" t="str">
        <f>IF(AND(Start!$H4&lt;=CEILING(CPM!BU$1,1),Start!$I4&gt;CPM!BT$1),1,"")</f>
        <v/>
      </c>
      <c r="BV9" s="268" t="str">
        <f>IF(AND(Start!$H4&lt;=CEILING(CPM!BV$1,1),Start!$I4&gt;CPM!BU$1),1,"")</f>
        <v/>
      </c>
      <c r="BW9" s="269" t="str">
        <f>IF(AND(Start!$H4&lt;=CEILING(CPM!BW$1,1),Start!$I4&gt;CPM!BV$1),1,"")</f>
        <v/>
      </c>
      <c r="BX9" s="269" t="str">
        <f>IF(AND(Start!$H4&lt;=CEILING(CPM!BX$1,1),Start!$I4&gt;CPM!BW$1),1,"")</f>
        <v/>
      </c>
      <c r="BY9" s="269" t="str">
        <f>IF(AND(Start!$H4&lt;=CEILING(CPM!BY$1,1),Start!$I4&gt;CPM!BX$1),1,"")</f>
        <v/>
      </c>
      <c r="BZ9" s="269" t="str">
        <f>IF(AND(Start!$H4&lt;=CEILING(CPM!BZ$1,1),Start!$I4&gt;CPM!BY$1),1,"")</f>
        <v/>
      </c>
      <c r="CA9" s="269" t="str">
        <f>IF(AND(Start!$H4&lt;=CEILING(CPM!CA$1,1),Start!$I4&gt;CPM!BZ$1),1,"")</f>
        <v/>
      </c>
      <c r="CB9" s="269" t="str">
        <f>IF(AND(Start!$H4&lt;=CEILING(CPM!CB$1,1),Start!$I4&gt;CPM!CA$1),1,"")</f>
        <v/>
      </c>
      <c r="CC9" s="269" t="str">
        <f>IF(AND(Start!$H4&lt;=CEILING(CPM!CC$1,1),Start!$I4&gt;CPM!CB$1),1,"")</f>
        <v/>
      </c>
      <c r="CD9" s="269" t="str">
        <f>IF(AND(Start!$H4&lt;=CEILING(CPM!CD$1,1),Start!$I4&gt;CPM!CC$1),1,"")</f>
        <v/>
      </c>
      <c r="CE9" s="270" t="str">
        <f>IF(AND(Start!$H4&lt;=CEILING(CPM!CE$1,1),Start!$I4&gt;CPM!CD$1),1,"")</f>
        <v/>
      </c>
      <c r="CF9" s="268" t="str">
        <f>IF(AND(Start!$H4&lt;=CEILING(CPM!CF$1,1),Start!$I4&gt;CPM!CE$1),1,"")</f>
        <v/>
      </c>
      <c r="CG9" s="269" t="str">
        <f>IF(AND(Start!$H4&lt;=CEILING(CPM!CG$1,1),Start!$I4&gt;CPM!CF$1),1,"")</f>
        <v/>
      </c>
      <c r="CH9" s="269" t="str">
        <f>IF(AND(Start!$H4&lt;=CEILING(CPM!CH$1,1),Start!$I4&gt;CPM!CG$1),1,"")</f>
        <v/>
      </c>
      <c r="CI9" s="269" t="str">
        <f>IF(AND(Start!$H4&lt;=CEILING(CPM!CI$1,1),Start!$I4&gt;CPM!CH$1),1,"")</f>
        <v/>
      </c>
      <c r="CJ9" s="269" t="str">
        <f>IF(AND(Start!$H4&lt;=CEILING(CPM!CJ$1,1),Start!$I4&gt;CPM!CI$1),1,"")</f>
        <v/>
      </c>
      <c r="CK9" s="269" t="str">
        <f>IF(AND(Start!$H4&lt;=CEILING(CPM!CK$1,1),Start!$I4&gt;CPM!CJ$1),1,"")</f>
        <v/>
      </c>
      <c r="CL9" s="269" t="str">
        <f>IF(AND(Start!$H4&lt;=CEILING(CPM!CL$1,1),Start!$I4&gt;CPM!CK$1),1,"")</f>
        <v/>
      </c>
      <c r="CM9" s="269" t="str">
        <f>IF(AND(Start!$H4&lt;=CEILING(CPM!CM$1,1),Start!$I4&gt;CPM!CL$1),1,"")</f>
        <v/>
      </c>
      <c r="CN9" s="269" t="str">
        <f>IF(AND(Start!$H4&lt;=CEILING(CPM!CN$1,1),Start!$I4&gt;CPM!CM$1),1,"")</f>
        <v/>
      </c>
      <c r="CO9" s="270" t="str">
        <f>IF(AND(Start!$H4&lt;=CEILING(CPM!CO$1,1),Start!$I4&gt;CPM!CN$1),1,"")</f>
        <v/>
      </c>
      <c r="CP9" s="268" t="str">
        <f>IF(AND(Start!$H4&lt;=CEILING(CPM!CP$1,1),Start!$I4&gt;CPM!CO$1),1,"")</f>
        <v/>
      </c>
      <c r="CQ9" s="269" t="str">
        <f>IF(AND(Start!$H4&lt;=CEILING(CPM!CQ$1,1),Start!$I4&gt;CPM!CP$1),1,"")</f>
        <v/>
      </c>
      <c r="CR9" s="269" t="str">
        <f>IF(AND(Start!$H4&lt;=CEILING(CPM!CR$1,1),Start!$I4&gt;CPM!CQ$1),1,"")</f>
        <v/>
      </c>
      <c r="CS9" s="269" t="str">
        <f>IF(AND(Start!$H4&lt;=CEILING(CPM!CS$1,1),Start!$I4&gt;CPM!CR$1),1,"")</f>
        <v/>
      </c>
      <c r="CT9" s="269" t="str">
        <f>IF(AND(Start!$H4&lt;=CEILING(CPM!CT$1,1),Start!$I4&gt;CPM!CS$1),1,"")</f>
        <v/>
      </c>
      <c r="CU9" s="269" t="str">
        <f>IF(AND(Start!$H4&lt;=CEILING(CPM!CU$1,1),Start!$I4&gt;CPM!CT$1),1,"")</f>
        <v/>
      </c>
      <c r="CV9" s="269" t="str">
        <f>IF(AND(Start!$H4&lt;=CEILING(CPM!CV$1,1),Start!$I4&gt;CPM!CU$1),1,"")</f>
        <v/>
      </c>
      <c r="CW9" s="269" t="str">
        <f>IF(AND(Start!$H4&lt;=CEILING(CPM!CW$1,1),Start!$I4&gt;CPM!CV$1),1,"")</f>
        <v/>
      </c>
      <c r="CX9" s="269" t="str">
        <f>IF(AND(Start!$H4&lt;=CEILING(CPM!CX$1,1),Start!$I4&gt;CPM!CW$1),1,"")</f>
        <v/>
      </c>
      <c r="CY9" s="270" t="str">
        <f>IF(AND(Start!$H4&lt;=CEILING(CPM!CY$1,1),Start!$I4&gt;CPM!CX$1),1,"")</f>
        <v/>
      </c>
      <c r="CZ9" s="268" t="str">
        <f>IF(AND(Start!$H4&lt;=CEILING(CPM!CZ$1,1),Start!$I4&gt;CPM!CY$1),1,"")</f>
        <v/>
      </c>
      <c r="DA9" s="269" t="str">
        <f>IF(AND(Start!$H4&lt;=CEILING(CPM!DA$1,1),Start!$I4&gt;CPM!CZ$1),1,"")</f>
        <v/>
      </c>
      <c r="DB9" s="269" t="str">
        <f>IF(AND(Start!$H4&lt;=CEILING(CPM!DB$1,1),Start!$I4&gt;CPM!DA$1),1,"")</f>
        <v/>
      </c>
      <c r="DC9" s="269" t="str">
        <f>IF(AND(Start!$H4&lt;=CEILING(CPM!DC$1,1),Start!$I4&gt;CPM!DB$1),1,"")</f>
        <v/>
      </c>
      <c r="DD9" s="269" t="str">
        <f>IF(AND(Start!$H4&lt;=CEILING(CPM!DD$1,1),Start!$I4&gt;CPM!DC$1),1,"")</f>
        <v/>
      </c>
      <c r="DE9" s="269" t="str">
        <f>IF(AND(Start!$H4&lt;=CEILING(CPM!DE$1,1),Start!$I4&gt;CPM!DD$1),1,"")</f>
        <v/>
      </c>
      <c r="DF9" s="269" t="str">
        <f>IF(AND(Start!$H4&lt;=CEILING(CPM!DF$1,1),Start!$I4&gt;CPM!DE$1),1,"")</f>
        <v/>
      </c>
      <c r="DG9" s="269" t="str">
        <f>IF(AND(Start!$H4&lt;=CEILING(CPM!DG$1,1),Start!$I4&gt;CPM!DF$1),1,"")</f>
        <v/>
      </c>
      <c r="DH9" s="269" t="str">
        <f>IF(AND(Start!$H4&lt;=CEILING(CPM!DH$1,1),Start!$I4&gt;CPM!DG$1),1,"")</f>
        <v/>
      </c>
      <c r="DI9" s="270" t="str">
        <f>IF(AND(Start!$H4&lt;=CEILING(CPM!DI$1,1),Start!$I4&gt;CPM!DH$1),1,"")</f>
        <v/>
      </c>
      <c r="DJ9" s="268" t="str">
        <f>IF(AND(Start!$H4&lt;=CEILING(CPM!DJ$1,1),Start!$I4&gt;CPM!DI$1),1,"")</f>
        <v/>
      </c>
      <c r="DK9" s="269" t="str">
        <f>IF(AND(Start!$H4&lt;=CEILING(CPM!DK$1,1),Start!$I4&gt;CPM!DJ$1),1,"")</f>
        <v/>
      </c>
      <c r="DL9" s="269" t="str">
        <f>IF(AND(Start!$H4&lt;=CEILING(CPM!DL$1,1),Start!$I4&gt;CPM!DK$1),1,"")</f>
        <v/>
      </c>
      <c r="DM9" s="269" t="str">
        <f>IF(AND(Start!$H4&lt;=CEILING(CPM!DM$1,1),Start!$I4&gt;CPM!DL$1),1,"")</f>
        <v/>
      </c>
      <c r="DN9" s="269" t="str">
        <f>IF(AND(Start!$H4&lt;=CEILING(CPM!DN$1,1),Start!$I4&gt;CPM!DM$1),1,"")</f>
        <v/>
      </c>
      <c r="DO9" s="269" t="str">
        <f>IF(AND(Start!$H4&lt;=CEILING(CPM!DO$1,1),Start!$I4&gt;CPM!DN$1),1,"")</f>
        <v/>
      </c>
      <c r="DP9" s="269" t="str">
        <f>IF(AND(Start!$H4&lt;=CEILING(CPM!DP$1,1),Start!$I4&gt;CPM!DO$1),1,"")</f>
        <v/>
      </c>
      <c r="DQ9" s="269" t="str">
        <f>IF(AND(Start!$H4&lt;=CEILING(CPM!DQ$1,1),Start!$I4&gt;CPM!DP$1),1,"")</f>
        <v/>
      </c>
      <c r="DR9" s="269" t="str">
        <f>IF(AND(Start!$H4&lt;=CEILING(CPM!DR$1,1),Start!$I4&gt;CPM!DQ$1),1,"")</f>
        <v/>
      </c>
      <c r="DS9" s="270" t="str">
        <f>IF(AND(Start!$H4&lt;=CEILING(CPM!DS$1,1),Start!$I4&gt;CPM!DR$1),1,"")</f>
        <v/>
      </c>
      <c r="DT9" s="268" t="str">
        <f>IF(AND(Start!$H4&lt;=CEILING(CPM!DT$1,1),Start!$I4&gt;CPM!DS$1),1,"")</f>
        <v/>
      </c>
      <c r="DU9" s="269" t="str">
        <f>IF(AND(Start!$H4&lt;=CEILING(CPM!DU$1,1),Start!$I4&gt;CPM!DT$1),1,"")</f>
        <v/>
      </c>
      <c r="DV9" s="269" t="str">
        <f>IF(AND(Start!$H4&lt;=CEILING(CPM!DV$1,1),Start!$I4&gt;CPM!DU$1),1,"")</f>
        <v/>
      </c>
      <c r="DW9" s="269" t="str">
        <f>IF(AND(Start!$H4&lt;=CEILING(CPM!DW$1,1),Start!$I4&gt;CPM!DV$1),1,"")</f>
        <v/>
      </c>
      <c r="DX9" s="269" t="str">
        <f>IF(AND(Start!$H4&lt;=CEILING(CPM!DX$1,1),Start!$I4&gt;CPM!DW$1),1,"")</f>
        <v/>
      </c>
      <c r="DY9" s="269" t="str">
        <f>IF(AND(Start!$H4&lt;=CEILING(CPM!DY$1,1),Start!$I4&gt;CPM!DX$1),1,"")</f>
        <v/>
      </c>
      <c r="DZ9" s="269" t="str">
        <f>IF(AND(Start!$H4&lt;=CEILING(CPM!DZ$1,1),Start!$I4&gt;CPM!DY$1),1,"")</f>
        <v/>
      </c>
      <c r="EA9" s="269" t="str">
        <f>IF(AND(Start!$H4&lt;=CEILING(CPM!EA$1,1),Start!$I4&gt;CPM!DZ$1),1,"")</f>
        <v/>
      </c>
      <c r="EB9" s="269" t="str">
        <f>IF(AND(Start!$H4&lt;=CEILING(CPM!EB$1,1),Start!$I4&gt;CPM!EA$1),1,"")</f>
        <v/>
      </c>
      <c r="EC9" s="270" t="str">
        <f>IF(AND(Start!$H4&lt;=CEILING(CPM!EC$1,1),Start!$I4&gt;CPM!EB$1),1,"")</f>
        <v/>
      </c>
      <c r="EE9" s="289" t="s">
        <v>331</v>
      </c>
      <c r="EF9" s="289"/>
      <c r="EG9" s="289">
        <v>20</v>
      </c>
      <c r="EH9" s="289" t="str">
        <f t="shared" si="2"/>
        <v/>
      </c>
      <c r="EI9" s="226"/>
    </row>
    <row r="10" spans="2:139" ht="12" customHeight="1" x14ac:dyDescent="0.2">
      <c r="B10" t="str">
        <f>Start!B5</f>
        <v>Yes</v>
      </c>
      <c r="C10" s="221" t="str">
        <f>Start!D5</f>
        <v>Mobilization</v>
      </c>
      <c r="D10" s="222" t="str">
        <f>IF(AND(Start!$H5&lt;=CEILING(CPM!D$1,1),Start!$I5&gt;CPM!C$1),1,"")</f>
        <v/>
      </c>
      <c r="E10" s="257" t="str">
        <f>IF(AND(Start!$H5&lt;=CEILING(CPM!E$1,1),Start!$I5&gt;CPM!D$1),1,"")</f>
        <v/>
      </c>
      <c r="F10" s="257" t="str">
        <f>IF(AND(Start!$H5&lt;=CEILING(CPM!F$1,1),Start!$I5&gt;CPM!E$1),1,"")</f>
        <v/>
      </c>
      <c r="G10" s="257" t="str">
        <f>IF(AND(Start!$H5&lt;=CEILING(CPM!G$1,1),Start!$I5&gt;CPM!F$1),1,"")</f>
        <v/>
      </c>
      <c r="H10" s="257" t="str">
        <f>IF(AND(Start!$H5&lt;=CEILING(CPM!H$1,1),Start!$I5&gt;CPM!G$1),1,"")</f>
        <v/>
      </c>
      <c r="I10" s="257" t="str">
        <f>IF(AND(Start!$H5&lt;=CEILING(CPM!I$1,1),Start!$I5&gt;CPM!H$1),1,"")</f>
        <v/>
      </c>
      <c r="J10" s="257" t="str">
        <f>IF(AND(Start!$H5&lt;=CEILING(CPM!J$1,1),Start!$I5&gt;CPM!I$1),1,"")</f>
        <v/>
      </c>
      <c r="K10" s="257" t="str">
        <f>IF(AND(Start!$H5&lt;=CEILING(CPM!K$1,1),Start!$I5&gt;CPM!J$1),1,"")</f>
        <v/>
      </c>
      <c r="L10" s="257" t="str">
        <f>IF(AND(Start!$H5&lt;=CEILING(CPM!L$1,1),Start!$I5&gt;CPM!K$1),1,"")</f>
        <v/>
      </c>
      <c r="M10" s="223" t="str">
        <f>IF(AND(Start!$H5&lt;=CEILING(CPM!M$1,1),Start!$I5&gt;CPM!L$1),1,"")</f>
        <v/>
      </c>
      <c r="N10" s="222" t="str">
        <f>IF(AND(Start!$H5&lt;=CEILING(CPM!N$1,1),Start!$I5&gt;CPM!M$1),1,"")</f>
        <v/>
      </c>
      <c r="O10" s="257" t="str">
        <f>IF(AND(Start!$H5&lt;=CEILING(CPM!O$1,1),Start!$I5&gt;CPM!N$1),1,"")</f>
        <v/>
      </c>
      <c r="P10" s="257" t="str">
        <f>IF(AND(Start!$H5&lt;=CEILING(CPM!P$1,1),Start!$I5&gt;CPM!O$1),1,"")</f>
        <v/>
      </c>
      <c r="Q10" s="257" t="str">
        <f>IF(AND(Start!$H5&lt;=CEILING(CPM!Q$1,1),Start!$I5&gt;CPM!P$1),1,"")</f>
        <v/>
      </c>
      <c r="R10" s="257" t="str">
        <f>IF(AND(Start!$H5&lt;=CEILING(CPM!R$1,1),Start!$I5&gt;CPM!Q$1),1,"")</f>
        <v/>
      </c>
      <c r="S10" s="257" t="str">
        <f>IF(AND(Start!$H5&lt;=CEILING(CPM!S$1,1),Start!$I5&gt;CPM!R$1),1,"")</f>
        <v/>
      </c>
      <c r="T10" s="257" t="str">
        <f>IF(AND(Start!$H5&lt;=CEILING(CPM!T$1,1),Start!$I5&gt;CPM!S$1),1,"")</f>
        <v/>
      </c>
      <c r="U10" s="257" t="str">
        <f>IF(AND(Start!$H5&lt;=CEILING(CPM!U$1,1),Start!$I5&gt;CPM!T$1),1,"")</f>
        <v/>
      </c>
      <c r="V10" s="257" t="str">
        <f>IF(AND(Start!$H5&lt;=CEILING(CPM!V$1,1),Start!$I5&gt;CPM!U$1),1,"")</f>
        <v/>
      </c>
      <c r="W10" s="223" t="str">
        <f>IF(AND(Start!$H5&lt;=CEILING(CPM!W$1,1),Start!$I5&gt;CPM!V$1),1,"")</f>
        <v/>
      </c>
      <c r="X10" s="222">
        <f>IF(AND(Start!$H5&lt;=CEILING(CPM!X$1,1),Start!$I5&gt;CPM!W$1),1,"")</f>
        <v>1</v>
      </c>
      <c r="Y10" s="257">
        <f>IF(AND(Start!$H5&lt;=CEILING(CPM!Y$1,1),Start!$I5&gt;CPM!X$1),1,"")</f>
        <v>1</v>
      </c>
      <c r="Z10" s="257">
        <f>IF(AND(Start!$H5&lt;=CEILING(CPM!Z$1,1),Start!$I5&gt;CPM!Y$1),1,"")</f>
        <v>1</v>
      </c>
      <c r="AA10" s="257">
        <f>IF(AND(Start!$H5&lt;=CEILING(CPM!AA$1,1),Start!$I5&gt;CPM!Z$1),1,"")</f>
        <v>1</v>
      </c>
      <c r="AB10" s="257">
        <f>IF(AND(Start!$H5&lt;=CEILING(CPM!AB$1,1),Start!$I5&gt;CPM!AA$1),1,"")</f>
        <v>1</v>
      </c>
      <c r="AC10" s="257" t="str">
        <f>IF(AND(Start!$H5&lt;=CEILING(CPM!AC$1,1),Start!$I5&gt;CPM!AB$1),1,"")</f>
        <v/>
      </c>
      <c r="AD10" s="257" t="str">
        <f>IF(AND(Start!$H5&lt;=CEILING(CPM!AD$1,1),Start!$I5&gt;CPM!AC$1),1,"")</f>
        <v/>
      </c>
      <c r="AE10" s="257" t="str">
        <f>IF(AND(Start!$H5&lt;=CEILING(CPM!AE$1,1),Start!$I5&gt;CPM!AD$1),1,"")</f>
        <v/>
      </c>
      <c r="AF10" s="257" t="str">
        <f>IF(AND(Start!$H5&lt;=CEILING(CPM!AF$1,1),Start!$I5&gt;CPM!AE$1),1,"")</f>
        <v/>
      </c>
      <c r="AG10" s="223" t="str">
        <f>IF(AND(Start!$H5&lt;=CEILING(CPM!AG$1,1),Start!$I5&gt;CPM!AF$1),1,"")</f>
        <v/>
      </c>
      <c r="AH10" s="222" t="str">
        <f>IF(AND(Start!$H5&lt;=CEILING(CPM!AH$1,1),Start!$I5&gt;CPM!AG$1),1,"")</f>
        <v/>
      </c>
      <c r="AI10" s="257" t="str">
        <f>IF(AND(Start!$H5&lt;=CEILING(CPM!AI$1,1),Start!$I5&gt;CPM!AH$1),1,"")</f>
        <v/>
      </c>
      <c r="AJ10" s="257" t="str">
        <f>IF(AND(Start!$H5&lt;=CEILING(CPM!AJ$1,1),Start!$I5&gt;CPM!AI$1),1,"")</f>
        <v/>
      </c>
      <c r="AK10" s="257" t="str">
        <f>IF(AND(Start!$H5&lt;=CEILING(CPM!AK$1,1),Start!$I5&gt;CPM!AJ$1),1,"")</f>
        <v/>
      </c>
      <c r="AL10" s="257" t="str">
        <f>IF(AND(Start!$H5&lt;=CEILING(CPM!AL$1,1),Start!$I5&gt;CPM!AK$1),1,"")</f>
        <v/>
      </c>
      <c r="AM10" s="257" t="str">
        <f>IF(AND(Start!$H5&lt;=CEILING(CPM!AM$1,1),Start!$I5&gt;CPM!AL$1),1,"")</f>
        <v/>
      </c>
      <c r="AN10" s="257" t="str">
        <f>IF(AND(Start!$H5&lt;=CEILING(CPM!AN$1,1),Start!$I5&gt;CPM!AM$1),1,"")</f>
        <v/>
      </c>
      <c r="AO10" s="257" t="str">
        <f>IF(AND(Start!$H5&lt;=CEILING(CPM!AO$1,1),Start!$I5&gt;CPM!AN$1),1,"")</f>
        <v/>
      </c>
      <c r="AP10" s="257" t="str">
        <f>IF(AND(Start!$H5&lt;=CEILING(CPM!AP$1,1),Start!$I5&gt;CPM!AO$1),1,"")</f>
        <v/>
      </c>
      <c r="AQ10" s="223" t="str">
        <f>IF(AND(Start!$H5&lt;=CEILING(CPM!AQ$1,1),Start!$I5&gt;CPM!AP$1),1,"")</f>
        <v/>
      </c>
      <c r="AR10" s="222" t="str">
        <f>IF(AND(Start!$H5&lt;=CEILING(CPM!AR$1,1),Start!$I5&gt;CPM!AQ$1),1,"")</f>
        <v/>
      </c>
      <c r="AS10" s="257" t="str">
        <f>IF(AND(Start!$H5&lt;=CEILING(CPM!AS$1,1),Start!$I5&gt;CPM!AR$1),1,"")</f>
        <v/>
      </c>
      <c r="AT10" s="257" t="str">
        <f>IF(AND(Start!$H5&lt;=CEILING(CPM!AT$1,1),Start!$I5&gt;CPM!AS$1),1,"")</f>
        <v/>
      </c>
      <c r="AU10" s="257" t="str">
        <f>IF(AND(Start!$H5&lt;=CEILING(CPM!AU$1,1),Start!$I5&gt;CPM!AT$1),1,"")</f>
        <v/>
      </c>
      <c r="AV10" s="257" t="str">
        <f>IF(AND(Start!$H5&lt;=CEILING(CPM!AV$1,1),Start!$I5&gt;CPM!AU$1),1,"")</f>
        <v/>
      </c>
      <c r="AW10" s="257" t="str">
        <f>IF(AND(Start!$H5&lt;=CEILING(CPM!AW$1,1),Start!$I5&gt;CPM!AV$1),1,"")</f>
        <v/>
      </c>
      <c r="AX10" s="257" t="str">
        <f>IF(AND(Start!$H5&lt;=CEILING(CPM!AX$1,1),Start!$I5&gt;CPM!AW$1),1,"")</f>
        <v/>
      </c>
      <c r="AY10" s="257" t="str">
        <f>IF(AND(Start!$H5&lt;=CEILING(CPM!AY$1,1),Start!$I5&gt;CPM!AX$1),1,"")</f>
        <v/>
      </c>
      <c r="AZ10" s="257" t="str">
        <f>IF(AND(Start!$H5&lt;=CEILING(CPM!AZ$1,1),Start!$I5&gt;CPM!AY$1),1,"")</f>
        <v/>
      </c>
      <c r="BA10" s="223" t="str">
        <f>IF(AND(Start!$H5&lt;=CEILING(CPM!BA$1,1),Start!$I5&gt;CPM!AZ$1),1,"")</f>
        <v/>
      </c>
      <c r="BB10" s="222" t="str">
        <f>IF(AND(Start!$H5&lt;=CEILING(CPM!BB$1,1),Start!$I5&gt;CPM!BA$1),1,"")</f>
        <v/>
      </c>
      <c r="BC10" s="257" t="str">
        <f>IF(AND(Start!$H5&lt;=CEILING(CPM!BC$1,1),Start!$I5&gt;CPM!BB$1),1,"")</f>
        <v/>
      </c>
      <c r="BD10" s="257" t="str">
        <f>IF(AND(Start!$H5&lt;=CEILING(CPM!BD$1,1),Start!$I5&gt;CPM!BC$1),1,"")</f>
        <v/>
      </c>
      <c r="BE10" s="257" t="str">
        <f>IF(AND(Start!$H5&lt;=CEILING(CPM!BE$1,1),Start!$I5&gt;CPM!BD$1),1,"")</f>
        <v/>
      </c>
      <c r="BF10" s="257" t="str">
        <f>IF(AND(Start!$H5&lt;=CEILING(CPM!BF$1,1),Start!$I5&gt;CPM!BE$1),1,"")</f>
        <v/>
      </c>
      <c r="BG10" s="257" t="str">
        <f>IF(AND(Start!$H5&lt;=CEILING(CPM!BG$1,1),Start!$I5&gt;CPM!BF$1),1,"")</f>
        <v/>
      </c>
      <c r="BH10" s="257" t="str">
        <f>IF(AND(Start!$H5&lt;=CEILING(CPM!BH$1,1),Start!$I5&gt;CPM!BG$1),1,"")</f>
        <v/>
      </c>
      <c r="BI10" s="257" t="str">
        <f>IF(AND(Start!$H5&lt;=CEILING(CPM!BI$1,1),Start!$I5&gt;CPM!BH$1),1,"")</f>
        <v/>
      </c>
      <c r="BJ10" s="257" t="str">
        <f>IF(AND(Start!$H5&lt;=CEILING(CPM!BJ$1,1),Start!$I5&gt;CPM!BI$1),1,"")</f>
        <v/>
      </c>
      <c r="BK10" s="223" t="str">
        <f>IF(AND(Start!$H5&lt;=CEILING(CPM!BK$1,1),Start!$I5&gt;CPM!BJ$1),1,"")</f>
        <v/>
      </c>
      <c r="BL10" s="222" t="str">
        <f>IF(AND(Start!$H5&lt;=CEILING(CPM!BL$1,1),Start!$I5&gt;CPM!BK$1),1,"")</f>
        <v/>
      </c>
      <c r="BM10" s="257" t="str">
        <f>IF(AND(Start!$H5&lt;=CEILING(CPM!BM$1,1),Start!$I5&gt;CPM!BL$1),1,"")</f>
        <v/>
      </c>
      <c r="BN10" s="257" t="str">
        <f>IF(AND(Start!$H5&lt;=CEILING(CPM!BN$1,1),Start!$I5&gt;CPM!BM$1),1,"")</f>
        <v/>
      </c>
      <c r="BO10" s="257" t="str">
        <f>IF(AND(Start!$H5&lt;=CEILING(CPM!BO$1,1),Start!$I5&gt;CPM!BN$1),1,"")</f>
        <v/>
      </c>
      <c r="BP10" s="257" t="str">
        <f>IF(AND(Start!$H5&lt;=CEILING(CPM!BP$1,1),Start!$I5&gt;CPM!BO$1),1,"")</f>
        <v/>
      </c>
      <c r="BQ10" s="257" t="str">
        <f>IF(AND(Start!$H5&lt;=CEILING(CPM!BQ$1,1),Start!$I5&gt;CPM!BP$1),1,"")</f>
        <v/>
      </c>
      <c r="BR10" s="257" t="str">
        <f>IF(AND(Start!$H5&lt;=CEILING(CPM!BR$1,1),Start!$I5&gt;CPM!BQ$1),1,"")</f>
        <v/>
      </c>
      <c r="BS10" s="257" t="str">
        <f>IF(AND(Start!$H5&lt;=CEILING(CPM!BS$1,1),Start!$I5&gt;CPM!BR$1),1,"")</f>
        <v/>
      </c>
      <c r="BT10" s="257" t="str">
        <f>IF(AND(Start!$H5&lt;=CEILING(CPM!BT$1,1),Start!$I5&gt;CPM!BS$1),1,"")</f>
        <v/>
      </c>
      <c r="BU10" s="223" t="str">
        <f>IF(AND(Start!$H5&lt;=CEILING(CPM!BU$1,1),Start!$I5&gt;CPM!BT$1),1,"")</f>
        <v/>
      </c>
      <c r="BV10" s="222" t="str">
        <f>IF(AND(Start!$H5&lt;=CEILING(CPM!BV$1,1),Start!$I5&gt;CPM!BU$1),1,"")</f>
        <v/>
      </c>
      <c r="BW10" s="257" t="str">
        <f>IF(AND(Start!$H5&lt;=CEILING(CPM!BW$1,1),Start!$I5&gt;CPM!BV$1),1,"")</f>
        <v/>
      </c>
      <c r="BX10" s="257" t="str">
        <f>IF(AND(Start!$H5&lt;=CEILING(CPM!BX$1,1),Start!$I5&gt;CPM!BW$1),1,"")</f>
        <v/>
      </c>
      <c r="BY10" s="257" t="str">
        <f>IF(AND(Start!$H5&lt;=CEILING(CPM!BY$1,1),Start!$I5&gt;CPM!BX$1),1,"")</f>
        <v/>
      </c>
      <c r="BZ10" s="257" t="str">
        <f>IF(AND(Start!$H5&lt;=CEILING(CPM!BZ$1,1),Start!$I5&gt;CPM!BY$1),1,"")</f>
        <v/>
      </c>
      <c r="CA10" s="257" t="str">
        <f>IF(AND(Start!$H5&lt;=CEILING(CPM!CA$1,1),Start!$I5&gt;CPM!BZ$1),1,"")</f>
        <v/>
      </c>
      <c r="CB10" s="257" t="str">
        <f>IF(AND(Start!$H5&lt;=CEILING(CPM!CB$1,1),Start!$I5&gt;CPM!CA$1),1,"")</f>
        <v/>
      </c>
      <c r="CC10" s="257" t="str">
        <f>IF(AND(Start!$H5&lt;=CEILING(CPM!CC$1,1),Start!$I5&gt;CPM!CB$1),1,"")</f>
        <v/>
      </c>
      <c r="CD10" s="257" t="str">
        <f>IF(AND(Start!$H5&lt;=CEILING(CPM!CD$1,1),Start!$I5&gt;CPM!CC$1),1,"")</f>
        <v/>
      </c>
      <c r="CE10" s="223" t="str">
        <f>IF(AND(Start!$H5&lt;=CEILING(CPM!CE$1,1),Start!$I5&gt;CPM!CD$1),1,"")</f>
        <v/>
      </c>
      <c r="CF10" s="222" t="str">
        <f>IF(AND(Start!$H5&lt;=CEILING(CPM!CF$1,1),Start!$I5&gt;CPM!CE$1),1,"")</f>
        <v/>
      </c>
      <c r="CG10" s="257" t="str">
        <f>IF(AND(Start!$H5&lt;=CEILING(CPM!CG$1,1),Start!$I5&gt;CPM!CF$1),1,"")</f>
        <v/>
      </c>
      <c r="CH10" s="257" t="str">
        <f>IF(AND(Start!$H5&lt;=CEILING(CPM!CH$1,1),Start!$I5&gt;CPM!CG$1),1,"")</f>
        <v/>
      </c>
      <c r="CI10" s="257" t="str">
        <f>IF(AND(Start!$H5&lt;=CEILING(CPM!CI$1,1),Start!$I5&gt;CPM!CH$1),1,"")</f>
        <v/>
      </c>
      <c r="CJ10" s="257" t="str">
        <f>IF(AND(Start!$H5&lt;=CEILING(CPM!CJ$1,1),Start!$I5&gt;CPM!CI$1),1,"")</f>
        <v/>
      </c>
      <c r="CK10" s="257" t="str">
        <f>IF(AND(Start!$H5&lt;=CEILING(CPM!CK$1,1),Start!$I5&gt;CPM!CJ$1),1,"")</f>
        <v/>
      </c>
      <c r="CL10" s="257" t="str">
        <f>IF(AND(Start!$H5&lt;=CEILING(CPM!CL$1,1),Start!$I5&gt;CPM!CK$1),1,"")</f>
        <v/>
      </c>
      <c r="CM10" s="257" t="str">
        <f>IF(AND(Start!$H5&lt;=CEILING(CPM!CM$1,1),Start!$I5&gt;CPM!CL$1),1,"")</f>
        <v/>
      </c>
      <c r="CN10" s="257" t="str">
        <f>IF(AND(Start!$H5&lt;=CEILING(CPM!CN$1,1),Start!$I5&gt;CPM!CM$1),1,"")</f>
        <v/>
      </c>
      <c r="CO10" s="223" t="str">
        <f>IF(AND(Start!$H5&lt;=CEILING(CPM!CO$1,1),Start!$I5&gt;CPM!CN$1),1,"")</f>
        <v/>
      </c>
      <c r="CP10" s="222" t="str">
        <f>IF(AND(Start!$H5&lt;=CEILING(CPM!CP$1,1),Start!$I5&gt;CPM!CO$1),1,"")</f>
        <v/>
      </c>
      <c r="CQ10" s="257" t="str">
        <f>IF(AND(Start!$H5&lt;=CEILING(CPM!CQ$1,1),Start!$I5&gt;CPM!CP$1),1,"")</f>
        <v/>
      </c>
      <c r="CR10" s="257" t="str">
        <f>IF(AND(Start!$H5&lt;=CEILING(CPM!CR$1,1),Start!$I5&gt;CPM!CQ$1),1,"")</f>
        <v/>
      </c>
      <c r="CS10" s="257" t="str">
        <f>IF(AND(Start!$H5&lt;=CEILING(CPM!CS$1,1),Start!$I5&gt;CPM!CR$1),1,"")</f>
        <v/>
      </c>
      <c r="CT10" s="257" t="str">
        <f>IF(AND(Start!$H5&lt;=CEILING(CPM!CT$1,1),Start!$I5&gt;CPM!CS$1),1,"")</f>
        <v/>
      </c>
      <c r="CU10" s="257" t="str">
        <f>IF(AND(Start!$H5&lt;=CEILING(CPM!CU$1,1),Start!$I5&gt;CPM!CT$1),1,"")</f>
        <v/>
      </c>
      <c r="CV10" s="257" t="str">
        <f>IF(AND(Start!$H5&lt;=CEILING(CPM!CV$1,1),Start!$I5&gt;CPM!CU$1),1,"")</f>
        <v/>
      </c>
      <c r="CW10" s="257" t="str">
        <f>IF(AND(Start!$H5&lt;=CEILING(CPM!CW$1,1),Start!$I5&gt;CPM!CV$1),1,"")</f>
        <v/>
      </c>
      <c r="CX10" s="257" t="str">
        <f>IF(AND(Start!$H5&lt;=CEILING(CPM!CX$1,1),Start!$I5&gt;CPM!CW$1),1,"")</f>
        <v/>
      </c>
      <c r="CY10" s="223" t="str">
        <f>IF(AND(Start!$H5&lt;=CEILING(CPM!CY$1,1),Start!$I5&gt;CPM!CX$1),1,"")</f>
        <v/>
      </c>
      <c r="CZ10" s="222" t="str">
        <f>IF(AND(Start!$H5&lt;=CEILING(CPM!CZ$1,1),Start!$I5&gt;CPM!CY$1),1,"")</f>
        <v/>
      </c>
      <c r="DA10" s="257" t="str">
        <f>IF(AND(Start!$H5&lt;=CEILING(CPM!DA$1,1),Start!$I5&gt;CPM!CZ$1),1,"")</f>
        <v/>
      </c>
      <c r="DB10" s="257" t="str">
        <f>IF(AND(Start!$H5&lt;=CEILING(CPM!DB$1,1),Start!$I5&gt;CPM!DA$1),1,"")</f>
        <v/>
      </c>
      <c r="DC10" s="257" t="str">
        <f>IF(AND(Start!$H5&lt;=CEILING(CPM!DC$1,1),Start!$I5&gt;CPM!DB$1),1,"")</f>
        <v/>
      </c>
      <c r="DD10" s="257" t="str">
        <f>IF(AND(Start!$H5&lt;=CEILING(CPM!DD$1,1),Start!$I5&gt;CPM!DC$1),1,"")</f>
        <v/>
      </c>
      <c r="DE10" s="257" t="str">
        <f>IF(AND(Start!$H5&lt;=CEILING(CPM!DE$1,1),Start!$I5&gt;CPM!DD$1),1,"")</f>
        <v/>
      </c>
      <c r="DF10" s="257" t="str">
        <f>IF(AND(Start!$H5&lt;=CEILING(CPM!DF$1,1),Start!$I5&gt;CPM!DE$1),1,"")</f>
        <v/>
      </c>
      <c r="DG10" s="257" t="str">
        <f>IF(AND(Start!$H5&lt;=CEILING(CPM!DG$1,1),Start!$I5&gt;CPM!DF$1),1,"")</f>
        <v/>
      </c>
      <c r="DH10" s="257" t="str">
        <f>IF(AND(Start!$H5&lt;=CEILING(CPM!DH$1,1),Start!$I5&gt;CPM!DG$1),1,"")</f>
        <v/>
      </c>
      <c r="DI10" s="223" t="str">
        <f>IF(AND(Start!$H5&lt;=CEILING(CPM!DI$1,1),Start!$I5&gt;CPM!DH$1),1,"")</f>
        <v/>
      </c>
      <c r="DJ10" s="222" t="str">
        <f>IF(AND(Start!$H5&lt;=CEILING(CPM!DJ$1,1),Start!$I5&gt;CPM!DI$1),1,"")</f>
        <v/>
      </c>
      <c r="DK10" s="257" t="str">
        <f>IF(AND(Start!$H5&lt;=CEILING(CPM!DK$1,1),Start!$I5&gt;CPM!DJ$1),1,"")</f>
        <v/>
      </c>
      <c r="DL10" s="257" t="str">
        <f>IF(AND(Start!$H5&lt;=CEILING(CPM!DL$1,1),Start!$I5&gt;CPM!DK$1),1,"")</f>
        <v/>
      </c>
      <c r="DM10" s="257" t="str">
        <f>IF(AND(Start!$H5&lt;=CEILING(CPM!DM$1,1),Start!$I5&gt;CPM!DL$1),1,"")</f>
        <v/>
      </c>
      <c r="DN10" s="257" t="str">
        <f>IF(AND(Start!$H5&lt;=CEILING(CPM!DN$1,1),Start!$I5&gt;CPM!DM$1),1,"")</f>
        <v/>
      </c>
      <c r="DO10" s="257" t="str">
        <f>IF(AND(Start!$H5&lt;=CEILING(CPM!DO$1,1),Start!$I5&gt;CPM!DN$1),1,"")</f>
        <v/>
      </c>
      <c r="DP10" s="257" t="str">
        <f>IF(AND(Start!$H5&lt;=CEILING(CPM!DP$1,1),Start!$I5&gt;CPM!DO$1),1,"")</f>
        <v/>
      </c>
      <c r="DQ10" s="257" t="str">
        <f>IF(AND(Start!$H5&lt;=CEILING(CPM!DQ$1,1),Start!$I5&gt;CPM!DP$1),1,"")</f>
        <v/>
      </c>
      <c r="DR10" s="257" t="str">
        <f>IF(AND(Start!$H5&lt;=CEILING(CPM!DR$1,1),Start!$I5&gt;CPM!DQ$1),1,"")</f>
        <v/>
      </c>
      <c r="DS10" s="223" t="str">
        <f>IF(AND(Start!$H5&lt;=CEILING(CPM!DS$1,1),Start!$I5&gt;CPM!DR$1),1,"")</f>
        <v/>
      </c>
      <c r="DT10" s="222" t="str">
        <f>IF(AND(Start!$H5&lt;=CEILING(CPM!DT$1,1),Start!$I5&gt;CPM!DS$1),1,"")</f>
        <v/>
      </c>
      <c r="DU10" s="257" t="str">
        <f>IF(AND(Start!$H5&lt;=CEILING(CPM!DU$1,1),Start!$I5&gt;CPM!DT$1),1,"")</f>
        <v/>
      </c>
      <c r="DV10" s="257" t="str">
        <f>IF(AND(Start!$H5&lt;=CEILING(CPM!DV$1,1),Start!$I5&gt;CPM!DU$1),1,"")</f>
        <v/>
      </c>
      <c r="DW10" s="257" t="str">
        <f>IF(AND(Start!$H5&lt;=CEILING(CPM!DW$1,1),Start!$I5&gt;CPM!DV$1),1,"")</f>
        <v/>
      </c>
      <c r="DX10" s="257" t="str">
        <f>IF(AND(Start!$H5&lt;=CEILING(CPM!DX$1,1),Start!$I5&gt;CPM!DW$1),1,"")</f>
        <v/>
      </c>
      <c r="DY10" s="257" t="str">
        <f>IF(AND(Start!$H5&lt;=CEILING(CPM!DY$1,1),Start!$I5&gt;CPM!DX$1),1,"")</f>
        <v/>
      </c>
      <c r="DZ10" s="257" t="str">
        <f>IF(AND(Start!$H5&lt;=CEILING(CPM!DZ$1,1),Start!$I5&gt;CPM!DY$1),1,"")</f>
        <v/>
      </c>
      <c r="EA10" s="257" t="str">
        <f>IF(AND(Start!$H5&lt;=CEILING(CPM!EA$1,1),Start!$I5&gt;CPM!DZ$1),1,"")</f>
        <v/>
      </c>
      <c r="EB10" s="257" t="str">
        <f>IF(AND(Start!$H5&lt;=CEILING(CPM!EB$1,1),Start!$I5&gt;CPM!EA$1),1,"")</f>
        <v/>
      </c>
      <c r="EC10" s="223" t="str">
        <f>IF(AND(Start!$H5&lt;=CEILING(CPM!EC$1,1),Start!$I5&gt;CPM!EB$1),1,"")</f>
        <v/>
      </c>
      <c r="ED10" s="16"/>
      <c r="EE10" s="16"/>
      <c r="EF10" s="16"/>
      <c r="EG10" s="289"/>
      <c r="EH10" s="289"/>
      <c r="EI10" s="226"/>
    </row>
    <row r="11" spans="2:139" ht="12" customHeight="1" x14ac:dyDescent="0.2">
      <c r="B11" t="str">
        <f>Start!B6</f>
        <v>Yes</v>
      </c>
      <c r="C11" s="249" t="str">
        <f>Start!D6</f>
        <v>Initial Traffic Control</v>
      </c>
      <c r="D11" s="268" t="str">
        <f>IF(AND(Start!$H6&lt;=CEILING(CPM!D$1,1),Start!$I6&gt;CPM!C$1),1,"")</f>
        <v/>
      </c>
      <c r="E11" s="269" t="str">
        <f>IF(AND(Start!$H6&lt;=CEILING(CPM!E$1,1),Start!$I6&gt;CPM!D$1),1,"")</f>
        <v/>
      </c>
      <c r="F11" s="269" t="str">
        <f>IF(AND(Start!$H6&lt;=CEILING(CPM!F$1,1),Start!$I6&gt;CPM!E$1),1,"")</f>
        <v/>
      </c>
      <c r="G11" s="269" t="str">
        <f>IF(AND(Start!$H6&lt;=CEILING(CPM!G$1,1),Start!$I6&gt;CPM!F$1),1,"")</f>
        <v/>
      </c>
      <c r="H11" s="269" t="str">
        <f>IF(AND(Start!$H6&lt;=CEILING(CPM!H$1,1),Start!$I6&gt;CPM!G$1),1,"")</f>
        <v/>
      </c>
      <c r="I11" s="269" t="str">
        <f>IF(AND(Start!$H6&lt;=CEILING(CPM!I$1,1),Start!$I6&gt;CPM!H$1),1,"")</f>
        <v/>
      </c>
      <c r="J11" s="269" t="str">
        <f>IF(AND(Start!$H6&lt;=CEILING(CPM!J$1,1),Start!$I6&gt;CPM!I$1),1,"")</f>
        <v/>
      </c>
      <c r="K11" s="269" t="str">
        <f>IF(AND(Start!$H6&lt;=CEILING(CPM!K$1,1),Start!$I6&gt;CPM!J$1),1,"")</f>
        <v/>
      </c>
      <c r="L11" s="269" t="str">
        <f>IF(AND(Start!$H6&lt;=CEILING(CPM!L$1,1),Start!$I6&gt;CPM!K$1),1,"")</f>
        <v/>
      </c>
      <c r="M11" s="270" t="str">
        <f>IF(AND(Start!$H6&lt;=CEILING(CPM!M$1,1),Start!$I6&gt;CPM!L$1),1,"")</f>
        <v/>
      </c>
      <c r="N11" s="268" t="str">
        <f>IF(AND(Start!$H6&lt;=CEILING(CPM!N$1,1),Start!$I6&gt;CPM!M$1),1,"")</f>
        <v/>
      </c>
      <c r="O11" s="269" t="str">
        <f>IF(AND(Start!$H6&lt;=CEILING(CPM!O$1,1),Start!$I6&gt;CPM!N$1),1,"")</f>
        <v/>
      </c>
      <c r="P11" s="269" t="str">
        <f>IF(AND(Start!$H6&lt;=CEILING(CPM!P$1,1),Start!$I6&gt;CPM!O$1),1,"")</f>
        <v/>
      </c>
      <c r="Q11" s="269" t="str">
        <f>IF(AND(Start!$H6&lt;=CEILING(CPM!Q$1,1),Start!$I6&gt;CPM!P$1),1,"")</f>
        <v/>
      </c>
      <c r="R11" s="269" t="str">
        <f>IF(AND(Start!$H6&lt;=CEILING(CPM!R$1,1),Start!$I6&gt;CPM!Q$1),1,"")</f>
        <v/>
      </c>
      <c r="S11" s="269" t="str">
        <f>IF(AND(Start!$H6&lt;=CEILING(CPM!S$1,1),Start!$I6&gt;CPM!R$1),1,"")</f>
        <v/>
      </c>
      <c r="T11" s="269" t="str">
        <f>IF(AND(Start!$H6&lt;=CEILING(CPM!T$1,1),Start!$I6&gt;CPM!S$1),1,"")</f>
        <v/>
      </c>
      <c r="U11" s="269" t="str">
        <f>IF(AND(Start!$H6&lt;=CEILING(CPM!U$1,1),Start!$I6&gt;CPM!T$1),1,"")</f>
        <v/>
      </c>
      <c r="V11" s="269" t="str">
        <f>IF(AND(Start!$H6&lt;=CEILING(CPM!V$1,1),Start!$I6&gt;CPM!U$1),1,"")</f>
        <v/>
      </c>
      <c r="W11" s="270" t="str">
        <f>IF(AND(Start!$H6&lt;=CEILING(CPM!W$1,1),Start!$I6&gt;CPM!V$1),1,"")</f>
        <v/>
      </c>
      <c r="X11" s="268" t="str">
        <f>IF(AND(Start!$H6&lt;=CEILING(CPM!X$1,1),Start!$I6&gt;CPM!W$1),1,"")</f>
        <v/>
      </c>
      <c r="Y11" s="269" t="str">
        <f>IF(AND(Start!$H6&lt;=CEILING(CPM!Y$1,1),Start!$I6&gt;CPM!X$1),1,"")</f>
        <v/>
      </c>
      <c r="Z11" s="269" t="str">
        <f>IF(AND(Start!$H6&lt;=CEILING(CPM!Z$1,1),Start!$I6&gt;CPM!Y$1),1,"")</f>
        <v/>
      </c>
      <c r="AA11" s="269" t="str">
        <f>IF(AND(Start!$H6&lt;=CEILING(CPM!AA$1,1),Start!$I6&gt;CPM!Z$1),1,"")</f>
        <v/>
      </c>
      <c r="AB11" s="269" t="str">
        <f>IF(AND(Start!$H6&lt;=CEILING(CPM!AB$1,1),Start!$I6&gt;CPM!AA$1),1,"")</f>
        <v/>
      </c>
      <c r="AC11" s="269">
        <f>IF(AND(Start!$H6&lt;=CEILING(CPM!AC$1,1),Start!$I6&gt;CPM!AB$1),1,"")</f>
        <v>1</v>
      </c>
      <c r="AD11" s="269" t="str">
        <f>IF(AND(Start!$H6&lt;=CEILING(CPM!AD$1,1),Start!$I6&gt;CPM!AC$1),1,"")</f>
        <v/>
      </c>
      <c r="AE11" s="269" t="str">
        <f>IF(AND(Start!$H6&lt;=CEILING(CPM!AE$1,1),Start!$I6&gt;CPM!AD$1),1,"")</f>
        <v/>
      </c>
      <c r="AF11" s="269" t="str">
        <f>IF(AND(Start!$H6&lt;=CEILING(CPM!AF$1,1),Start!$I6&gt;CPM!AE$1),1,"")</f>
        <v/>
      </c>
      <c r="AG11" s="270" t="str">
        <f>IF(AND(Start!$H6&lt;=CEILING(CPM!AG$1,1),Start!$I6&gt;CPM!AF$1),1,"")</f>
        <v/>
      </c>
      <c r="AH11" s="268" t="str">
        <f>IF(AND(Start!$H6&lt;=CEILING(CPM!AH$1,1),Start!$I6&gt;CPM!AG$1),1,"")</f>
        <v/>
      </c>
      <c r="AI11" s="269" t="str">
        <f>IF(AND(Start!$H6&lt;=CEILING(CPM!AI$1,1),Start!$I6&gt;CPM!AH$1),1,"")</f>
        <v/>
      </c>
      <c r="AJ11" s="269" t="str">
        <f>IF(AND(Start!$H6&lt;=CEILING(CPM!AJ$1,1),Start!$I6&gt;CPM!AI$1),1,"")</f>
        <v/>
      </c>
      <c r="AK11" s="269" t="str">
        <f>IF(AND(Start!$H6&lt;=CEILING(CPM!AK$1,1),Start!$I6&gt;CPM!AJ$1),1,"")</f>
        <v/>
      </c>
      <c r="AL11" s="269" t="str">
        <f>IF(AND(Start!$H6&lt;=CEILING(CPM!AL$1,1),Start!$I6&gt;CPM!AK$1),1,"")</f>
        <v/>
      </c>
      <c r="AM11" s="269" t="str">
        <f>IF(AND(Start!$H6&lt;=CEILING(CPM!AM$1,1),Start!$I6&gt;CPM!AL$1),1,"")</f>
        <v/>
      </c>
      <c r="AN11" s="269" t="str">
        <f>IF(AND(Start!$H6&lt;=CEILING(CPM!AN$1,1),Start!$I6&gt;CPM!AM$1),1,"")</f>
        <v/>
      </c>
      <c r="AO11" s="269" t="str">
        <f>IF(AND(Start!$H6&lt;=CEILING(CPM!AO$1,1),Start!$I6&gt;CPM!AN$1),1,"")</f>
        <v/>
      </c>
      <c r="AP11" s="269" t="str">
        <f>IF(AND(Start!$H6&lt;=CEILING(CPM!AP$1,1),Start!$I6&gt;CPM!AO$1),1,"")</f>
        <v/>
      </c>
      <c r="AQ11" s="270" t="str">
        <f>IF(AND(Start!$H6&lt;=CEILING(CPM!AQ$1,1),Start!$I6&gt;CPM!AP$1),1,"")</f>
        <v/>
      </c>
      <c r="AR11" s="268" t="str">
        <f>IF(AND(Start!$H6&lt;=CEILING(CPM!AR$1,1),Start!$I6&gt;CPM!AQ$1),1,"")</f>
        <v/>
      </c>
      <c r="AS11" s="269" t="str">
        <f>IF(AND(Start!$H6&lt;=CEILING(CPM!AS$1,1),Start!$I6&gt;CPM!AR$1),1,"")</f>
        <v/>
      </c>
      <c r="AT11" s="269" t="str">
        <f>IF(AND(Start!$H6&lt;=CEILING(CPM!AT$1,1),Start!$I6&gt;CPM!AS$1),1,"")</f>
        <v/>
      </c>
      <c r="AU11" s="269" t="str">
        <f>IF(AND(Start!$H6&lt;=CEILING(CPM!AU$1,1),Start!$I6&gt;CPM!AT$1),1,"")</f>
        <v/>
      </c>
      <c r="AV11" s="269" t="str">
        <f>IF(AND(Start!$H6&lt;=CEILING(CPM!AV$1,1),Start!$I6&gt;CPM!AU$1),1,"")</f>
        <v/>
      </c>
      <c r="AW11" s="269" t="str">
        <f>IF(AND(Start!$H6&lt;=CEILING(CPM!AW$1,1),Start!$I6&gt;CPM!AV$1),1,"")</f>
        <v/>
      </c>
      <c r="AX11" s="269" t="str">
        <f>IF(AND(Start!$H6&lt;=CEILING(CPM!AX$1,1),Start!$I6&gt;CPM!AW$1),1,"")</f>
        <v/>
      </c>
      <c r="AY11" s="269" t="str">
        <f>IF(AND(Start!$H6&lt;=CEILING(CPM!AY$1,1),Start!$I6&gt;CPM!AX$1),1,"")</f>
        <v/>
      </c>
      <c r="AZ11" s="269" t="str">
        <f>IF(AND(Start!$H6&lt;=CEILING(CPM!AZ$1,1),Start!$I6&gt;CPM!AY$1),1,"")</f>
        <v/>
      </c>
      <c r="BA11" s="270" t="str">
        <f>IF(AND(Start!$H6&lt;=CEILING(CPM!BA$1,1),Start!$I6&gt;CPM!AZ$1),1,"")</f>
        <v/>
      </c>
      <c r="BB11" s="268" t="str">
        <f>IF(AND(Start!$H6&lt;=CEILING(CPM!BB$1,1),Start!$I6&gt;CPM!BA$1),1,"")</f>
        <v/>
      </c>
      <c r="BC11" s="269" t="str">
        <f>IF(AND(Start!$H6&lt;=CEILING(CPM!BC$1,1),Start!$I6&gt;CPM!BB$1),1,"")</f>
        <v/>
      </c>
      <c r="BD11" s="269" t="str">
        <f>IF(AND(Start!$H6&lt;=CEILING(CPM!BD$1,1),Start!$I6&gt;CPM!BC$1),1,"")</f>
        <v/>
      </c>
      <c r="BE11" s="269" t="str">
        <f>IF(AND(Start!$H6&lt;=CEILING(CPM!BE$1,1),Start!$I6&gt;CPM!BD$1),1,"")</f>
        <v/>
      </c>
      <c r="BF11" s="269" t="str">
        <f>IF(AND(Start!$H6&lt;=CEILING(CPM!BF$1,1),Start!$I6&gt;CPM!BE$1),1,"")</f>
        <v/>
      </c>
      <c r="BG11" s="269" t="str">
        <f>IF(AND(Start!$H6&lt;=CEILING(CPM!BG$1,1),Start!$I6&gt;CPM!BF$1),1,"")</f>
        <v/>
      </c>
      <c r="BH11" s="269" t="str">
        <f>IF(AND(Start!$H6&lt;=CEILING(CPM!BH$1,1),Start!$I6&gt;CPM!BG$1),1,"")</f>
        <v/>
      </c>
      <c r="BI11" s="269" t="str">
        <f>IF(AND(Start!$H6&lt;=CEILING(CPM!BI$1,1),Start!$I6&gt;CPM!BH$1),1,"")</f>
        <v/>
      </c>
      <c r="BJ11" s="269" t="str">
        <f>IF(AND(Start!$H6&lt;=CEILING(CPM!BJ$1,1),Start!$I6&gt;CPM!BI$1),1,"")</f>
        <v/>
      </c>
      <c r="BK11" s="270" t="str">
        <f>IF(AND(Start!$H6&lt;=CEILING(CPM!BK$1,1),Start!$I6&gt;CPM!BJ$1),1,"")</f>
        <v/>
      </c>
      <c r="BL11" s="268" t="str">
        <f>IF(AND(Start!$H6&lt;=CEILING(CPM!BL$1,1),Start!$I6&gt;CPM!BK$1),1,"")</f>
        <v/>
      </c>
      <c r="BM11" s="269" t="str">
        <f>IF(AND(Start!$H6&lt;=CEILING(CPM!BM$1,1),Start!$I6&gt;CPM!BL$1),1,"")</f>
        <v/>
      </c>
      <c r="BN11" s="269" t="str">
        <f>IF(AND(Start!$H6&lt;=CEILING(CPM!BN$1,1),Start!$I6&gt;CPM!BM$1),1,"")</f>
        <v/>
      </c>
      <c r="BO11" s="269" t="str">
        <f>IF(AND(Start!$H6&lt;=CEILING(CPM!BO$1,1),Start!$I6&gt;CPM!BN$1),1,"")</f>
        <v/>
      </c>
      <c r="BP11" s="269" t="str">
        <f>IF(AND(Start!$H6&lt;=CEILING(CPM!BP$1,1),Start!$I6&gt;CPM!BO$1),1,"")</f>
        <v/>
      </c>
      <c r="BQ11" s="269" t="str">
        <f>IF(AND(Start!$H6&lt;=CEILING(CPM!BQ$1,1),Start!$I6&gt;CPM!BP$1),1,"")</f>
        <v/>
      </c>
      <c r="BR11" s="269" t="str">
        <f>IF(AND(Start!$H6&lt;=CEILING(CPM!BR$1,1),Start!$I6&gt;CPM!BQ$1),1,"")</f>
        <v/>
      </c>
      <c r="BS11" s="269" t="str">
        <f>IF(AND(Start!$H6&lt;=CEILING(CPM!BS$1,1),Start!$I6&gt;CPM!BR$1),1,"")</f>
        <v/>
      </c>
      <c r="BT11" s="269" t="str">
        <f>IF(AND(Start!$H6&lt;=CEILING(CPM!BT$1,1),Start!$I6&gt;CPM!BS$1),1,"")</f>
        <v/>
      </c>
      <c r="BU11" s="270" t="str">
        <f>IF(AND(Start!$H6&lt;=CEILING(CPM!BU$1,1),Start!$I6&gt;CPM!BT$1),1,"")</f>
        <v/>
      </c>
      <c r="BV11" s="268" t="str">
        <f>IF(AND(Start!$H6&lt;=CEILING(CPM!BV$1,1),Start!$I6&gt;CPM!BU$1),1,"")</f>
        <v/>
      </c>
      <c r="BW11" s="269" t="str">
        <f>IF(AND(Start!$H6&lt;=CEILING(CPM!BW$1,1),Start!$I6&gt;CPM!BV$1),1,"")</f>
        <v/>
      </c>
      <c r="BX11" s="269" t="str">
        <f>IF(AND(Start!$H6&lt;=CEILING(CPM!BX$1,1),Start!$I6&gt;CPM!BW$1),1,"")</f>
        <v/>
      </c>
      <c r="BY11" s="269" t="str">
        <f>IF(AND(Start!$H6&lt;=CEILING(CPM!BY$1,1),Start!$I6&gt;CPM!BX$1),1,"")</f>
        <v/>
      </c>
      <c r="BZ11" s="269" t="str">
        <f>IF(AND(Start!$H6&lt;=CEILING(CPM!BZ$1,1),Start!$I6&gt;CPM!BY$1),1,"")</f>
        <v/>
      </c>
      <c r="CA11" s="269" t="str">
        <f>IF(AND(Start!$H6&lt;=CEILING(CPM!CA$1,1),Start!$I6&gt;CPM!BZ$1),1,"")</f>
        <v/>
      </c>
      <c r="CB11" s="269" t="str">
        <f>IF(AND(Start!$H6&lt;=CEILING(CPM!CB$1,1),Start!$I6&gt;CPM!CA$1),1,"")</f>
        <v/>
      </c>
      <c r="CC11" s="269" t="str">
        <f>IF(AND(Start!$H6&lt;=CEILING(CPM!CC$1,1),Start!$I6&gt;CPM!CB$1),1,"")</f>
        <v/>
      </c>
      <c r="CD11" s="269" t="str">
        <f>IF(AND(Start!$H6&lt;=CEILING(CPM!CD$1,1),Start!$I6&gt;CPM!CC$1),1,"")</f>
        <v/>
      </c>
      <c r="CE11" s="270" t="str">
        <f>IF(AND(Start!$H6&lt;=CEILING(CPM!CE$1,1),Start!$I6&gt;CPM!CD$1),1,"")</f>
        <v/>
      </c>
      <c r="CF11" s="268" t="str">
        <f>IF(AND(Start!$H6&lt;=CEILING(CPM!CF$1,1),Start!$I6&gt;CPM!CE$1),1,"")</f>
        <v/>
      </c>
      <c r="CG11" s="269" t="str">
        <f>IF(AND(Start!$H6&lt;=CEILING(CPM!CG$1,1),Start!$I6&gt;CPM!CF$1),1,"")</f>
        <v/>
      </c>
      <c r="CH11" s="269" t="str">
        <f>IF(AND(Start!$H6&lt;=CEILING(CPM!CH$1,1),Start!$I6&gt;CPM!CG$1),1,"")</f>
        <v/>
      </c>
      <c r="CI11" s="269" t="str">
        <f>IF(AND(Start!$H6&lt;=CEILING(CPM!CI$1,1),Start!$I6&gt;CPM!CH$1),1,"")</f>
        <v/>
      </c>
      <c r="CJ11" s="269" t="str">
        <f>IF(AND(Start!$H6&lt;=CEILING(CPM!CJ$1,1),Start!$I6&gt;CPM!CI$1),1,"")</f>
        <v/>
      </c>
      <c r="CK11" s="269" t="str">
        <f>IF(AND(Start!$H6&lt;=CEILING(CPM!CK$1,1),Start!$I6&gt;CPM!CJ$1),1,"")</f>
        <v/>
      </c>
      <c r="CL11" s="269" t="str">
        <f>IF(AND(Start!$H6&lt;=CEILING(CPM!CL$1,1),Start!$I6&gt;CPM!CK$1),1,"")</f>
        <v/>
      </c>
      <c r="CM11" s="269" t="str">
        <f>IF(AND(Start!$H6&lt;=CEILING(CPM!CM$1,1),Start!$I6&gt;CPM!CL$1),1,"")</f>
        <v/>
      </c>
      <c r="CN11" s="269" t="str">
        <f>IF(AND(Start!$H6&lt;=CEILING(CPM!CN$1,1),Start!$I6&gt;CPM!CM$1),1,"")</f>
        <v/>
      </c>
      <c r="CO11" s="270" t="str">
        <f>IF(AND(Start!$H6&lt;=CEILING(CPM!CO$1,1),Start!$I6&gt;CPM!CN$1),1,"")</f>
        <v/>
      </c>
      <c r="CP11" s="268" t="str">
        <f>IF(AND(Start!$H6&lt;=CEILING(CPM!CP$1,1),Start!$I6&gt;CPM!CO$1),1,"")</f>
        <v/>
      </c>
      <c r="CQ11" s="269" t="str">
        <f>IF(AND(Start!$H6&lt;=CEILING(CPM!CQ$1,1),Start!$I6&gt;CPM!CP$1),1,"")</f>
        <v/>
      </c>
      <c r="CR11" s="269" t="str">
        <f>IF(AND(Start!$H6&lt;=CEILING(CPM!CR$1,1),Start!$I6&gt;CPM!CQ$1),1,"")</f>
        <v/>
      </c>
      <c r="CS11" s="269" t="str">
        <f>IF(AND(Start!$H6&lt;=CEILING(CPM!CS$1,1),Start!$I6&gt;CPM!CR$1),1,"")</f>
        <v/>
      </c>
      <c r="CT11" s="269" t="str">
        <f>IF(AND(Start!$H6&lt;=CEILING(CPM!CT$1,1),Start!$I6&gt;CPM!CS$1),1,"")</f>
        <v/>
      </c>
      <c r="CU11" s="269" t="str">
        <f>IF(AND(Start!$H6&lt;=CEILING(CPM!CU$1,1),Start!$I6&gt;CPM!CT$1),1,"")</f>
        <v/>
      </c>
      <c r="CV11" s="269" t="str">
        <f>IF(AND(Start!$H6&lt;=CEILING(CPM!CV$1,1),Start!$I6&gt;CPM!CU$1),1,"")</f>
        <v/>
      </c>
      <c r="CW11" s="269" t="str">
        <f>IF(AND(Start!$H6&lt;=CEILING(CPM!CW$1,1),Start!$I6&gt;CPM!CV$1),1,"")</f>
        <v/>
      </c>
      <c r="CX11" s="269" t="str">
        <f>IF(AND(Start!$H6&lt;=CEILING(CPM!CX$1,1),Start!$I6&gt;CPM!CW$1),1,"")</f>
        <v/>
      </c>
      <c r="CY11" s="270" t="str">
        <f>IF(AND(Start!$H6&lt;=CEILING(CPM!CY$1,1),Start!$I6&gt;CPM!CX$1),1,"")</f>
        <v/>
      </c>
      <c r="CZ11" s="268" t="str">
        <f>IF(AND(Start!$H6&lt;=CEILING(CPM!CZ$1,1),Start!$I6&gt;CPM!CY$1),1,"")</f>
        <v/>
      </c>
      <c r="DA11" s="269" t="str">
        <f>IF(AND(Start!$H6&lt;=CEILING(CPM!DA$1,1),Start!$I6&gt;CPM!CZ$1),1,"")</f>
        <v/>
      </c>
      <c r="DB11" s="269" t="str">
        <f>IF(AND(Start!$H6&lt;=CEILING(CPM!DB$1,1),Start!$I6&gt;CPM!DA$1),1,"")</f>
        <v/>
      </c>
      <c r="DC11" s="269" t="str">
        <f>IF(AND(Start!$H6&lt;=CEILING(CPM!DC$1,1),Start!$I6&gt;CPM!DB$1),1,"")</f>
        <v/>
      </c>
      <c r="DD11" s="269" t="str">
        <f>IF(AND(Start!$H6&lt;=CEILING(CPM!DD$1,1),Start!$I6&gt;CPM!DC$1),1,"")</f>
        <v/>
      </c>
      <c r="DE11" s="269" t="str">
        <f>IF(AND(Start!$H6&lt;=CEILING(CPM!DE$1,1),Start!$I6&gt;CPM!DD$1),1,"")</f>
        <v/>
      </c>
      <c r="DF11" s="269" t="str">
        <f>IF(AND(Start!$H6&lt;=CEILING(CPM!DF$1,1),Start!$I6&gt;CPM!DE$1),1,"")</f>
        <v/>
      </c>
      <c r="DG11" s="269" t="str">
        <f>IF(AND(Start!$H6&lt;=CEILING(CPM!DG$1,1),Start!$I6&gt;CPM!DF$1),1,"")</f>
        <v/>
      </c>
      <c r="DH11" s="269" t="str">
        <f>IF(AND(Start!$H6&lt;=CEILING(CPM!DH$1,1),Start!$I6&gt;CPM!DG$1),1,"")</f>
        <v/>
      </c>
      <c r="DI11" s="270" t="str">
        <f>IF(AND(Start!$H6&lt;=CEILING(CPM!DI$1,1),Start!$I6&gt;CPM!DH$1),1,"")</f>
        <v/>
      </c>
      <c r="DJ11" s="268" t="str">
        <f>IF(AND(Start!$H6&lt;=CEILING(CPM!DJ$1,1),Start!$I6&gt;CPM!DI$1),1,"")</f>
        <v/>
      </c>
      <c r="DK11" s="269" t="str">
        <f>IF(AND(Start!$H6&lt;=CEILING(CPM!DK$1,1),Start!$I6&gt;CPM!DJ$1),1,"")</f>
        <v/>
      </c>
      <c r="DL11" s="269" t="str">
        <f>IF(AND(Start!$H6&lt;=CEILING(CPM!DL$1,1),Start!$I6&gt;CPM!DK$1),1,"")</f>
        <v/>
      </c>
      <c r="DM11" s="269" t="str">
        <f>IF(AND(Start!$H6&lt;=CEILING(CPM!DM$1,1),Start!$I6&gt;CPM!DL$1),1,"")</f>
        <v/>
      </c>
      <c r="DN11" s="269" t="str">
        <f>IF(AND(Start!$H6&lt;=CEILING(CPM!DN$1,1),Start!$I6&gt;CPM!DM$1),1,"")</f>
        <v/>
      </c>
      <c r="DO11" s="269" t="str">
        <f>IF(AND(Start!$H6&lt;=CEILING(CPM!DO$1,1),Start!$I6&gt;CPM!DN$1),1,"")</f>
        <v/>
      </c>
      <c r="DP11" s="269" t="str">
        <f>IF(AND(Start!$H6&lt;=CEILING(CPM!DP$1,1),Start!$I6&gt;CPM!DO$1),1,"")</f>
        <v/>
      </c>
      <c r="DQ11" s="269" t="str">
        <f>IF(AND(Start!$H6&lt;=CEILING(CPM!DQ$1,1),Start!$I6&gt;CPM!DP$1),1,"")</f>
        <v/>
      </c>
      <c r="DR11" s="269" t="str">
        <f>IF(AND(Start!$H6&lt;=CEILING(CPM!DR$1,1),Start!$I6&gt;CPM!DQ$1),1,"")</f>
        <v/>
      </c>
      <c r="DS11" s="270" t="str">
        <f>IF(AND(Start!$H6&lt;=CEILING(CPM!DS$1,1),Start!$I6&gt;CPM!DR$1),1,"")</f>
        <v/>
      </c>
      <c r="DT11" s="268" t="str">
        <f>IF(AND(Start!$H6&lt;=CEILING(CPM!DT$1,1),Start!$I6&gt;CPM!DS$1),1,"")</f>
        <v/>
      </c>
      <c r="DU11" s="269" t="str">
        <f>IF(AND(Start!$H6&lt;=CEILING(CPM!DU$1,1),Start!$I6&gt;CPM!DT$1),1,"")</f>
        <v/>
      </c>
      <c r="DV11" s="269" t="str">
        <f>IF(AND(Start!$H6&lt;=CEILING(CPM!DV$1,1),Start!$I6&gt;CPM!DU$1),1,"")</f>
        <v/>
      </c>
      <c r="DW11" s="269" t="str">
        <f>IF(AND(Start!$H6&lt;=CEILING(CPM!DW$1,1),Start!$I6&gt;CPM!DV$1),1,"")</f>
        <v/>
      </c>
      <c r="DX11" s="269" t="str">
        <f>IF(AND(Start!$H6&lt;=CEILING(CPM!DX$1,1),Start!$I6&gt;CPM!DW$1),1,"")</f>
        <v/>
      </c>
      <c r="DY11" s="269" t="str">
        <f>IF(AND(Start!$H6&lt;=CEILING(CPM!DY$1,1),Start!$I6&gt;CPM!DX$1),1,"")</f>
        <v/>
      </c>
      <c r="DZ11" s="269" t="str">
        <f>IF(AND(Start!$H6&lt;=CEILING(CPM!DZ$1,1),Start!$I6&gt;CPM!DY$1),1,"")</f>
        <v/>
      </c>
      <c r="EA11" s="269" t="str">
        <f>IF(AND(Start!$H6&lt;=CEILING(CPM!EA$1,1),Start!$I6&gt;CPM!DZ$1),1,"")</f>
        <v/>
      </c>
      <c r="EB11" s="269" t="str">
        <f>IF(AND(Start!$H6&lt;=CEILING(CPM!EB$1,1),Start!$I6&gt;CPM!EA$1),1,"")</f>
        <v/>
      </c>
      <c r="EC11" s="270" t="str">
        <f>IF(AND(Start!$H6&lt;=CEILING(CPM!EC$1,1),Start!$I6&gt;CPM!EB$1),1,"")</f>
        <v/>
      </c>
      <c r="ED11" s="16"/>
      <c r="EE11" s="16"/>
      <c r="EF11" s="16"/>
      <c r="EG11" s="289"/>
      <c r="EH11" s="289"/>
      <c r="EI11" s="226"/>
    </row>
    <row r="12" spans="2:139" ht="12" customHeight="1" x14ac:dyDescent="0.2">
      <c r="B12" t="str">
        <f>Start!B7</f>
        <v>Yes</v>
      </c>
      <c r="C12" s="206" t="str">
        <f>Start!D7</f>
        <v>Silt Fence</v>
      </c>
      <c r="D12" s="222" t="str">
        <f>IF(AND(Start!$H7&lt;=CEILING(CPM!D$1,1),Start!$I7&gt;CPM!C$1),1,"")</f>
        <v/>
      </c>
      <c r="E12" s="257" t="str">
        <f>IF(AND(Start!$H7&lt;=CEILING(CPM!E$1,1),Start!$I7&gt;CPM!D$1),1,"")</f>
        <v/>
      </c>
      <c r="F12" s="257" t="str">
        <f>IF(AND(Start!$H7&lt;=CEILING(CPM!F$1,1),Start!$I7&gt;CPM!E$1),1,"")</f>
        <v/>
      </c>
      <c r="G12" s="257" t="str">
        <f>IF(AND(Start!$H7&lt;=CEILING(CPM!G$1,1),Start!$I7&gt;CPM!F$1),1,"")</f>
        <v/>
      </c>
      <c r="H12" s="257" t="str">
        <f>IF(AND(Start!$H7&lt;=CEILING(CPM!H$1,1),Start!$I7&gt;CPM!G$1),1,"")</f>
        <v/>
      </c>
      <c r="I12" s="257" t="str">
        <f>IF(AND(Start!$H7&lt;=CEILING(CPM!I$1,1),Start!$I7&gt;CPM!H$1),1,"")</f>
        <v/>
      </c>
      <c r="J12" s="257" t="str">
        <f>IF(AND(Start!$H7&lt;=CEILING(CPM!J$1,1),Start!$I7&gt;CPM!I$1),1,"")</f>
        <v/>
      </c>
      <c r="K12" s="257" t="str">
        <f>IF(AND(Start!$H7&lt;=CEILING(CPM!K$1,1),Start!$I7&gt;CPM!J$1),1,"")</f>
        <v/>
      </c>
      <c r="L12" s="257" t="str">
        <f>IF(AND(Start!$H7&lt;=CEILING(CPM!L$1,1),Start!$I7&gt;CPM!K$1),1,"")</f>
        <v/>
      </c>
      <c r="M12" s="223" t="str">
        <f>IF(AND(Start!$H7&lt;=CEILING(CPM!M$1,1),Start!$I7&gt;CPM!L$1),1,"")</f>
        <v/>
      </c>
      <c r="N12" s="222" t="str">
        <f>IF(AND(Start!$H7&lt;=CEILING(CPM!N$1,1),Start!$I7&gt;CPM!M$1),1,"")</f>
        <v/>
      </c>
      <c r="O12" s="257" t="str">
        <f>IF(AND(Start!$H7&lt;=CEILING(CPM!O$1,1),Start!$I7&gt;CPM!N$1),1,"")</f>
        <v/>
      </c>
      <c r="P12" s="257" t="str">
        <f>IF(AND(Start!$H7&lt;=CEILING(CPM!P$1,1),Start!$I7&gt;CPM!O$1),1,"")</f>
        <v/>
      </c>
      <c r="Q12" s="257" t="str">
        <f>IF(AND(Start!$H7&lt;=CEILING(CPM!Q$1,1),Start!$I7&gt;CPM!P$1),1,"")</f>
        <v/>
      </c>
      <c r="R12" s="257" t="str">
        <f>IF(AND(Start!$H7&lt;=CEILING(CPM!R$1,1),Start!$I7&gt;CPM!Q$1),1,"")</f>
        <v/>
      </c>
      <c r="S12" s="257" t="str">
        <f>IF(AND(Start!$H7&lt;=CEILING(CPM!S$1,1),Start!$I7&gt;CPM!R$1),1,"")</f>
        <v/>
      </c>
      <c r="T12" s="257" t="str">
        <f>IF(AND(Start!$H7&lt;=CEILING(CPM!T$1,1),Start!$I7&gt;CPM!S$1),1,"")</f>
        <v/>
      </c>
      <c r="U12" s="257" t="str">
        <f>IF(AND(Start!$H7&lt;=CEILING(CPM!U$1,1),Start!$I7&gt;CPM!T$1),1,"")</f>
        <v/>
      </c>
      <c r="V12" s="257" t="str">
        <f>IF(AND(Start!$H7&lt;=CEILING(CPM!V$1,1),Start!$I7&gt;CPM!U$1),1,"")</f>
        <v/>
      </c>
      <c r="W12" s="223" t="str">
        <f>IF(AND(Start!$H7&lt;=CEILING(CPM!W$1,1),Start!$I7&gt;CPM!V$1),1,"")</f>
        <v/>
      </c>
      <c r="X12" s="222" t="str">
        <f>IF(AND(Start!$H7&lt;=CEILING(CPM!X$1,1),Start!$I7&gt;CPM!W$1),1,"")</f>
        <v/>
      </c>
      <c r="Y12" s="257" t="str">
        <f>IF(AND(Start!$H7&lt;=CEILING(CPM!Y$1,1),Start!$I7&gt;CPM!X$1),1,"")</f>
        <v/>
      </c>
      <c r="Z12" s="257" t="str">
        <f>IF(AND(Start!$H7&lt;=CEILING(CPM!Z$1,1),Start!$I7&gt;CPM!Y$1),1,"")</f>
        <v/>
      </c>
      <c r="AA12" s="257" t="str">
        <f>IF(AND(Start!$H7&lt;=CEILING(CPM!AA$1,1),Start!$I7&gt;CPM!Z$1),1,"")</f>
        <v/>
      </c>
      <c r="AB12" s="257" t="str">
        <f>IF(AND(Start!$H7&lt;=CEILING(CPM!AB$1,1),Start!$I7&gt;CPM!AA$1),1,"")</f>
        <v/>
      </c>
      <c r="AC12" s="257" t="str">
        <f>IF(AND(Start!$H7&lt;=CEILING(CPM!AC$1,1),Start!$I7&gt;CPM!AB$1),1,"")</f>
        <v/>
      </c>
      <c r="AD12" s="257">
        <f>IF(AND(Start!$H7&lt;=CEILING(CPM!AD$1,1),Start!$I7&gt;CPM!AC$1),1,"")</f>
        <v>1</v>
      </c>
      <c r="AE12" s="257">
        <f>IF(AND(Start!$H7&lt;=CEILING(CPM!AE$1,1),Start!$I7&gt;CPM!AD$1),1,"")</f>
        <v>1</v>
      </c>
      <c r="AF12" s="257">
        <f>IF(AND(Start!$H7&lt;=CEILING(CPM!AF$1,1),Start!$I7&gt;CPM!AE$1),1,"")</f>
        <v>1</v>
      </c>
      <c r="AG12" s="223" t="str">
        <f>IF(AND(Start!$H7&lt;=CEILING(CPM!AG$1,1),Start!$I7&gt;CPM!AF$1),1,"")</f>
        <v/>
      </c>
      <c r="AH12" s="222" t="str">
        <f>IF(AND(Start!$H7&lt;=CEILING(CPM!AH$1,1),Start!$I7&gt;CPM!AG$1),1,"")</f>
        <v/>
      </c>
      <c r="AI12" s="257" t="str">
        <f>IF(AND(Start!$H7&lt;=CEILING(CPM!AI$1,1),Start!$I7&gt;CPM!AH$1),1,"")</f>
        <v/>
      </c>
      <c r="AJ12" s="257" t="str">
        <f>IF(AND(Start!$H7&lt;=CEILING(CPM!AJ$1,1),Start!$I7&gt;CPM!AI$1),1,"")</f>
        <v/>
      </c>
      <c r="AK12" s="257" t="str">
        <f>IF(AND(Start!$H7&lt;=CEILING(CPM!AK$1,1),Start!$I7&gt;CPM!AJ$1),1,"")</f>
        <v/>
      </c>
      <c r="AL12" s="257" t="str">
        <f>IF(AND(Start!$H7&lt;=CEILING(CPM!AL$1,1),Start!$I7&gt;CPM!AK$1),1,"")</f>
        <v/>
      </c>
      <c r="AM12" s="257" t="str">
        <f>IF(AND(Start!$H7&lt;=CEILING(CPM!AM$1,1),Start!$I7&gt;CPM!AL$1),1,"")</f>
        <v/>
      </c>
      <c r="AN12" s="257" t="str">
        <f>IF(AND(Start!$H7&lt;=CEILING(CPM!AN$1,1),Start!$I7&gt;CPM!AM$1),1,"")</f>
        <v/>
      </c>
      <c r="AO12" s="257" t="str">
        <f>IF(AND(Start!$H7&lt;=CEILING(CPM!AO$1,1),Start!$I7&gt;CPM!AN$1),1,"")</f>
        <v/>
      </c>
      <c r="AP12" s="257" t="str">
        <f>IF(AND(Start!$H7&lt;=CEILING(CPM!AP$1,1),Start!$I7&gt;CPM!AO$1),1,"")</f>
        <v/>
      </c>
      <c r="AQ12" s="223" t="str">
        <f>IF(AND(Start!$H7&lt;=CEILING(CPM!AQ$1,1),Start!$I7&gt;CPM!AP$1),1,"")</f>
        <v/>
      </c>
      <c r="AR12" s="222" t="str">
        <f>IF(AND(Start!$H7&lt;=CEILING(CPM!AR$1,1),Start!$I7&gt;CPM!AQ$1),1,"")</f>
        <v/>
      </c>
      <c r="AS12" s="257" t="str">
        <f>IF(AND(Start!$H7&lt;=CEILING(CPM!AS$1,1),Start!$I7&gt;CPM!AR$1),1,"")</f>
        <v/>
      </c>
      <c r="AT12" s="257" t="str">
        <f>IF(AND(Start!$H7&lt;=CEILING(CPM!AT$1,1),Start!$I7&gt;CPM!AS$1),1,"")</f>
        <v/>
      </c>
      <c r="AU12" s="257" t="str">
        <f>IF(AND(Start!$H7&lt;=CEILING(CPM!AU$1,1),Start!$I7&gt;CPM!AT$1),1,"")</f>
        <v/>
      </c>
      <c r="AV12" s="257" t="str">
        <f>IF(AND(Start!$H7&lt;=CEILING(CPM!AV$1,1),Start!$I7&gt;CPM!AU$1),1,"")</f>
        <v/>
      </c>
      <c r="AW12" s="257" t="str">
        <f>IF(AND(Start!$H7&lt;=CEILING(CPM!AW$1,1),Start!$I7&gt;CPM!AV$1),1,"")</f>
        <v/>
      </c>
      <c r="AX12" s="257" t="str">
        <f>IF(AND(Start!$H7&lt;=CEILING(CPM!AX$1,1),Start!$I7&gt;CPM!AW$1),1,"")</f>
        <v/>
      </c>
      <c r="AY12" s="257" t="str">
        <f>IF(AND(Start!$H7&lt;=CEILING(CPM!AY$1,1),Start!$I7&gt;CPM!AX$1),1,"")</f>
        <v/>
      </c>
      <c r="AZ12" s="257" t="str">
        <f>IF(AND(Start!$H7&lt;=CEILING(CPM!AZ$1,1),Start!$I7&gt;CPM!AY$1),1,"")</f>
        <v/>
      </c>
      <c r="BA12" s="223" t="str">
        <f>IF(AND(Start!$H7&lt;=CEILING(CPM!BA$1,1),Start!$I7&gt;CPM!AZ$1),1,"")</f>
        <v/>
      </c>
      <c r="BB12" s="222" t="str">
        <f>IF(AND(Start!$H7&lt;=CEILING(CPM!BB$1,1),Start!$I7&gt;CPM!BA$1),1,"")</f>
        <v/>
      </c>
      <c r="BC12" s="257" t="str">
        <f>IF(AND(Start!$H7&lt;=CEILING(CPM!BC$1,1),Start!$I7&gt;CPM!BB$1),1,"")</f>
        <v/>
      </c>
      <c r="BD12" s="257" t="str">
        <f>IF(AND(Start!$H7&lt;=CEILING(CPM!BD$1,1),Start!$I7&gt;CPM!BC$1),1,"")</f>
        <v/>
      </c>
      <c r="BE12" s="257" t="str">
        <f>IF(AND(Start!$H7&lt;=CEILING(CPM!BE$1,1),Start!$I7&gt;CPM!BD$1),1,"")</f>
        <v/>
      </c>
      <c r="BF12" s="257" t="str">
        <f>IF(AND(Start!$H7&lt;=CEILING(CPM!BF$1,1),Start!$I7&gt;CPM!BE$1),1,"")</f>
        <v/>
      </c>
      <c r="BG12" s="257" t="str">
        <f>IF(AND(Start!$H7&lt;=CEILING(CPM!BG$1,1),Start!$I7&gt;CPM!BF$1),1,"")</f>
        <v/>
      </c>
      <c r="BH12" s="257" t="str">
        <f>IF(AND(Start!$H7&lt;=CEILING(CPM!BH$1,1),Start!$I7&gt;CPM!BG$1),1,"")</f>
        <v/>
      </c>
      <c r="BI12" s="257" t="str">
        <f>IF(AND(Start!$H7&lt;=CEILING(CPM!BI$1,1),Start!$I7&gt;CPM!BH$1),1,"")</f>
        <v/>
      </c>
      <c r="BJ12" s="257" t="str">
        <f>IF(AND(Start!$H7&lt;=CEILING(CPM!BJ$1,1),Start!$I7&gt;CPM!BI$1),1,"")</f>
        <v/>
      </c>
      <c r="BK12" s="223" t="str">
        <f>IF(AND(Start!$H7&lt;=CEILING(CPM!BK$1,1),Start!$I7&gt;CPM!BJ$1),1,"")</f>
        <v/>
      </c>
      <c r="BL12" s="222" t="str">
        <f>IF(AND(Start!$H7&lt;=CEILING(CPM!BL$1,1),Start!$I7&gt;CPM!BK$1),1,"")</f>
        <v/>
      </c>
      <c r="BM12" s="257" t="str">
        <f>IF(AND(Start!$H7&lt;=CEILING(CPM!BM$1,1),Start!$I7&gt;CPM!BL$1),1,"")</f>
        <v/>
      </c>
      <c r="BN12" s="257" t="str">
        <f>IF(AND(Start!$H7&lt;=CEILING(CPM!BN$1,1),Start!$I7&gt;CPM!BM$1),1,"")</f>
        <v/>
      </c>
      <c r="BO12" s="257" t="str">
        <f>IF(AND(Start!$H7&lt;=CEILING(CPM!BO$1,1),Start!$I7&gt;CPM!BN$1),1,"")</f>
        <v/>
      </c>
      <c r="BP12" s="257" t="str">
        <f>IF(AND(Start!$H7&lt;=CEILING(CPM!BP$1,1),Start!$I7&gt;CPM!BO$1),1,"")</f>
        <v/>
      </c>
      <c r="BQ12" s="257" t="str">
        <f>IF(AND(Start!$H7&lt;=CEILING(CPM!BQ$1,1),Start!$I7&gt;CPM!BP$1),1,"")</f>
        <v/>
      </c>
      <c r="BR12" s="257" t="str">
        <f>IF(AND(Start!$H7&lt;=CEILING(CPM!BR$1,1),Start!$I7&gt;CPM!BQ$1),1,"")</f>
        <v/>
      </c>
      <c r="BS12" s="257" t="str">
        <f>IF(AND(Start!$H7&lt;=CEILING(CPM!BS$1,1),Start!$I7&gt;CPM!BR$1),1,"")</f>
        <v/>
      </c>
      <c r="BT12" s="257" t="str">
        <f>IF(AND(Start!$H7&lt;=CEILING(CPM!BT$1,1),Start!$I7&gt;CPM!BS$1),1,"")</f>
        <v/>
      </c>
      <c r="BU12" s="223" t="str">
        <f>IF(AND(Start!$H7&lt;=CEILING(CPM!BU$1,1),Start!$I7&gt;CPM!BT$1),1,"")</f>
        <v/>
      </c>
      <c r="BV12" s="222" t="str">
        <f>IF(AND(Start!$H7&lt;=CEILING(CPM!BV$1,1),Start!$I7&gt;CPM!BU$1),1,"")</f>
        <v/>
      </c>
      <c r="BW12" s="257" t="str">
        <f>IF(AND(Start!$H7&lt;=CEILING(CPM!BW$1,1),Start!$I7&gt;CPM!BV$1),1,"")</f>
        <v/>
      </c>
      <c r="BX12" s="257" t="str">
        <f>IF(AND(Start!$H7&lt;=CEILING(CPM!BX$1,1),Start!$I7&gt;CPM!BW$1),1,"")</f>
        <v/>
      </c>
      <c r="BY12" s="257" t="str">
        <f>IF(AND(Start!$H7&lt;=CEILING(CPM!BY$1,1),Start!$I7&gt;CPM!BX$1),1,"")</f>
        <v/>
      </c>
      <c r="BZ12" s="257" t="str">
        <f>IF(AND(Start!$H7&lt;=CEILING(CPM!BZ$1,1),Start!$I7&gt;CPM!BY$1),1,"")</f>
        <v/>
      </c>
      <c r="CA12" s="257" t="str">
        <f>IF(AND(Start!$H7&lt;=CEILING(CPM!CA$1,1),Start!$I7&gt;CPM!BZ$1),1,"")</f>
        <v/>
      </c>
      <c r="CB12" s="257" t="str">
        <f>IF(AND(Start!$H7&lt;=CEILING(CPM!CB$1,1),Start!$I7&gt;CPM!CA$1),1,"")</f>
        <v/>
      </c>
      <c r="CC12" s="257" t="str">
        <f>IF(AND(Start!$H7&lt;=CEILING(CPM!CC$1,1),Start!$I7&gt;CPM!CB$1),1,"")</f>
        <v/>
      </c>
      <c r="CD12" s="257" t="str">
        <f>IF(AND(Start!$H7&lt;=CEILING(CPM!CD$1,1),Start!$I7&gt;CPM!CC$1),1,"")</f>
        <v/>
      </c>
      <c r="CE12" s="223" t="str">
        <f>IF(AND(Start!$H7&lt;=CEILING(CPM!CE$1,1),Start!$I7&gt;CPM!CD$1),1,"")</f>
        <v/>
      </c>
      <c r="CF12" s="222" t="str">
        <f>IF(AND(Start!$H7&lt;=CEILING(CPM!CF$1,1),Start!$I7&gt;CPM!CE$1),1,"")</f>
        <v/>
      </c>
      <c r="CG12" s="257" t="str">
        <f>IF(AND(Start!$H7&lt;=CEILING(CPM!CG$1,1),Start!$I7&gt;CPM!CF$1),1,"")</f>
        <v/>
      </c>
      <c r="CH12" s="257" t="str">
        <f>IF(AND(Start!$H7&lt;=CEILING(CPM!CH$1,1),Start!$I7&gt;CPM!CG$1),1,"")</f>
        <v/>
      </c>
      <c r="CI12" s="257" t="str">
        <f>IF(AND(Start!$H7&lt;=CEILING(CPM!CI$1,1),Start!$I7&gt;CPM!CH$1),1,"")</f>
        <v/>
      </c>
      <c r="CJ12" s="257" t="str">
        <f>IF(AND(Start!$H7&lt;=CEILING(CPM!CJ$1,1),Start!$I7&gt;CPM!CI$1),1,"")</f>
        <v/>
      </c>
      <c r="CK12" s="257" t="str">
        <f>IF(AND(Start!$H7&lt;=CEILING(CPM!CK$1,1),Start!$I7&gt;CPM!CJ$1),1,"")</f>
        <v/>
      </c>
      <c r="CL12" s="257" t="str">
        <f>IF(AND(Start!$H7&lt;=CEILING(CPM!CL$1,1),Start!$I7&gt;CPM!CK$1),1,"")</f>
        <v/>
      </c>
      <c r="CM12" s="257" t="str">
        <f>IF(AND(Start!$H7&lt;=CEILING(CPM!CM$1,1),Start!$I7&gt;CPM!CL$1),1,"")</f>
        <v/>
      </c>
      <c r="CN12" s="257" t="str">
        <f>IF(AND(Start!$H7&lt;=CEILING(CPM!CN$1,1),Start!$I7&gt;CPM!CM$1),1,"")</f>
        <v/>
      </c>
      <c r="CO12" s="223" t="str">
        <f>IF(AND(Start!$H7&lt;=CEILING(CPM!CO$1,1),Start!$I7&gt;CPM!CN$1),1,"")</f>
        <v/>
      </c>
      <c r="CP12" s="222" t="str">
        <f>IF(AND(Start!$H7&lt;=CEILING(CPM!CP$1,1),Start!$I7&gt;CPM!CO$1),1,"")</f>
        <v/>
      </c>
      <c r="CQ12" s="257" t="str">
        <f>IF(AND(Start!$H7&lt;=CEILING(CPM!CQ$1,1),Start!$I7&gt;CPM!CP$1),1,"")</f>
        <v/>
      </c>
      <c r="CR12" s="257" t="str">
        <f>IF(AND(Start!$H7&lt;=CEILING(CPM!CR$1,1),Start!$I7&gt;CPM!CQ$1),1,"")</f>
        <v/>
      </c>
      <c r="CS12" s="257" t="str">
        <f>IF(AND(Start!$H7&lt;=CEILING(CPM!CS$1,1),Start!$I7&gt;CPM!CR$1),1,"")</f>
        <v/>
      </c>
      <c r="CT12" s="257" t="str">
        <f>IF(AND(Start!$H7&lt;=CEILING(CPM!CT$1,1),Start!$I7&gt;CPM!CS$1),1,"")</f>
        <v/>
      </c>
      <c r="CU12" s="257" t="str">
        <f>IF(AND(Start!$H7&lt;=CEILING(CPM!CU$1,1),Start!$I7&gt;CPM!CT$1),1,"")</f>
        <v/>
      </c>
      <c r="CV12" s="257" t="str">
        <f>IF(AND(Start!$H7&lt;=CEILING(CPM!CV$1,1),Start!$I7&gt;CPM!CU$1),1,"")</f>
        <v/>
      </c>
      <c r="CW12" s="257" t="str">
        <f>IF(AND(Start!$H7&lt;=CEILING(CPM!CW$1,1),Start!$I7&gt;CPM!CV$1),1,"")</f>
        <v/>
      </c>
      <c r="CX12" s="257" t="str">
        <f>IF(AND(Start!$H7&lt;=CEILING(CPM!CX$1,1),Start!$I7&gt;CPM!CW$1),1,"")</f>
        <v/>
      </c>
      <c r="CY12" s="223" t="str">
        <f>IF(AND(Start!$H7&lt;=CEILING(CPM!CY$1,1),Start!$I7&gt;CPM!CX$1),1,"")</f>
        <v/>
      </c>
      <c r="CZ12" s="222" t="str">
        <f>IF(AND(Start!$H7&lt;=CEILING(CPM!CZ$1,1),Start!$I7&gt;CPM!CY$1),1,"")</f>
        <v/>
      </c>
      <c r="DA12" s="257" t="str">
        <f>IF(AND(Start!$H7&lt;=CEILING(CPM!DA$1,1),Start!$I7&gt;CPM!CZ$1),1,"")</f>
        <v/>
      </c>
      <c r="DB12" s="257" t="str">
        <f>IF(AND(Start!$H7&lt;=CEILING(CPM!DB$1,1),Start!$I7&gt;CPM!DA$1),1,"")</f>
        <v/>
      </c>
      <c r="DC12" s="257" t="str">
        <f>IF(AND(Start!$H7&lt;=CEILING(CPM!DC$1,1),Start!$I7&gt;CPM!DB$1),1,"")</f>
        <v/>
      </c>
      <c r="DD12" s="257" t="str">
        <f>IF(AND(Start!$H7&lt;=CEILING(CPM!DD$1,1),Start!$I7&gt;CPM!DC$1),1,"")</f>
        <v/>
      </c>
      <c r="DE12" s="257" t="str">
        <f>IF(AND(Start!$H7&lt;=CEILING(CPM!DE$1,1),Start!$I7&gt;CPM!DD$1),1,"")</f>
        <v/>
      </c>
      <c r="DF12" s="257" t="str">
        <f>IF(AND(Start!$H7&lt;=CEILING(CPM!DF$1,1),Start!$I7&gt;CPM!DE$1),1,"")</f>
        <v/>
      </c>
      <c r="DG12" s="257" t="str">
        <f>IF(AND(Start!$H7&lt;=CEILING(CPM!DG$1,1),Start!$I7&gt;CPM!DF$1),1,"")</f>
        <v/>
      </c>
      <c r="DH12" s="257" t="str">
        <f>IF(AND(Start!$H7&lt;=CEILING(CPM!DH$1,1),Start!$I7&gt;CPM!DG$1),1,"")</f>
        <v/>
      </c>
      <c r="DI12" s="223" t="str">
        <f>IF(AND(Start!$H7&lt;=CEILING(CPM!DI$1,1),Start!$I7&gt;CPM!DH$1),1,"")</f>
        <v/>
      </c>
      <c r="DJ12" s="222" t="str">
        <f>IF(AND(Start!$H7&lt;=CEILING(CPM!DJ$1,1),Start!$I7&gt;CPM!DI$1),1,"")</f>
        <v/>
      </c>
      <c r="DK12" s="257" t="str">
        <f>IF(AND(Start!$H7&lt;=CEILING(CPM!DK$1,1),Start!$I7&gt;CPM!DJ$1),1,"")</f>
        <v/>
      </c>
      <c r="DL12" s="257" t="str">
        <f>IF(AND(Start!$H7&lt;=CEILING(CPM!DL$1,1),Start!$I7&gt;CPM!DK$1),1,"")</f>
        <v/>
      </c>
      <c r="DM12" s="257" t="str">
        <f>IF(AND(Start!$H7&lt;=CEILING(CPM!DM$1,1),Start!$I7&gt;CPM!DL$1),1,"")</f>
        <v/>
      </c>
      <c r="DN12" s="257" t="str">
        <f>IF(AND(Start!$H7&lt;=CEILING(CPM!DN$1,1),Start!$I7&gt;CPM!DM$1),1,"")</f>
        <v/>
      </c>
      <c r="DO12" s="257" t="str">
        <f>IF(AND(Start!$H7&lt;=CEILING(CPM!DO$1,1),Start!$I7&gt;CPM!DN$1),1,"")</f>
        <v/>
      </c>
      <c r="DP12" s="257" t="str">
        <f>IF(AND(Start!$H7&lt;=CEILING(CPM!DP$1,1),Start!$I7&gt;CPM!DO$1),1,"")</f>
        <v/>
      </c>
      <c r="DQ12" s="257" t="str">
        <f>IF(AND(Start!$H7&lt;=CEILING(CPM!DQ$1,1),Start!$I7&gt;CPM!DP$1),1,"")</f>
        <v/>
      </c>
      <c r="DR12" s="257" t="str">
        <f>IF(AND(Start!$H7&lt;=CEILING(CPM!DR$1,1),Start!$I7&gt;CPM!DQ$1),1,"")</f>
        <v/>
      </c>
      <c r="DS12" s="223" t="str">
        <f>IF(AND(Start!$H7&lt;=CEILING(CPM!DS$1,1),Start!$I7&gt;CPM!DR$1),1,"")</f>
        <v/>
      </c>
      <c r="DT12" s="222" t="str">
        <f>IF(AND(Start!$H7&lt;=CEILING(CPM!DT$1,1),Start!$I7&gt;CPM!DS$1),1,"")</f>
        <v/>
      </c>
      <c r="DU12" s="257" t="str">
        <f>IF(AND(Start!$H7&lt;=CEILING(CPM!DU$1,1),Start!$I7&gt;CPM!DT$1),1,"")</f>
        <v/>
      </c>
      <c r="DV12" s="257" t="str">
        <f>IF(AND(Start!$H7&lt;=CEILING(CPM!DV$1,1),Start!$I7&gt;CPM!DU$1),1,"")</f>
        <v/>
      </c>
      <c r="DW12" s="257" t="str">
        <f>IF(AND(Start!$H7&lt;=CEILING(CPM!DW$1,1),Start!$I7&gt;CPM!DV$1),1,"")</f>
        <v/>
      </c>
      <c r="DX12" s="257" t="str">
        <f>IF(AND(Start!$H7&lt;=CEILING(CPM!DX$1,1),Start!$I7&gt;CPM!DW$1),1,"")</f>
        <v/>
      </c>
      <c r="DY12" s="257" t="str">
        <f>IF(AND(Start!$H7&lt;=CEILING(CPM!DY$1,1),Start!$I7&gt;CPM!DX$1),1,"")</f>
        <v/>
      </c>
      <c r="DZ12" s="257" t="str">
        <f>IF(AND(Start!$H7&lt;=CEILING(CPM!DZ$1,1),Start!$I7&gt;CPM!DY$1),1,"")</f>
        <v/>
      </c>
      <c r="EA12" s="257" t="str">
        <f>IF(AND(Start!$H7&lt;=CEILING(CPM!EA$1,1),Start!$I7&gt;CPM!DZ$1),1,"")</f>
        <v/>
      </c>
      <c r="EB12" s="257" t="str">
        <f>IF(AND(Start!$H7&lt;=CEILING(CPM!EB$1,1),Start!$I7&gt;CPM!EA$1),1,"")</f>
        <v/>
      </c>
      <c r="EC12" s="223" t="str">
        <f>IF(AND(Start!$H7&lt;=CEILING(CPM!EC$1,1),Start!$I7&gt;CPM!EB$1),1,"")</f>
        <v/>
      </c>
      <c r="EG12" s="289"/>
      <c r="EH12" s="289"/>
      <c r="EI12" s="226"/>
    </row>
    <row r="13" spans="2:139" ht="12" customHeight="1" x14ac:dyDescent="0.2">
      <c r="B13" t="str">
        <f>Start!B8</f>
        <v>Yes</v>
      </c>
      <c r="C13" s="249" t="str">
        <f>Start!D8</f>
        <v>Excavation, Roadway</v>
      </c>
      <c r="D13" s="268" t="str">
        <f>IF(AND(Start!$H8&lt;=CEILING(CPM!D$1,1),Start!$I8&gt;CPM!C$1),1,"")</f>
        <v/>
      </c>
      <c r="E13" s="269" t="str">
        <f>IF(AND(Start!$H8&lt;=CEILING(CPM!E$1,1),Start!$I8&gt;CPM!D$1),1,"")</f>
        <v/>
      </c>
      <c r="F13" s="269" t="str">
        <f>IF(AND(Start!$H8&lt;=CEILING(CPM!F$1,1),Start!$I8&gt;CPM!E$1),1,"")</f>
        <v/>
      </c>
      <c r="G13" s="269" t="str">
        <f>IF(AND(Start!$H8&lt;=CEILING(CPM!G$1,1),Start!$I8&gt;CPM!F$1),1,"")</f>
        <v/>
      </c>
      <c r="H13" s="269" t="str">
        <f>IF(AND(Start!$H8&lt;=CEILING(CPM!H$1,1),Start!$I8&gt;CPM!G$1),1,"")</f>
        <v/>
      </c>
      <c r="I13" s="269" t="str">
        <f>IF(AND(Start!$H8&lt;=CEILING(CPM!I$1,1),Start!$I8&gt;CPM!H$1),1,"")</f>
        <v/>
      </c>
      <c r="J13" s="269" t="str">
        <f>IF(AND(Start!$H8&lt;=CEILING(CPM!J$1,1),Start!$I8&gt;CPM!I$1),1,"")</f>
        <v/>
      </c>
      <c r="K13" s="269" t="str">
        <f>IF(AND(Start!$H8&lt;=CEILING(CPM!K$1,1),Start!$I8&gt;CPM!J$1),1,"")</f>
        <v/>
      </c>
      <c r="L13" s="269" t="str">
        <f>IF(AND(Start!$H8&lt;=CEILING(CPM!L$1,1),Start!$I8&gt;CPM!K$1),1,"")</f>
        <v/>
      </c>
      <c r="M13" s="270" t="str">
        <f>IF(AND(Start!$H8&lt;=CEILING(CPM!M$1,1),Start!$I8&gt;CPM!L$1),1,"")</f>
        <v/>
      </c>
      <c r="N13" s="268" t="str">
        <f>IF(AND(Start!$H8&lt;=CEILING(CPM!N$1,1),Start!$I8&gt;CPM!M$1),1,"")</f>
        <v/>
      </c>
      <c r="O13" s="269" t="str">
        <f>IF(AND(Start!$H8&lt;=CEILING(CPM!O$1,1),Start!$I8&gt;CPM!N$1),1,"")</f>
        <v/>
      </c>
      <c r="P13" s="269" t="str">
        <f>IF(AND(Start!$H8&lt;=CEILING(CPM!P$1,1),Start!$I8&gt;CPM!O$1),1,"")</f>
        <v/>
      </c>
      <c r="Q13" s="269" t="str">
        <f>IF(AND(Start!$H8&lt;=CEILING(CPM!Q$1,1),Start!$I8&gt;CPM!P$1),1,"")</f>
        <v/>
      </c>
      <c r="R13" s="269" t="str">
        <f>IF(AND(Start!$H8&lt;=CEILING(CPM!R$1,1),Start!$I8&gt;CPM!Q$1),1,"")</f>
        <v/>
      </c>
      <c r="S13" s="269" t="str">
        <f>IF(AND(Start!$H8&lt;=CEILING(CPM!S$1,1),Start!$I8&gt;CPM!R$1),1,"")</f>
        <v/>
      </c>
      <c r="T13" s="269" t="str">
        <f>IF(AND(Start!$H8&lt;=CEILING(CPM!T$1,1),Start!$I8&gt;CPM!S$1),1,"")</f>
        <v/>
      </c>
      <c r="U13" s="269" t="str">
        <f>IF(AND(Start!$H8&lt;=CEILING(CPM!U$1,1),Start!$I8&gt;CPM!T$1),1,"")</f>
        <v/>
      </c>
      <c r="V13" s="269" t="str">
        <f>IF(AND(Start!$H8&lt;=CEILING(CPM!V$1,1),Start!$I8&gt;CPM!U$1),1,"")</f>
        <v/>
      </c>
      <c r="W13" s="270" t="str">
        <f>IF(AND(Start!$H8&lt;=CEILING(CPM!W$1,1),Start!$I8&gt;CPM!V$1),1,"")</f>
        <v/>
      </c>
      <c r="X13" s="268" t="str">
        <f>IF(AND(Start!$H8&lt;=CEILING(CPM!X$1,1),Start!$I8&gt;CPM!W$1),1,"")</f>
        <v/>
      </c>
      <c r="Y13" s="269" t="str">
        <f>IF(AND(Start!$H8&lt;=CEILING(CPM!Y$1,1),Start!$I8&gt;CPM!X$1),1,"")</f>
        <v/>
      </c>
      <c r="Z13" s="269" t="str">
        <f>IF(AND(Start!$H8&lt;=CEILING(CPM!Z$1,1),Start!$I8&gt;CPM!Y$1),1,"")</f>
        <v/>
      </c>
      <c r="AA13" s="269" t="str">
        <f>IF(AND(Start!$H8&lt;=CEILING(CPM!AA$1,1),Start!$I8&gt;CPM!Z$1),1,"")</f>
        <v/>
      </c>
      <c r="AB13" s="269" t="str">
        <f>IF(AND(Start!$H8&lt;=CEILING(CPM!AB$1,1),Start!$I8&gt;CPM!AA$1),1,"")</f>
        <v/>
      </c>
      <c r="AC13" s="269" t="str">
        <f>IF(AND(Start!$H8&lt;=CEILING(CPM!AC$1,1),Start!$I8&gt;CPM!AB$1),1,"")</f>
        <v/>
      </c>
      <c r="AD13" s="269" t="str">
        <f>IF(AND(Start!$H8&lt;=CEILING(CPM!AD$1,1),Start!$I8&gt;CPM!AC$1),1,"")</f>
        <v/>
      </c>
      <c r="AE13" s="269" t="str">
        <f>IF(AND(Start!$H8&lt;=CEILING(CPM!AE$1,1),Start!$I8&gt;CPM!AD$1),1,"")</f>
        <v/>
      </c>
      <c r="AF13" s="269" t="str">
        <f>IF(AND(Start!$H8&lt;=CEILING(CPM!AF$1,1),Start!$I8&gt;CPM!AE$1),1,"")</f>
        <v/>
      </c>
      <c r="AG13" s="270">
        <f>IF(AND(Start!$H8&lt;=CEILING(CPM!AG$1,1),Start!$I8&gt;CPM!AF$1),1,"")</f>
        <v>1</v>
      </c>
      <c r="AH13" s="268">
        <f>IF(AND(Start!$H8&lt;=CEILING(CPM!AH$1,1),Start!$I8&gt;CPM!AG$1),1,"")</f>
        <v>1</v>
      </c>
      <c r="AI13" s="269">
        <f>IF(AND(Start!$H8&lt;=CEILING(CPM!AI$1,1),Start!$I8&gt;CPM!AH$1),1,"")</f>
        <v>1</v>
      </c>
      <c r="AJ13" s="269" t="str">
        <f>IF(AND(Start!$H8&lt;=CEILING(CPM!AJ$1,1),Start!$I8&gt;CPM!AI$1),1,"")</f>
        <v/>
      </c>
      <c r="AK13" s="269" t="str">
        <f>IF(AND(Start!$H8&lt;=CEILING(CPM!AK$1,1),Start!$I8&gt;CPM!AJ$1),1,"")</f>
        <v/>
      </c>
      <c r="AL13" s="269" t="str">
        <f>IF(AND(Start!$H8&lt;=CEILING(CPM!AL$1,1),Start!$I8&gt;CPM!AK$1),1,"")</f>
        <v/>
      </c>
      <c r="AM13" s="269" t="str">
        <f>IF(AND(Start!$H8&lt;=CEILING(CPM!AM$1,1),Start!$I8&gt;CPM!AL$1),1,"")</f>
        <v/>
      </c>
      <c r="AN13" s="269" t="str">
        <f>IF(AND(Start!$H8&lt;=CEILING(CPM!AN$1,1),Start!$I8&gt;CPM!AM$1),1,"")</f>
        <v/>
      </c>
      <c r="AO13" s="269" t="str">
        <f>IF(AND(Start!$H8&lt;=CEILING(CPM!AO$1,1),Start!$I8&gt;CPM!AN$1),1,"")</f>
        <v/>
      </c>
      <c r="AP13" s="269" t="str">
        <f>IF(AND(Start!$H8&lt;=CEILING(CPM!AP$1,1),Start!$I8&gt;CPM!AO$1),1,"")</f>
        <v/>
      </c>
      <c r="AQ13" s="270" t="str">
        <f>IF(AND(Start!$H8&lt;=CEILING(CPM!AQ$1,1),Start!$I8&gt;CPM!AP$1),1,"")</f>
        <v/>
      </c>
      <c r="AR13" s="268" t="str">
        <f>IF(AND(Start!$H8&lt;=CEILING(CPM!AR$1,1),Start!$I8&gt;CPM!AQ$1),1,"")</f>
        <v/>
      </c>
      <c r="AS13" s="269" t="str">
        <f>IF(AND(Start!$H8&lt;=CEILING(CPM!AS$1,1),Start!$I8&gt;CPM!AR$1),1,"")</f>
        <v/>
      </c>
      <c r="AT13" s="269" t="str">
        <f>IF(AND(Start!$H8&lt;=CEILING(CPM!AT$1,1),Start!$I8&gt;CPM!AS$1),1,"")</f>
        <v/>
      </c>
      <c r="AU13" s="269" t="str">
        <f>IF(AND(Start!$H8&lt;=CEILING(CPM!AU$1,1),Start!$I8&gt;CPM!AT$1),1,"")</f>
        <v/>
      </c>
      <c r="AV13" s="269" t="str">
        <f>IF(AND(Start!$H8&lt;=CEILING(CPM!AV$1,1),Start!$I8&gt;CPM!AU$1),1,"")</f>
        <v/>
      </c>
      <c r="AW13" s="269" t="str">
        <f>IF(AND(Start!$H8&lt;=CEILING(CPM!AW$1,1),Start!$I8&gt;CPM!AV$1),1,"")</f>
        <v/>
      </c>
      <c r="AX13" s="269" t="str">
        <f>IF(AND(Start!$H8&lt;=CEILING(CPM!AX$1,1),Start!$I8&gt;CPM!AW$1),1,"")</f>
        <v/>
      </c>
      <c r="AY13" s="269" t="str">
        <f>IF(AND(Start!$H8&lt;=CEILING(CPM!AY$1,1),Start!$I8&gt;CPM!AX$1),1,"")</f>
        <v/>
      </c>
      <c r="AZ13" s="269" t="str">
        <f>IF(AND(Start!$H8&lt;=CEILING(CPM!AZ$1,1),Start!$I8&gt;CPM!AY$1),1,"")</f>
        <v/>
      </c>
      <c r="BA13" s="270" t="str">
        <f>IF(AND(Start!$H8&lt;=CEILING(CPM!BA$1,1),Start!$I8&gt;CPM!AZ$1),1,"")</f>
        <v/>
      </c>
      <c r="BB13" s="268" t="str">
        <f>IF(AND(Start!$H8&lt;=CEILING(CPM!BB$1,1),Start!$I8&gt;CPM!BA$1),1,"")</f>
        <v/>
      </c>
      <c r="BC13" s="269" t="str">
        <f>IF(AND(Start!$H8&lt;=CEILING(CPM!BC$1,1),Start!$I8&gt;CPM!BB$1),1,"")</f>
        <v/>
      </c>
      <c r="BD13" s="269" t="str">
        <f>IF(AND(Start!$H8&lt;=CEILING(CPM!BD$1,1),Start!$I8&gt;CPM!BC$1),1,"")</f>
        <v/>
      </c>
      <c r="BE13" s="269" t="str">
        <f>IF(AND(Start!$H8&lt;=CEILING(CPM!BE$1,1),Start!$I8&gt;CPM!BD$1),1,"")</f>
        <v/>
      </c>
      <c r="BF13" s="269" t="str">
        <f>IF(AND(Start!$H8&lt;=CEILING(CPM!BF$1,1),Start!$I8&gt;CPM!BE$1),1,"")</f>
        <v/>
      </c>
      <c r="BG13" s="269" t="str">
        <f>IF(AND(Start!$H8&lt;=CEILING(CPM!BG$1,1),Start!$I8&gt;CPM!BF$1),1,"")</f>
        <v/>
      </c>
      <c r="BH13" s="269" t="str">
        <f>IF(AND(Start!$H8&lt;=CEILING(CPM!BH$1,1),Start!$I8&gt;CPM!BG$1),1,"")</f>
        <v/>
      </c>
      <c r="BI13" s="269" t="str">
        <f>IF(AND(Start!$H8&lt;=CEILING(CPM!BI$1,1),Start!$I8&gt;CPM!BH$1),1,"")</f>
        <v/>
      </c>
      <c r="BJ13" s="269" t="str">
        <f>IF(AND(Start!$H8&lt;=CEILING(CPM!BJ$1,1),Start!$I8&gt;CPM!BI$1),1,"")</f>
        <v/>
      </c>
      <c r="BK13" s="270" t="str">
        <f>IF(AND(Start!$H8&lt;=CEILING(CPM!BK$1,1),Start!$I8&gt;CPM!BJ$1),1,"")</f>
        <v/>
      </c>
      <c r="BL13" s="268" t="str">
        <f>IF(AND(Start!$H8&lt;=CEILING(CPM!BL$1,1),Start!$I8&gt;CPM!BK$1),1,"")</f>
        <v/>
      </c>
      <c r="BM13" s="269" t="str">
        <f>IF(AND(Start!$H8&lt;=CEILING(CPM!BM$1,1),Start!$I8&gt;CPM!BL$1),1,"")</f>
        <v/>
      </c>
      <c r="BN13" s="269" t="str">
        <f>IF(AND(Start!$H8&lt;=CEILING(CPM!BN$1,1),Start!$I8&gt;CPM!BM$1),1,"")</f>
        <v/>
      </c>
      <c r="BO13" s="269" t="str">
        <f>IF(AND(Start!$H8&lt;=CEILING(CPM!BO$1,1),Start!$I8&gt;CPM!BN$1),1,"")</f>
        <v/>
      </c>
      <c r="BP13" s="269" t="str">
        <f>IF(AND(Start!$H8&lt;=CEILING(CPM!BP$1,1),Start!$I8&gt;CPM!BO$1),1,"")</f>
        <v/>
      </c>
      <c r="BQ13" s="269" t="str">
        <f>IF(AND(Start!$H8&lt;=CEILING(CPM!BQ$1,1),Start!$I8&gt;CPM!BP$1),1,"")</f>
        <v/>
      </c>
      <c r="BR13" s="269" t="str">
        <f>IF(AND(Start!$H8&lt;=CEILING(CPM!BR$1,1),Start!$I8&gt;CPM!BQ$1),1,"")</f>
        <v/>
      </c>
      <c r="BS13" s="269" t="str">
        <f>IF(AND(Start!$H8&lt;=CEILING(CPM!BS$1,1),Start!$I8&gt;CPM!BR$1),1,"")</f>
        <v/>
      </c>
      <c r="BT13" s="269" t="str">
        <f>IF(AND(Start!$H8&lt;=CEILING(CPM!BT$1,1),Start!$I8&gt;CPM!BS$1),1,"")</f>
        <v/>
      </c>
      <c r="BU13" s="270" t="str">
        <f>IF(AND(Start!$H8&lt;=CEILING(CPM!BU$1,1),Start!$I8&gt;CPM!BT$1),1,"")</f>
        <v/>
      </c>
      <c r="BV13" s="268" t="str">
        <f>IF(AND(Start!$H8&lt;=CEILING(CPM!BV$1,1),Start!$I8&gt;CPM!BU$1),1,"")</f>
        <v/>
      </c>
      <c r="BW13" s="269" t="str">
        <f>IF(AND(Start!$H8&lt;=CEILING(CPM!BW$1,1),Start!$I8&gt;CPM!BV$1),1,"")</f>
        <v/>
      </c>
      <c r="BX13" s="269" t="str">
        <f>IF(AND(Start!$H8&lt;=CEILING(CPM!BX$1,1),Start!$I8&gt;CPM!BW$1),1,"")</f>
        <v/>
      </c>
      <c r="BY13" s="269" t="str">
        <f>IF(AND(Start!$H8&lt;=CEILING(CPM!BY$1,1),Start!$I8&gt;CPM!BX$1),1,"")</f>
        <v/>
      </c>
      <c r="BZ13" s="269" t="str">
        <f>IF(AND(Start!$H8&lt;=CEILING(CPM!BZ$1,1),Start!$I8&gt;CPM!BY$1),1,"")</f>
        <v/>
      </c>
      <c r="CA13" s="269" t="str">
        <f>IF(AND(Start!$H8&lt;=CEILING(CPM!CA$1,1),Start!$I8&gt;CPM!BZ$1),1,"")</f>
        <v/>
      </c>
      <c r="CB13" s="269" t="str">
        <f>IF(AND(Start!$H8&lt;=CEILING(CPM!CB$1,1),Start!$I8&gt;CPM!CA$1),1,"")</f>
        <v/>
      </c>
      <c r="CC13" s="269" t="str">
        <f>IF(AND(Start!$H8&lt;=CEILING(CPM!CC$1,1),Start!$I8&gt;CPM!CB$1),1,"")</f>
        <v/>
      </c>
      <c r="CD13" s="269" t="str">
        <f>IF(AND(Start!$H8&lt;=CEILING(CPM!CD$1,1),Start!$I8&gt;CPM!CC$1),1,"")</f>
        <v/>
      </c>
      <c r="CE13" s="270" t="str">
        <f>IF(AND(Start!$H8&lt;=CEILING(CPM!CE$1,1),Start!$I8&gt;CPM!CD$1),1,"")</f>
        <v/>
      </c>
      <c r="CF13" s="268" t="str">
        <f>IF(AND(Start!$H8&lt;=CEILING(CPM!CF$1,1),Start!$I8&gt;CPM!CE$1),1,"")</f>
        <v/>
      </c>
      <c r="CG13" s="269" t="str">
        <f>IF(AND(Start!$H8&lt;=CEILING(CPM!CG$1,1),Start!$I8&gt;CPM!CF$1),1,"")</f>
        <v/>
      </c>
      <c r="CH13" s="269" t="str">
        <f>IF(AND(Start!$H8&lt;=CEILING(CPM!CH$1,1),Start!$I8&gt;CPM!CG$1),1,"")</f>
        <v/>
      </c>
      <c r="CI13" s="269" t="str">
        <f>IF(AND(Start!$H8&lt;=CEILING(CPM!CI$1,1),Start!$I8&gt;CPM!CH$1),1,"")</f>
        <v/>
      </c>
      <c r="CJ13" s="269" t="str">
        <f>IF(AND(Start!$H8&lt;=CEILING(CPM!CJ$1,1),Start!$I8&gt;CPM!CI$1),1,"")</f>
        <v/>
      </c>
      <c r="CK13" s="269" t="str">
        <f>IF(AND(Start!$H8&lt;=CEILING(CPM!CK$1,1),Start!$I8&gt;CPM!CJ$1),1,"")</f>
        <v/>
      </c>
      <c r="CL13" s="269" t="str">
        <f>IF(AND(Start!$H8&lt;=CEILING(CPM!CL$1,1),Start!$I8&gt;CPM!CK$1),1,"")</f>
        <v/>
      </c>
      <c r="CM13" s="269" t="str">
        <f>IF(AND(Start!$H8&lt;=CEILING(CPM!CM$1,1),Start!$I8&gt;CPM!CL$1),1,"")</f>
        <v/>
      </c>
      <c r="CN13" s="269" t="str">
        <f>IF(AND(Start!$H8&lt;=CEILING(CPM!CN$1,1),Start!$I8&gt;CPM!CM$1),1,"")</f>
        <v/>
      </c>
      <c r="CO13" s="270" t="str">
        <f>IF(AND(Start!$H8&lt;=CEILING(CPM!CO$1,1),Start!$I8&gt;CPM!CN$1),1,"")</f>
        <v/>
      </c>
      <c r="CP13" s="268" t="str">
        <f>IF(AND(Start!$H8&lt;=CEILING(CPM!CP$1,1),Start!$I8&gt;CPM!CO$1),1,"")</f>
        <v/>
      </c>
      <c r="CQ13" s="269" t="str">
        <f>IF(AND(Start!$H8&lt;=CEILING(CPM!CQ$1,1),Start!$I8&gt;CPM!CP$1),1,"")</f>
        <v/>
      </c>
      <c r="CR13" s="269" t="str">
        <f>IF(AND(Start!$H8&lt;=CEILING(CPM!CR$1,1),Start!$I8&gt;CPM!CQ$1),1,"")</f>
        <v/>
      </c>
      <c r="CS13" s="269" t="str">
        <f>IF(AND(Start!$H8&lt;=CEILING(CPM!CS$1,1),Start!$I8&gt;CPM!CR$1),1,"")</f>
        <v/>
      </c>
      <c r="CT13" s="269" t="str">
        <f>IF(AND(Start!$H8&lt;=CEILING(CPM!CT$1,1),Start!$I8&gt;CPM!CS$1),1,"")</f>
        <v/>
      </c>
      <c r="CU13" s="269" t="str">
        <f>IF(AND(Start!$H8&lt;=CEILING(CPM!CU$1,1),Start!$I8&gt;CPM!CT$1),1,"")</f>
        <v/>
      </c>
      <c r="CV13" s="269" t="str">
        <f>IF(AND(Start!$H8&lt;=CEILING(CPM!CV$1,1),Start!$I8&gt;CPM!CU$1),1,"")</f>
        <v/>
      </c>
      <c r="CW13" s="269" t="str">
        <f>IF(AND(Start!$H8&lt;=CEILING(CPM!CW$1,1),Start!$I8&gt;CPM!CV$1),1,"")</f>
        <v/>
      </c>
      <c r="CX13" s="269" t="str">
        <f>IF(AND(Start!$H8&lt;=CEILING(CPM!CX$1,1),Start!$I8&gt;CPM!CW$1),1,"")</f>
        <v/>
      </c>
      <c r="CY13" s="270" t="str">
        <f>IF(AND(Start!$H8&lt;=CEILING(CPM!CY$1,1),Start!$I8&gt;CPM!CX$1),1,"")</f>
        <v/>
      </c>
      <c r="CZ13" s="268" t="str">
        <f>IF(AND(Start!$H8&lt;=CEILING(CPM!CZ$1,1),Start!$I8&gt;CPM!CY$1),1,"")</f>
        <v/>
      </c>
      <c r="DA13" s="269" t="str">
        <f>IF(AND(Start!$H8&lt;=CEILING(CPM!DA$1,1),Start!$I8&gt;CPM!CZ$1),1,"")</f>
        <v/>
      </c>
      <c r="DB13" s="269" t="str">
        <f>IF(AND(Start!$H8&lt;=CEILING(CPM!DB$1,1),Start!$I8&gt;CPM!DA$1),1,"")</f>
        <v/>
      </c>
      <c r="DC13" s="269" t="str">
        <f>IF(AND(Start!$H8&lt;=CEILING(CPM!DC$1,1),Start!$I8&gt;CPM!DB$1),1,"")</f>
        <v/>
      </c>
      <c r="DD13" s="269" t="str">
        <f>IF(AND(Start!$H8&lt;=CEILING(CPM!DD$1,1),Start!$I8&gt;CPM!DC$1),1,"")</f>
        <v/>
      </c>
      <c r="DE13" s="269" t="str">
        <f>IF(AND(Start!$H8&lt;=CEILING(CPM!DE$1,1),Start!$I8&gt;CPM!DD$1),1,"")</f>
        <v/>
      </c>
      <c r="DF13" s="269" t="str">
        <f>IF(AND(Start!$H8&lt;=CEILING(CPM!DF$1,1),Start!$I8&gt;CPM!DE$1),1,"")</f>
        <v/>
      </c>
      <c r="DG13" s="269" t="str">
        <f>IF(AND(Start!$H8&lt;=CEILING(CPM!DG$1,1),Start!$I8&gt;CPM!DF$1),1,"")</f>
        <v/>
      </c>
      <c r="DH13" s="269" t="str">
        <f>IF(AND(Start!$H8&lt;=CEILING(CPM!DH$1,1),Start!$I8&gt;CPM!DG$1),1,"")</f>
        <v/>
      </c>
      <c r="DI13" s="270" t="str">
        <f>IF(AND(Start!$H8&lt;=CEILING(CPM!DI$1,1),Start!$I8&gt;CPM!DH$1),1,"")</f>
        <v/>
      </c>
      <c r="DJ13" s="268" t="str">
        <f>IF(AND(Start!$H8&lt;=CEILING(CPM!DJ$1,1),Start!$I8&gt;CPM!DI$1),1,"")</f>
        <v/>
      </c>
      <c r="DK13" s="269" t="str">
        <f>IF(AND(Start!$H8&lt;=CEILING(CPM!DK$1,1),Start!$I8&gt;CPM!DJ$1),1,"")</f>
        <v/>
      </c>
      <c r="DL13" s="269" t="str">
        <f>IF(AND(Start!$H8&lt;=CEILING(CPM!DL$1,1),Start!$I8&gt;CPM!DK$1),1,"")</f>
        <v/>
      </c>
      <c r="DM13" s="269" t="str">
        <f>IF(AND(Start!$H8&lt;=CEILING(CPM!DM$1,1),Start!$I8&gt;CPM!DL$1),1,"")</f>
        <v/>
      </c>
      <c r="DN13" s="269" t="str">
        <f>IF(AND(Start!$H8&lt;=CEILING(CPM!DN$1,1),Start!$I8&gt;CPM!DM$1),1,"")</f>
        <v/>
      </c>
      <c r="DO13" s="269" t="str">
        <f>IF(AND(Start!$H8&lt;=CEILING(CPM!DO$1,1),Start!$I8&gt;CPM!DN$1),1,"")</f>
        <v/>
      </c>
      <c r="DP13" s="269" t="str">
        <f>IF(AND(Start!$H8&lt;=CEILING(CPM!DP$1,1),Start!$I8&gt;CPM!DO$1),1,"")</f>
        <v/>
      </c>
      <c r="DQ13" s="269" t="str">
        <f>IF(AND(Start!$H8&lt;=CEILING(CPM!DQ$1,1),Start!$I8&gt;CPM!DP$1),1,"")</f>
        <v/>
      </c>
      <c r="DR13" s="269" t="str">
        <f>IF(AND(Start!$H8&lt;=CEILING(CPM!DR$1,1),Start!$I8&gt;CPM!DQ$1),1,"")</f>
        <v/>
      </c>
      <c r="DS13" s="270" t="str">
        <f>IF(AND(Start!$H8&lt;=CEILING(CPM!DS$1,1),Start!$I8&gt;CPM!DR$1),1,"")</f>
        <v/>
      </c>
      <c r="DT13" s="268" t="str">
        <f>IF(AND(Start!$H8&lt;=CEILING(CPM!DT$1,1),Start!$I8&gt;CPM!DS$1),1,"")</f>
        <v/>
      </c>
      <c r="DU13" s="269" t="str">
        <f>IF(AND(Start!$H8&lt;=CEILING(CPM!DU$1,1),Start!$I8&gt;CPM!DT$1),1,"")</f>
        <v/>
      </c>
      <c r="DV13" s="269" t="str">
        <f>IF(AND(Start!$H8&lt;=CEILING(CPM!DV$1,1),Start!$I8&gt;CPM!DU$1),1,"")</f>
        <v/>
      </c>
      <c r="DW13" s="269" t="str">
        <f>IF(AND(Start!$H8&lt;=CEILING(CPM!DW$1,1),Start!$I8&gt;CPM!DV$1),1,"")</f>
        <v/>
      </c>
      <c r="DX13" s="269" t="str">
        <f>IF(AND(Start!$H8&lt;=CEILING(CPM!DX$1,1),Start!$I8&gt;CPM!DW$1),1,"")</f>
        <v/>
      </c>
      <c r="DY13" s="269" t="str">
        <f>IF(AND(Start!$H8&lt;=CEILING(CPM!DY$1,1),Start!$I8&gt;CPM!DX$1),1,"")</f>
        <v/>
      </c>
      <c r="DZ13" s="269" t="str">
        <f>IF(AND(Start!$H8&lt;=CEILING(CPM!DZ$1,1),Start!$I8&gt;CPM!DY$1),1,"")</f>
        <v/>
      </c>
      <c r="EA13" s="269" t="str">
        <f>IF(AND(Start!$H8&lt;=CEILING(CPM!EA$1,1),Start!$I8&gt;CPM!DZ$1),1,"")</f>
        <v/>
      </c>
      <c r="EB13" s="269" t="str">
        <f>IF(AND(Start!$H8&lt;=CEILING(CPM!EB$1,1),Start!$I8&gt;CPM!EA$1),1,"")</f>
        <v/>
      </c>
      <c r="EC13" s="270" t="str">
        <f>IF(AND(Start!$H8&lt;=CEILING(CPM!EC$1,1),Start!$I8&gt;CPM!EB$1),1,"")</f>
        <v/>
      </c>
      <c r="EG13" s="289"/>
      <c r="EH13" s="289"/>
      <c r="EI13" s="226"/>
    </row>
    <row r="14" spans="2:139" ht="12" customHeight="1" x14ac:dyDescent="0.2">
      <c r="B14" t="str">
        <f>Start!B9</f>
        <v>Yes</v>
      </c>
      <c r="C14" s="206" t="str">
        <f>Start!D9</f>
        <v>Asphalt Pavement Milling (1.5")</v>
      </c>
      <c r="D14" s="222" t="str">
        <f>IF(AND(Start!$H9&lt;=CEILING(CPM!D$1,1),Start!$I9&gt;CPM!C$1),1,"")</f>
        <v/>
      </c>
      <c r="E14" s="257" t="str">
        <f>IF(AND(Start!$H9&lt;=CEILING(CPM!E$1,1),Start!$I9&gt;CPM!D$1),1,"")</f>
        <v/>
      </c>
      <c r="F14" s="257" t="str">
        <f>IF(AND(Start!$H9&lt;=CEILING(CPM!F$1,1),Start!$I9&gt;CPM!E$1),1,"")</f>
        <v/>
      </c>
      <c r="G14" s="257" t="str">
        <f>IF(AND(Start!$H9&lt;=CEILING(CPM!G$1,1),Start!$I9&gt;CPM!F$1),1,"")</f>
        <v/>
      </c>
      <c r="H14" s="257" t="str">
        <f>IF(AND(Start!$H9&lt;=CEILING(CPM!H$1,1),Start!$I9&gt;CPM!G$1),1,"")</f>
        <v/>
      </c>
      <c r="I14" s="257" t="str">
        <f>IF(AND(Start!$H9&lt;=CEILING(CPM!I$1,1),Start!$I9&gt;CPM!H$1),1,"")</f>
        <v/>
      </c>
      <c r="J14" s="257" t="str">
        <f>IF(AND(Start!$H9&lt;=CEILING(CPM!J$1,1),Start!$I9&gt;CPM!I$1),1,"")</f>
        <v/>
      </c>
      <c r="K14" s="257" t="str">
        <f>IF(AND(Start!$H9&lt;=CEILING(CPM!K$1,1),Start!$I9&gt;CPM!J$1),1,"")</f>
        <v/>
      </c>
      <c r="L14" s="257" t="str">
        <f>IF(AND(Start!$H9&lt;=CEILING(CPM!L$1,1),Start!$I9&gt;CPM!K$1),1,"")</f>
        <v/>
      </c>
      <c r="M14" s="223" t="str">
        <f>IF(AND(Start!$H9&lt;=CEILING(CPM!M$1,1),Start!$I9&gt;CPM!L$1),1,"")</f>
        <v/>
      </c>
      <c r="N14" s="222" t="str">
        <f>IF(AND(Start!$H9&lt;=CEILING(CPM!N$1,1),Start!$I9&gt;CPM!M$1),1,"")</f>
        <v/>
      </c>
      <c r="O14" s="257" t="str">
        <f>IF(AND(Start!$H9&lt;=CEILING(CPM!O$1,1),Start!$I9&gt;CPM!N$1),1,"")</f>
        <v/>
      </c>
      <c r="P14" s="257" t="str">
        <f>IF(AND(Start!$H9&lt;=CEILING(CPM!P$1,1),Start!$I9&gt;CPM!O$1),1,"")</f>
        <v/>
      </c>
      <c r="Q14" s="257" t="str">
        <f>IF(AND(Start!$H9&lt;=CEILING(CPM!Q$1,1),Start!$I9&gt;CPM!P$1),1,"")</f>
        <v/>
      </c>
      <c r="R14" s="257" t="str">
        <f>IF(AND(Start!$H9&lt;=CEILING(CPM!R$1,1),Start!$I9&gt;CPM!Q$1),1,"")</f>
        <v/>
      </c>
      <c r="S14" s="257" t="str">
        <f>IF(AND(Start!$H9&lt;=CEILING(CPM!S$1,1),Start!$I9&gt;CPM!R$1),1,"")</f>
        <v/>
      </c>
      <c r="T14" s="257" t="str">
        <f>IF(AND(Start!$H9&lt;=CEILING(CPM!T$1,1),Start!$I9&gt;CPM!S$1),1,"")</f>
        <v/>
      </c>
      <c r="U14" s="257" t="str">
        <f>IF(AND(Start!$H9&lt;=CEILING(CPM!U$1,1),Start!$I9&gt;CPM!T$1),1,"")</f>
        <v/>
      </c>
      <c r="V14" s="257" t="str">
        <f>IF(AND(Start!$H9&lt;=CEILING(CPM!V$1,1),Start!$I9&gt;CPM!U$1),1,"")</f>
        <v/>
      </c>
      <c r="W14" s="223" t="str">
        <f>IF(AND(Start!$H9&lt;=CEILING(CPM!W$1,1),Start!$I9&gt;CPM!V$1),1,"")</f>
        <v/>
      </c>
      <c r="X14" s="222" t="str">
        <f>IF(AND(Start!$H9&lt;=CEILING(CPM!X$1,1),Start!$I9&gt;CPM!W$1),1,"")</f>
        <v/>
      </c>
      <c r="Y14" s="257" t="str">
        <f>IF(AND(Start!$H9&lt;=CEILING(CPM!Y$1,1),Start!$I9&gt;CPM!X$1),1,"")</f>
        <v/>
      </c>
      <c r="Z14" s="257" t="str">
        <f>IF(AND(Start!$H9&lt;=CEILING(CPM!Z$1,1),Start!$I9&gt;CPM!Y$1),1,"")</f>
        <v/>
      </c>
      <c r="AA14" s="257" t="str">
        <f>IF(AND(Start!$H9&lt;=CEILING(CPM!AA$1,1),Start!$I9&gt;CPM!Z$1),1,"")</f>
        <v/>
      </c>
      <c r="AB14" s="257" t="str">
        <f>IF(AND(Start!$H9&lt;=CEILING(CPM!AB$1,1),Start!$I9&gt;CPM!AA$1),1,"")</f>
        <v/>
      </c>
      <c r="AC14" s="257" t="str">
        <f>IF(AND(Start!$H9&lt;=CEILING(CPM!AC$1,1),Start!$I9&gt;CPM!AB$1),1,"")</f>
        <v/>
      </c>
      <c r="AD14" s="257" t="str">
        <f>IF(AND(Start!$H9&lt;=CEILING(CPM!AD$1,1),Start!$I9&gt;CPM!AC$1),1,"")</f>
        <v/>
      </c>
      <c r="AE14" s="257" t="str">
        <f>IF(AND(Start!$H9&lt;=CEILING(CPM!AE$1,1),Start!$I9&gt;CPM!AD$1),1,"")</f>
        <v/>
      </c>
      <c r="AF14" s="257" t="str">
        <f>IF(AND(Start!$H9&lt;=CEILING(CPM!AF$1,1),Start!$I9&gt;CPM!AE$1),1,"")</f>
        <v/>
      </c>
      <c r="AG14" s="223" t="str">
        <f>IF(AND(Start!$H9&lt;=CEILING(CPM!AG$1,1),Start!$I9&gt;CPM!AF$1),1,"")</f>
        <v/>
      </c>
      <c r="AH14" s="222" t="str">
        <f>IF(AND(Start!$H9&lt;=CEILING(CPM!AH$1,1),Start!$I9&gt;CPM!AG$1),1,"")</f>
        <v/>
      </c>
      <c r="AI14" s="257" t="str">
        <f>IF(AND(Start!$H9&lt;=CEILING(CPM!AI$1,1),Start!$I9&gt;CPM!AH$1),1,"")</f>
        <v/>
      </c>
      <c r="AJ14" s="257">
        <f>IF(AND(Start!$H9&lt;=CEILING(CPM!AJ$1,1),Start!$I9&gt;CPM!AI$1),1,"")</f>
        <v>1</v>
      </c>
      <c r="AK14" s="257">
        <f>IF(AND(Start!$H9&lt;=CEILING(CPM!AK$1,1),Start!$I9&gt;CPM!AJ$1),1,"")</f>
        <v>1</v>
      </c>
      <c r="AL14" s="257">
        <f>IF(AND(Start!$H9&lt;=CEILING(CPM!AL$1,1),Start!$I9&gt;CPM!AK$1),1,"")</f>
        <v>1</v>
      </c>
      <c r="AM14" s="257">
        <f>IF(AND(Start!$H9&lt;=CEILING(CPM!AM$1,1),Start!$I9&gt;CPM!AL$1),1,"")</f>
        <v>1</v>
      </c>
      <c r="AN14" s="257">
        <f>IF(AND(Start!$H9&lt;=CEILING(CPM!AN$1,1),Start!$I9&gt;CPM!AM$1),1,"")</f>
        <v>1</v>
      </c>
      <c r="AO14" s="257">
        <f>IF(AND(Start!$H9&lt;=CEILING(CPM!AO$1,1),Start!$I9&gt;CPM!AN$1),1,"")</f>
        <v>1</v>
      </c>
      <c r="AP14" s="257">
        <f>IF(AND(Start!$H9&lt;=CEILING(CPM!AP$1,1),Start!$I9&gt;CPM!AO$1),1,"")</f>
        <v>1</v>
      </c>
      <c r="AQ14" s="223">
        <f>IF(AND(Start!$H9&lt;=CEILING(CPM!AQ$1,1),Start!$I9&gt;CPM!AP$1),1,"")</f>
        <v>1</v>
      </c>
      <c r="AR14" s="222">
        <f>IF(AND(Start!$H9&lt;=CEILING(CPM!AR$1,1),Start!$I9&gt;CPM!AQ$1),1,"")</f>
        <v>1</v>
      </c>
      <c r="AS14" s="257">
        <f>IF(AND(Start!$H9&lt;=CEILING(CPM!AS$1,1),Start!$I9&gt;CPM!AR$1),1,"")</f>
        <v>1</v>
      </c>
      <c r="AT14" s="257">
        <f>IF(AND(Start!$H9&lt;=CEILING(CPM!AT$1,1),Start!$I9&gt;CPM!AS$1),1,"")</f>
        <v>1</v>
      </c>
      <c r="AU14" s="257">
        <f>IF(AND(Start!$H9&lt;=CEILING(CPM!AU$1,1),Start!$I9&gt;CPM!AT$1),1,"")</f>
        <v>1</v>
      </c>
      <c r="AV14" s="257" t="str">
        <f>IF(AND(Start!$H9&lt;=CEILING(CPM!AV$1,1),Start!$I9&gt;CPM!AU$1),1,"")</f>
        <v/>
      </c>
      <c r="AW14" s="257" t="str">
        <f>IF(AND(Start!$H9&lt;=CEILING(CPM!AW$1,1),Start!$I9&gt;CPM!AV$1),1,"")</f>
        <v/>
      </c>
      <c r="AX14" s="257" t="str">
        <f>IF(AND(Start!$H9&lt;=CEILING(CPM!AX$1,1),Start!$I9&gt;CPM!AW$1),1,"")</f>
        <v/>
      </c>
      <c r="AY14" s="257" t="str">
        <f>IF(AND(Start!$H9&lt;=CEILING(CPM!AY$1,1),Start!$I9&gt;CPM!AX$1),1,"")</f>
        <v/>
      </c>
      <c r="AZ14" s="257" t="str">
        <f>IF(AND(Start!$H9&lt;=CEILING(CPM!AZ$1,1),Start!$I9&gt;CPM!AY$1),1,"")</f>
        <v/>
      </c>
      <c r="BA14" s="223" t="str">
        <f>IF(AND(Start!$H9&lt;=CEILING(CPM!BA$1,1),Start!$I9&gt;CPM!AZ$1),1,"")</f>
        <v/>
      </c>
      <c r="BB14" s="222" t="str">
        <f>IF(AND(Start!$H9&lt;=CEILING(CPM!BB$1,1),Start!$I9&gt;CPM!BA$1),1,"")</f>
        <v/>
      </c>
      <c r="BC14" s="257" t="str">
        <f>IF(AND(Start!$H9&lt;=CEILING(CPM!BC$1,1),Start!$I9&gt;CPM!BB$1),1,"")</f>
        <v/>
      </c>
      <c r="BD14" s="257" t="str">
        <f>IF(AND(Start!$H9&lt;=CEILING(CPM!BD$1,1),Start!$I9&gt;CPM!BC$1),1,"")</f>
        <v/>
      </c>
      <c r="BE14" s="257" t="str">
        <f>IF(AND(Start!$H9&lt;=CEILING(CPM!BE$1,1),Start!$I9&gt;CPM!BD$1),1,"")</f>
        <v/>
      </c>
      <c r="BF14" s="257" t="str">
        <f>IF(AND(Start!$H9&lt;=CEILING(CPM!BF$1,1),Start!$I9&gt;CPM!BE$1),1,"")</f>
        <v/>
      </c>
      <c r="BG14" s="257" t="str">
        <f>IF(AND(Start!$H9&lt;=CEILING(CPM!BG$1,1),Start!$I9&gt;CPM!BF$1),1,"")</f>
        <v/>
      </c>
      <c r="BH14" s="257" t="str">
        <f>IF(AND(Start!$H9&lt;=CEILING(CPM!BH$1,1),Start!$I9&gt;CPM!BG$1),1,"")</f>
        <v/>
      </c>
      <c r="BI14" s="257" t="str">
        <f>IF(AND(Start!$H9&lt;=CEILING(CPM!BI$1,1),Start!$I9&gt;CPM!BH$1),1,"")</f>
        <v/>
      </c>
      <c r="BJ14" s="257" t="str">
        <f>IF(AND(Start!$H9&lt;=CEILING(CPM!BJ$1,1),Start!$I9&gt;CPM!BI$1),1,"")</f>
        <v/>
      </c>
      <c r="BK14" s="223" t="str">
        <f>IF(AND(Start!$H9&lt;=CEILING(CPM!BK$1,1),Start!$I9&gt;CPM!BJ$1),1,"")</f>
        <v/>
      </c>
      <c r="BL14" s="222" t="str">
        <f>IF(AND(Start!$H9&lt;=CEILING(CPM!BL$1,1),Start!$I9&gt;CPM!BK$1),1,"")</f>
        <v/>
      </c>
      <c r="BM14" s="257" t="str">
        <f>IF(AND(Start!$H9&lt;=CEILING(CPM!BM$1,1),Start!$I9&gt;CPM!BL$1),1,"")</f>
        <v/>
      </c>
      <c r="BN14" s="257" t="str">
        <f>IF(AND(Start!$H9&lt;=CEILING(CPM!BN$1,1),Start!$I9&gt;CPM!BM$1),1,"")</f>
        <v/>
      </c>
      <c r="BO14" s="257" t="str">
        <f>IF(AND(Start!$H9&lt;=CEILING(CPM!BO$1,1),Start!$I9&gt;CPM!BN$1),1,"")</f>
        <v/>
      </c>
      <c r="BP14" s="257" t="str">
        <f>IF(AND(Start!$H9&lt;=CEILING(CPM!BP$1,1),Start!$I9&gt;CPM!BO$1),1,"")</f>
        <v/>
      </c>
      <c r="BQ14" s="257" t="str">
        <f>IF(AND(Start!$H9&lt;=CEILING(CPM!BQ$1,1),Start!$I9&gt;CPM!BP$1),1,"")</f>
        <v/>
      </c>
      <c r="BR14" s="257" t="str">
        <f>IF(AND(Start!$H9&lt;=CEILING(CPM!BR$1,1),Start!$I9&gt;CPM!BQ$1),1,"")</f>
        <v/>
      </c>
      <c r="BS14" s="257" t="str">
        <f>IF(AND(Start!$H9&lt;=CEILING(CPM!BS$1,1),Start!$I9&gt;CPM!BR$1),1,"")</f>
        <v/>
      </c>
      <c r="BT14" s="257" t="str">
        <f>IF(AND(Start!$H9&lt;=CEILING(CPM!BT$1,1),Start!$I9&gt;CPM!BS$1),1,"")</f>
        <v/>
      </c>
      <c r="BU14" s="223" t="str">
        <f>IF(AND(Start!$H9&lt;=CEILING(CPM!BU$1,1),Start!$I9&gt;CPM!BT$1),1,"")</f>
        <v/>
      </c>
      <c r="BV14" s="222" t="str">
        <f>IF(AND(Start!$H9&lt;=CEILING(CPM!BV$1,1),Start!$I9&gt;CPM!BU$1),1,"")</f>
        <v/>
      </c>
      <c r="BW14" s="257" t="str">
        <f>IF(AND(Start!$H9&lt;=CEILING(CPM!BW$1,1),Start!$I9&gt;CPM!BV$1),1,"")</f>
        <v/>
      </c>
      <c r="BX14" s="257" t="str">
        <f>IF(AND(Start!$H9&lt;=CEILING(CPM!BX$1,1),Start!$I9&gt;CPM!BW$1),1,"")</f>
        <v/>
      </c>
      <c r="BY14" s="257" t="str">
        <f>IF(AND(Start!$H9&lt;=CEILING(CPM!BY$1,1),Start!$I9&gt;CPM!BX$1),1,"")</f>
        <v/>
      </c>
      <c r="BZ14" s="257" t="str">
        <f>IF(AND(Start!$H9&lt;=CEILING(CPM!BZ$1,1),Start!$I9&gt;CPM!BY$1),1,"")</f>
        <v/>
      </c>
      <c r="CA14" s="257" t="str">
        <f>IF(AND(Start!$H9&lt;=CEILING(CPM!CA$1,1),Start!$I9&gt;CPM!BZ$1),1,"")</f>
        <v/>
      </c>
      <c r="CB14" s="257" t="str">
        <f>IF(AND(Start!$H9&lt;=CEILING(CPM!CB$1,1),Start!$I9&gt;CPM!CA$1),1,"")</f>
        <v/>
      </c>
      <c r="CC14" s="257" t="str">
        <f>IF(AND(Start!$H9&lt;=CEILING(CPM!CC$1,1),Start!$I9&gt;CPM!CB$1),1,"")</f>
        <v/>
      </c>
      <c r="CD14" s="257" t="str">
        <f>IF(AND(Start!$H9&lt;=CEILING(CPM!CD$1,1),Start!$I9&gt;CPM!CC$1),1,"")</f>
        <v/>
      </c>
      <c r="CE14" s="223" t="str">
        <f>IF(AND(Start!$H9&lt;=CEILING(CPM!CE$1,1),Start!$I9&gt;CPM!CD$1),1,"")</f>
        <v/>
      </c>
      <c r="CF14" s="222" t="str">
        <f>IF(AND(Start!$H9&lt;=CEILING(CPM!CF$1,1),Start!$I9&gt;CPM!CE$1),1,"")</f>
        <v/>
      </c>
      <c r="CG14" s="257" t="str">
        <f>IF(AND(Start!$H9&lt;=CEILING(CPM!CG$1,1),Start!$I9&gt;CPM!CF$1),1,"")</f>
        <v/>
      </c>
      <c r="CH14" s="257" t="str">
        <f>IF(AND(Start!$H9&lt;=CEILING(CPM!CH$1,1),Start!$I9&gt;CPM!CG$1),1,"")</f>
        <v/>
      </c>
      <c r="CI14" s="257" t="str">
        <f>IF(AND(Start!$H9&lt;=CEILING(CPM!CI$1,1),Start!$I9&gt;CPM!CH$1),1,"")</f>
        <v/>
      </c>
      <c r="CJ14" s="257" t="str">
        <f>IF(AND(Start!$H9&lt;=CEILING(CPM!CJ$1,1),Start!$I9&gt;CPM!CI$1),1,"")</f>
        <v/>
      </c>
      <c r="CK14" s="257" t="str">
        <f>IF(AND(Start!$H9&lt;=CEILING(CPM!CK$1,1),Start!$I9&gt;CPM!CJ$1),1,"")</f>
        <v/>
      </c>
      <c r="CL14" s="257" t="str">
        <f>IF(AND(Start!$H9&lt;=CEILING(CPM!CL$1,1),Start!$I9&gt;CPM!CK$1),1,"")</f>
        <v/>
      </c>
      <c r="CM14" s="257" t="str">
        <f>IF(AND(Start!$H9&lt;=CEILING(CPM!CM$1,1),Start!$I9&gt;CPM!CL$1),1,"")</f>
        <v/>
      </c>
      <c r="CN14" s="257" t="str">
        <f>IF(AND(Start!$H9&lt;=CEILING(CPM!CN$1,1),Start!$I9&gt;CPM!CM$1),1,"")</f>
        <v/>
      </c>
      <c r="CO14" s="223" t="str">
        <f>IF(AND(Start!$H9&lt;=CEILING(CPM!CO$1,1),Start!$I9&gt;CPM!CN$1),1,"")</f>
        <v/>
      </c>
      <c r="CP14" s="222" t="str">
        <f>IF(AND(Start!$H9&lt;=CEILING(CPM!CP$1,1),Start!$I9&gt;CPM!CO$1),1,"")</f>
        <v/>
      </c>
      <c r="CQ14" s="257" t="str">
        <f>IF(AND(Start!$H9&lt;=CEILING(CPM!CQ$1,1),Start!$I9&gt;CPM!CP$1),1,"")</f>
        <v/>
      </c>
      <c r="CR14" s="257" t="str">
        <f>IF(AND(Start!$H9&lt;=CEILING(CPM!CR$1,1),Start!$I9&gt;CPM!CQ$1),1,"")</f>
        <v/>
      </c>
      <c r="CS14" s="257" t="str">
        <f>IF(AND(Start!$H9&lt;=CEILING(CPM!CS$1,1),Start!$I9&gt;CPM!CR$1),1,"")</f>
        <v/>
      </c>
      <c r="CT14" s="257" t="str">
        <f>IF(AND(Start!$H9&lt;=CEILING(CPM!CT$1,1),Start!$I9&gt;CPM!CS$1),1,"")</f>
        <v/>
      </c>
      <c r="CU14" s="257" t="str">
        <f>IF(AND(Start!$H9&lt;=CEILING(CPM!CU$1,1),Start!$I9&gt;CPM!CT$1),1,"")</f>
        <v/>
      </c>
      <c r="CV14" s="257" t="str">
        <f>IF(AND(Start!$H9&lt;=CEILING(CPM!CV$1,1),Start!$I9&gt;CPM!CU$1),1,"")</f>
        <v/>
      </c>
      <c r="CW14" s="257" t="str">
        <f>IF(AND(Start!$H9&lt;=CEILING(CPM!CW$1,1),Start!$I9&gt;CPM!CV$1),1,"")</f>
        <v/>
      </c>
      <c r="CX14" s="257" t="str">
        <f>IF(AND(Start!$H9&lt;=CEILING(CPM!CX$1,1),Start!$I9&gt;CPM!CW$1),1,"")</f>
        <v/>
      </c>
      <c r="CY14" s="223" t="str">
        <f>IF(AND(Start!$H9&lt;=CEILING(CPM!CY$1,1),Start!$I9&gt;CPM!CX$1),1,"")</f>
        <v/>
      </c>
      <c r="CZ14" s="222" t="str">
        <f>IF(AND(Start!$H9&lt;=CEILING(CPM!CZ$1,1),Start!$I9&gt;CPM!CY$1),1,"")</f>
        <v/>
      </c>
      <c r="DA14" s="257" t="str">
        <f>IF(AND(Start!$H9&lt;=CEILING(CPM!DA$1,1),Start!$I9&gt;CPM!CZ$1),1,"")</f>
        <v/>
      </c>
      <c r="DB14" s="257" t="str">
        <f>IF(AND(Start!$H9&lt;=CEILING(CPM!DB$1,1),Start!$I9&gt;CPM!DA$1),1,"")</f>
        <v/>
      </c>
      <c r="DC14" s="257" t="str">
        <f>IF(AND(Start!$H9&lt;=CEILING(CPM!DC$1,1),Start!$I9&gt;CPM!DB$1),1,"")</f>
        <v/>
      </c>
      <c r="DD14" s="257" t="str">
        <f>IF(AND(Start!$H9&lt;=CEILING(CPM!DD$1,1),Start!$I9&gt;CPM!DC$1),1,"")</f>
        <v/>
      </c>
      <c r="DE14" s="257" t="str">
        <f>IF(AND(Start!$H9&lt;=CEILING(CPM!DE$1,1),Start!$I9&gt;CPM!DD$1),1,"")</f>
        <v/>
      </c>
      <c r="DF14" s="257" t="str">
        <f>IF(AND(Start!$H9&lt;=CEILING(CPM!DF$1,1),Start!$I9&gt;CPM!DE$1),1,"")</f>
        <v/>
      </c>
      <c r="DG14" s="257" t="str">
        <f>IF(AND(Start!$H9&lt;=CEILING(CPM!DG$1,1),Start!$I9&gt;CPM!DF$1),1,"")</f>
        <v/>
      </c>
      <c r="DH14" s="257" t="str">
        <f>IF(AND(Start!$H9&lt;=CEILING(CPM!DH$1,1),Start!$I9&gt;CPM!DG$1),1,"")</f>
        <v/>
      </c>
      <c r="DI14" s="223" t="str">
        <f>IF(AND(Start!$H9&lt;=CEILING(CPM!DI$1,1),Start!$I9&gt;CPM!DH$1),1,"")</f>
        <v/>
      </c>
      <c r="DJ14" s="222" t="str">
        <f>IF(AND(Start!$H9&lt;=CEILING(CPM!DJ$1,1),Start!$I9&gt;CPM!DI$1),1,"")</f>
        <v/>
      </c>
      <c r="DK14" s="257" t="str">
        <f>IF(AND(Start!$H9&lt;=CEILING(CPM!DK$1,1),Start!$I9&gt;CPM!DJ$1),1,"")</f>
        <v/>
      </c>
      <c r="DL14" s="257" t="str">
        <f>IF(AND(Start!$H9&lt;=CEILING(CPM!DL$1,1),Start!$I9&gt;CPM!DK$1),1,"")</f>
        <v/>
      </c>
      <c r="DM14" s="257" t="str">
        <f>IF(AND(Start!$H9&lt;=CEILING(CPM!DM$1,1),Start!$I9&gt;CPM!DL$1),1,"")</f>
        <v/>
      </c>
      <c r="DN14" s="257" t="str">
        <f>IF(AND(Start!$H9&lt;=CEILING(CPM!DN$1,1),Start!$I9&gt;CPM!DM$1),1,"")</f>
        <v/>
      </c>
      <c r="DO14" s="257" t="str">
        <f>IF(AND(Start!$H9&lt;=CEILING(CPM!DO$1,1),Start!$I9&gt;CPM!DN$1),1,"")</f>
        <v/>
      </c>
      <c r="DP14" s="257" t="str">
        <f>IF(AND(Start!$H9&lt;=CEILING(CPM!DP$1,1),Start!$I9&gt;CPM!DO$1),1,"")</f>
        <v/>
      </c>
      <c r="DQ14" s="257" t="str">
        <f>IF(AND(Start!$H9&lt;=CEILING(CPM!DQ$1,1),Start!$I9&gt;CPM!DP$1),1,"")</f>
        <v/>
      </c>
      <c r="DR14" s="257" t="str">
        <f>IF(AND(Start!$H9&lt;=CEILING(CPM!DR$1,1),Start!$I9&gt;CPM!DQ$1),1,"")</f>
        <v/>
      </c>
      <c r="DS14" s="223" t="str">
        <f>IF(AND(Start!$H9&lt;=CEILING(CPM!DS$1,1),Start!$I9&gt;CPM!DR$1),1,"")</f>
        <v/>
      </c>
      <c r="DT14" s="222" t="str">
        <f>IF(AND(Start!$H9&lt;=CEILING(CPM!DT$1,1),Start!$I9&gt;CPM!DS$1),1,"")</f>
        <v/>
      </c>
      <c r="DU14" s="257" t="str">
        <f>IF(AND(Start!$H9&lt;=CEILING(CPM!DU$1,1),Start!$I9&gt;CPM!DT$1),1,"")</f>
        <v/>
      </c>
      <c r="DV14" s="257" t="str">
        <f>IF(AND(Start!$H9&lt;=CEILING(CPM!DV$1,1),Start!$I9&gt;CPM!DU$1),1,"")</f>
        <v/>
      </c>
      <c r="DW14" s="257" t="str">
        <f>IF(AND(Start!$H9&lt;=CEILING(CPM!DW$1,1),Start!$I9&gt;CPM!DV$1),1,"")</f>
        <v/>
      </c>
      <c r="DX14" s="257" t="str">
        <f>IF(AND(Start!$H9&lt;=CEILING(CPM!DX$1,1),Start!$I9&gt;CPM!DW$1),1,"")</f>
        <v/>
      </c>
      <c r="DY14" s="257" t="str">
        <f>IF(AND(Start!$H9&lt;=CEILING(CPM!DY$1,1),Start!$I9&gt;CPM!DX$1),1,"")</f>
        <v/>
      </c>
      <c r="DZ14" s="257" t="str">
        <f>IF(AND(Start!$H9&lt;=CEILING(CPM!DZ$1,1),Start!$I9&gt;CPM!DY$1),1,"")</f>
        <v/>
      </c>
      <c r="EA14" s="257" t="str">
        <f>IF(AND(Start!$H9&lt;=CEILING(CPM!EA$1,1),Start!$I9&gt;CPM!DZ$1),1,"")</f>
        <v/>
      </c>
      <c r="EB14" s="257" t="str">
        <f>IF(AND(Start!$H9&lt;=CEILING(CPM!EB$1,1),Start!$I9&gt;CPM!EA$1),1,"")</f>
        <v/>
      </c>
      <c r="EC14" s="223" t="str">
        <f>IF(AND(Start!$H9&lt;=CEILING(CPM!EC$1,1),Start!$I9&gt;CPM!EB$1),1,"")</f>
        <v/>
      </c>
      <c r="EG14" s="289"/>
      <c r="EH14" s="289"/>
      <c r="EI14" s="226"/>
    </row>
    <row r="15" spans="2:139" ht="12" customHeight="1" x14ac:dyDescent="0.2">
      <c r="B15" t="str">
        <f>Start!B10</f>
        <v>Yes</v>
      </c>
      <c r="C15" s="249" t="str">
        <f>Start!D10</f>
        <v>Tack Coat (Add 1 Day to Broom)</v>
      </c>
      <c r="D15" s="268" t="str">
        <f>IF(AND(Start!$H10&lt;=CEILING(CPM!D$1,1),Start!$I10&gt;CPM!C$1),1,"")</f>
        <v/>
      </c>
      <c r="E15" s="269" t="str">
        <f>IF(AND(Start!$H10&lt;=CEILING(CPM!E$1,1),Start!$I10&gt;CPM!D$1),1,"")</f>
        <v/>
      </c>
      <c r="F15" s="269" t="str">
        <f>IF(AND(Start!$H10&lt;=CEILING(CPM!F$1,1),Start!$I10&gt;CPM!E$1),1,"")</f>
        <v/>
      </c>
      <c r="G15" s="269" t="str">
        <f>IF(AND(Start!$H10&lt;=CEILING(CPM!G$1,1),Start!$I10&gt;CPM!F$1),1,"")</f>
        <v/>
      </c>
      <c r="H15" s="269" t="str">
        <f>IF(AND(Start!$H10&lt;=CEILING(CPM!H$1,1),Start!$I10&gt;CPM!G$1),1,"")</f>
        <v/>
      </c>
      <c r="I15" s="269" t="str">
        <f>IF(AND(Start!$H10&lt;=CEILING(CPM!I$1,1),Start!$I10&gt;CPM!H$1),1,"")</f>
        <v/>
      </c>
      <c r="J15" s="269" t="str">
        <f>IF(AND(Start!$H10&lt;=CEILING(CPM!J$1,1),Start!$I10&gt;CPM!I$1),1,"")</f>
        <v/>
      </c>
      <c r="K15" s="269" t="str">
        <f>IF(AND(Start!$H10&lt;=CEILING(CPM!K$1,1),Start!$I10&gt;CPM!J$1),1,"")</f>
        <v/>
      </c>
      <c r="L15" s="269" t="str">
        <f>IF(AND(Start!$H10&lt;=CEILING(CPM!L$1,1),Start!$I10&gt;CPM!K$1),1,"")</f>
        <v/>
      </c>
      <c r="M15" s="270" t="str">
        <f>IF(AND(Start!$H10&lt;=CEILING(CPM!M$1,1),Start!$I10&gt;CPM!L$1),1,"")</f>
        <v/>
      </c>
      <c r="N15" s="268" t="str">
        <f>IF(AND(Start!$H10&lt;=CEILING(CPM!N$1,1),Start!$I10&gt;CPM!M$1),1,"")</f>
        <v/>
      </c>
      <c r="O15" s="269" t="str">
        <f>IF(AND(Start!$H10&lt;=CEILING(CPM!O$1,1),Start!$I10&gt;CPM!N$1),1,"")</f>
        <v/>
      </c>
      <c r="P15" s="269" t="str">
        <f>IF(AND(Start!$H10&lt;=CEILING(CPM!P$1,1),Start!$I10&gt;CPM!O$1),1,"")</f>
        <v/>
      </c>
      <c r="Q15" s="269" t="str">
        <f>IF(AND(Start!$H10&lt;=CEILING(CPM!Q$1,1),Start!$I10&gt;CPM!P$1),1,"")</f>
        <v/>
      </c>
      <c r="R15" s="269" t="str">
        <f>IF(AND(Start!$H10&lt;=CEILING(CPM!R$1,1),Start!$I10&gt;CPM!Q$1),1,"")</f>
        <v/>
      </c>
      <c r="S15" s="269" t="str">
        <f>IF(AND(Start!$H10&lt;=CEILING(CPM!S$1,1),Start!$I10&gt;CPM!R$1),1,"")</f>
        <v/>
      </c>
      <c r="T15" s="269" t="str">
        <f>IF(AND(Start!$H10&lt;=CEILING(CPM!T$1,1),Start!$I10&gt;CPM!S$1),1,"")</f>
        <v/>
      </c>
      <c r="U15" s="269" t="str">
        <f>IF(AND(Start!$H10&lt;=CEILING(CPM!U$1,1),Start!$I10&gt;CPM!T$1),1,"")</f>
        <v/>
      </c>
      <c r="V15" s="269" t="str">
        <f>IF(AND(Start!$H10&lt;=CEILING(CPM!V$1,1),Start!$I10&gt;CPM!U$1),1,"")</f>
        <v/>
      </c>
      <c r="W15" s="270" t="str">
        <f>IF(AND(Start!$H10&lt;=CEILING(CPM!W$1,1),Start!$I10&gt;CPM!V$1),1,"")</f>
        <v/>
      </c>
      <c r="X15" s="268" t="str">
        <f>IF(AND(Start!$H10&lt;=CEILING(CPM!X$1,1),Start!$I10&gt;CPM!W$1),1,"")</f>
        <v/>
      </c>
      <c r="Y15" s="269" t="str">
        <f>IF(AND(Start!$H10&lt;=CEILING(CPM!Y$1,1),Start!$I10&gt;CPM!X$1),1,"")</f>
        <v/>
      </c>
      <c r="Z15" s="269" t="str">
        <f>IF(AND(Start!$H10&lt;=CEILING(CPM!Z$1,1),Start!$I10&gt;CPM!Y$1),1,"")</f>
        <v/>
      </c>
      <c r="AA15" s="269" t="str">
        <f>IF(AND(Start!$H10&lt;=CEILING(CPM!AA$1,1),Start!$I10&gt;CPM!Z$1),1,"")</f>
        <v/>
      </c>
      <c r="AB15" s="269" t="str">
        <f>IF(AND(Start!$H10&lt;=CEILING(CPM!AB$1,1),Start!$I10&gt;CPM!AA$1),1,"")</f>
        <v/>
      </c>
      <c r="AC15" s="269" t="str">
        <f>IF(AND(Start!$H10&lt;=CEILING(CPM!AC$1,1),Start!$I10&gt;CPM!AB$1),1,"")</f>
        <v/>
      </c>
      <c r="AD15" s="269" t="str">
        <f>IF(AND(Start!$H10&lt;=CEILING(CPM!AD$1,1),Start!$I10&gt;CPM!AC$1),1,"")</f>
        <v/>
      </c>
      <c r="AE15" s="269" t="str">
        <f>IF(AND(Start!$H10&lt;=CEILING(CPM!AE$1,1),Start!$I10&gt;CPM!AD$1),1,"")</f>
        <v/>
      </c>
      <c r="AF15" s="269" t="str">
        <f>IF(AND(Start!$H10&lt;=CEILING(CPM!AF$1,1),Start!$I10&gt;CPM!AE$1),1,"")</f>
        <v/>
      </c>
      <c r="AG15" s="270" t="str">
        <f>IF(AND(Start!$H10&lt;=CEILING(CPM!AG$1,1),Start!$I10&gt;CPM!AF$1),1,"")</f>
        <v/>
      </c>
      <c r="AH15" s="268" t="str">
        <f>IF(AND(Start!$H10&lt;=CEILING(CPM!AH$1,1),Start!$I10&gt;CPM!AG$1),1,"")</f>
        <v/>
      </c>
      <c r="AI15" s="269" t="str">
        <f>IF(AND(Start!$H10&lt;=CEILING(CPM!AI$1,1),Start!$I10&gt;CPM!AH$1),1,"")</f>
        <v/>
      </c>
      <c r="AJ15" s="269" t="str">
        <f>IF(AND(Start!$H10&lt;=CEILING(CPM!AJ$1,1),Start!$I10&gt;CPM!AI$1),1,"")</f>
        <v/>
      </c>
      <c r="AK15" s="269" t="str">
        <f>IF(AND(Start!$H10&lt;=CEILING(CPM!AK$1,1),Start!$I10&gt;CPM!AJ$1),1,"")</f>
        <v/>
      </c>
      <c r="AL15" s="269" t="str">
        <f>IF(AND(Start!$H10&lt;=CEILING(CPM!AL$1,1),Start!$I10&gt;CPM!AK$1),1,"")</f>
        <v/>
      </c>
      <c r="AM15" s="269" t="str">
        <f>IF(AND(Start!$H10&lt;=CEILING(CPM!AM$1,1),Start!$I10&gt;CPM!AL$1),1,"")</f>
        <v/>
      </c>
      <c r="AN15" s="269" t="str">
        <f>IF(AND(Start!$H10&lt;=CEILING(CPM!AN$1,1),Start!$I10&gt;CPM!AM$1),1,"")</f>
        <v/>
      </c>
      <c r="AO15" s="269" t="str">
        <f>IF(AND(Start!$H10&lt;=CEILING(CPM!AO$1,1),Start!$I10&gt;CPM!AN$1),1,"")</f>
        <v/>
      </c>
      <c r="AP15" s="269" t="str">
        <f>IF(AND(Start!$H10&lt;=CEILING(CPM!AP$1,1),Start!$I10&gt;CPM!AO$1),1,"")</f>
        <v/>
      </c>
      <c r="AQ15" s="270" t="str">
        <f>IF(AND(Start!$H10&lt;=CEILING(CPM!AQ$1,1),Start!$I10&gt;CPM!AP$1),1,"")</f>
        <v/>
      </c>
      <c r="AR15" s="268" t="str">
        <f>IF(AND(Start!$H10&lt;=CEILING(CPM!AR$1,1),Start!$I10&gt;CPM!AQ$1),1,"")</f>
        <v/>
      </c>
      <c r="AS15" s="269" t="str">
        <f>IF(AND(Start!$H10&lt;=CEILING(CPM!AS$1,1),Start!$I10&gt;CPM!AR$1),1,"")</f>
        <v/>
      </c>
      <c r="AT15" s="269" t="str">
        <f>IF(AND(Start!$H10&lt;=CEILING(CPM!AT$1,1),Start!$I10&gt;CPM!AS$1),1,"")</f>
        <v/>
      </c>
      <c r="AU15" s="269" t="str">
        <f>IF(AND(Start!$H10&lt;=CEILING(CPM!AU$1,1),Start!$I10&gt;CPM!AT$1),1,"")</f>
        <v/>
      </c>
      <c r="AV15" s="269">
        <f>IF(AND(Start!$H10&lt;=CEILING(CPM!AV$1,1),Start!$I10&gt;CPM!AU$1),1,"")</f>
        <v>1</v>
      </c>
      <c r="AW15" s="269" t="str">
        <f>IF(AND(Start!$H10&lt;=CEILING(CPM!AW$1,1),Start!$I10&gt;CPM!AV$1),1,"")</f>
        <v/>
      </c>
      <c r="AX15" s="269" t="str">
        <f>IF(AND(Start!$H10&lt;=CEILING(CPM!AX$1,1),Start!$I10&gt;CPM!AW$1),1,"")</f>
        <v/>
      </c>
      <c r="AY15" s="269" t="str">
        <f>IF(AND(Start!$H10&lt;=CEILING(CPM!AY$1,1),Start!$I10&gt;CPM!AX$1),1,"")</f>
        <v/>
      </c>
      <c r="AZ15" s="269" t="str">
        <f>IF(AND(Start!$H10&lt;=CEILING(CPM!AZ$1,1),Start!$I10&gt;CPM!AY$1),1,"")</f>
        <v/>
      </c>
      <c r="BA15" s="270" t="str">
        <f>IF(AND(Start!$H10&lt;=CEILING(CPM!BA$1,1),Start!$I10&gt;CPM!AZ$1),1,"")</f>
        <v/>
      </c>
      <c r="BB15" s="268" t="str">
        <f>IF(AND(Start!$H10&lt;=CEILING(CPM!BB$1,1),Start!$I10&gt;CPM!BA$1),1,"")</f>
        <v/>
      </c>
      <c r="BC15" s="269" t="str">
        <f>IF(AND(Start!$H10&lt;=CEILING(CPM!BC$1,1),Start!$I10&gt;CPM!BB$1),1,"")</f>
        <v/>
      </c>
      <c r="BD15" s="269" t="str">
        <f>IF(AND(Start!$H10&lt;=CEILING(CPM!BD$1,1),Start!$I10&gt;CPM!BC$1),1,"")</f>
        <v/>
      </c>
      <c r="BE15" s="269" t="str">
        <f>IF(AND(Start!$H10&lt;=CEILING(CPM!BE$1,1),Start!$I10&gt;CPM!BD$1),1,"")</f>
        <v/>
      </c>
      <c r="BF15" s="269" t="str">
        <f>IF(AND(Start!$H10&lt;=CEILING(CPM!BF$1,1),Start!$I10&gt;CPM!BE$1),1,"")</f>
        <v/>
      </c>
      <c r="BG15" s="269" t="str">
        <f>IF(AND(Start!$H10&lt;=CEILING(CPM!BG$1,1),Start!$I10&gt;CPM!BF$1),1,"")</f>
        <v/>
      </c>
      <c r="BH15" s="269" t="str">
        <f>IF(AND(Start!$H10&lt;=CEILING(CPM!BH$1,1),Start!$I10&gt;CPM!BG$1),1,"")</f>
        <v/>
      </c>
      <c r="BI15" s="269" t="str">
        <f>IF(AND(Start!$H10&lt;=CEILING(CPM!BI$1,1),Start!$I10&gt;CPM!BH$1),1,"")</f>
        <v/>
      </c>
      <c r="BJ15" s="269" t="str">
        <f>IF(AND(Start!$H10&lt;=CEILING(CPM!BJ$1,1),Start!$I10&gt;CPM!BI$1),1,"")</f>
        <v/>
      </c>
      <c r="BK15" s="270" t="str">
        <f>IF(AND(Start!$H10&lt;=CEILING(CPM!BK$1,1),Start!$I10&gt;CPM!BJ$1),1,"")</f>
        <v/>
      </c>
      <c r="BL15" s="268" t="str">
        <f>IF(AND(Start!$H10&lt;=CEILING(CPM!BL$1,1),Start!$I10&gt;CPM!BK$1),1,"")</f>
        <v/>
      </c>
      <c r="BM15" s="269" t="str">
        <f>IF(AND(Start!$H10&lt;=CEILING(CPM!BM$1,1),Start!$I10&gt;CPM!BL$1),1,"")</f>
        <v/>
      </c>
      <c r="BN15" s="269" t="str">
        <f>IF(AND(Start!$H10&lt;=CEILING(CPM!BN$1,1),Start!$I10&gt;CPM!BM$1),1,"")</f>
        <v/>
      </c>
      <c r="BO15" s="269" t="str">
        <f>IF(AND(Start!$H10&lt;=CEILING(CPM!BO$1,1),Start!$I10&gt;CPM!BN$1),1,"")</f>
        <v/>
      </c>
      <c r="BP15" s="269" t="str">
        <f>IF(AND(Start!$H10&lt;=CEILING(CPM!BP$1,1),Start!$I10&gt;CPM!BO$1),1,"")</f>
        <v/>
      </c>
      <c r="BQ15" s="269" t="str">
        <f>IF(AND(Start!$H10&lt;=CEILING(CPM!BQ$1,1),Start!$I10&gt;CPM!BP$1),1,"")</f>
        <v/>
      </c>
      <c r="BR15" s="269" t="str">
        <f>IF(AND(Start!$H10&lt;=CEILING(CPM!BR$1,1),Start!$I10&gt;CPM!BQ$1),1,"")</f>
        <v/>
      </c>
      <c r="BS15" s="269" t="str">
        <f>IF(AND(Start!$H10&lt;=CEILING(CPM!BS$1,1),Start!$I10&gt;CPM!BR$1),1,"")</f>
        <v/>
      </c>
      <c r="BT15" s="269" t="str">
        <f>IF(AND(Start!$H10&lt;=CEILING(CPM!BT$1,1),Start!$I10&gt;CPM!BS$1),1,"")</f>
        <v/>
      </c>
      <c r="BU15" s="270" t="str">
        <f>IF(AND(Start!$H10&lt;=CEILING(CPM!BU$1,1),Start!$I10&gt;CPM!BT$1),1,"")</f>
        <v/>
      </c>
      <c r="BV15" s="268" t="str">
        <f>IF(AND(Start!$H10&lt;=CEILING(CPM!BV$1,1),Start!$I10&gt;CPM!BU$1),1,"")</f>
        <v/>
      </c>
      <c r="BW15" s="269" t="str">
        <f>IF(AND(Start!$H10&lt;=CEILING(CPM!BW$1,1),Start!$I10&gt;CPM!BV$1),1,"")</f>
        <v/>
      </c>
      <c r="BX15" s="269" t="str">
        <f>IF(AND(Start!$H10&lt;=CEILING(CPM!BX$1,1),Start!$I10&gt;CPM!BW$1),1,"")</f>
        <v/>
      </c>
      <c r="BY15" s="269" t="str">
        <f>IF(AND(Start!$H10&lt;=CEILING(CPM!BY$1,1),Start!$I10&gt;CPM!BX$1),1,"")</f>
        <v/>
      </c>
      <c r="BZ15" s="269" t="str">
        <f>IF(AND(Start!$H10&lt;=CEILING(CPM!BZ$1,1),Start!$I10&gt;CPM!BY$1),1,"")</f>
        <v/>
      </c>
      <c r="CA15" s="269" t="str">
        <f>IF(AND(Start!$H10&lt;=CEILING(CPM!CA$1,1),Start!$I10&gt;CPM!BZ$1),1,"")</f>
        <v/>
      </c>
      <c r="CB15" s="269" t="str">
        <f>IF(AND(Start!$H10&lt;=CEILING(CPM!CB$1,1),Start!$I10&gt;CPM!CA$1),1,"")</f>
        <v/>
      </c>
      <c r="CC15" s="269" t="str">
        <f>IF(AND(Start!$H10&lt;=CEILING(CPM!CC$1,1),Start!$I10&gt;CPM!CB$1),1,"")</f>
        <v/>
      </c>
      <c r="CD15" s="269" t="str">
        <f>IF(AND(Start!$H10&lt;=CEILING(CPM!CD$1,1),Start!$I10&gt;CPM!CC$1),1,"")</f>
        <v/>
      </c>
      <c r="CE15" s="270" t="str">
        <f>IF(AND(Start!$H10&lt;=CEILING(CPM!CE$1,1),Start!$I10&gt;CPM!CD$1),1,"")</f>
        <v/>
      </c>
      <c r="CF15" s="268" t="str">
        <f>IF(AND(Start!$H10&lt;=CEILING(CPM!CF$1,1),Start!$I10&gt;CPM!CE$1),1,"")</f>
        <v/>
      </c>
      <c r="CG15" s="269" t="str">
        <f>IF(AND(Start!$H10&lt;=CEILING(CPM!CG$1,1),Start!$I10&gt;CPM!CF$1),1,"")</f>
        <v/>
      </c>
      <c r="CH15" s="269" t="str">
        <f>IF(AND(Start!$H10&lt;=CEILING(CPM!CH$1,1),Start!$I10&gt;CPM!CG$1),1,"")</f>
        <v/>
      </c>
      <c r="CI15" s="269" t="str">
        <f>IF(AND(Start!$H10&lt;=CEILING(CPM!CI$1,1),Start!$I10&gt;CPM!CH$1),1,"")</f>
        <v/>
      </c>
      <c r="CJ15" s="269" t="str">
        <f>IF(AND(Start!$H10&lt;=CEILING(CPM!CJ$1,1),Start!$I10&gt;CPM!CI$1),1,"")</f>
        <v/>
      </c>
      <c r="CK15" s="269" t="str">
        <f>IF(AND(Start!$H10&lt;=CEILING(CPM!CK$1,1),Start!$I10&gt;CPM!CJ$1),1,"")</f>
        <v/>
      </c>
      <c r="CL15" s="269" t="str">
        <f>IF(AND(Start!$H10&lt;=CEILING(CPM!CL$1,1),Start!$I10&gt;CPM!CK$1),1,"")</f>
        <v/>
      </c>
      <c r="CM15" s="269" t="str">
        <f>IF(AND(Start!$H10&lt;=CEILING(CPM!CM$1,1),Start!$I10&gt;CPM!CL$1),1,"")</f>
        <v/>
      </c>
      <c r="CN15" s="269" t="str">
        <f>IF(AND(Start!$H10&lt;=CEILING(CPM!CN$1,1),Start!$I10&gt;CPM!CM$1),1,"")</f>
        <v/>
      </c>
      <c r="CO15" s="270" t="str">
        <f>IF(AND(Start!$H10&lt;=CEILING(CPM!CO$1,1),Start!$I10&gt;CPM!CN$1),1,"")</f>
        <v/>
      </c>
      <c r="CP15" s="268" t="str">
        <f>IF(AND(Start!$H10&lt;=CEILING(CPM!CP$1,1),Start!$I10&gt;CPM!CO$1),1,"")</f>
        <v/>
      </c>
      <c r="CQ15" s="269" t="str">
        <f>IF(AND(Start!$H10&lt;=CEILING(CPM!CQ$1,1),Start!$I10&gt;CPM!CP$1),1,"")</f>
        <v/>
      </c>
      <c r="CR15" s="269" t="str">
        <f>IF(AND(Start!$H10&lt;=CEILING(CPM!CR$1,1),Start!$I10&gt;CPM!CQ$1),1,"")</f>
        <v/>
      </c>
      <c r="CS15" s="269" t="str">
        <f>IF(AND(Start!$H10&lt;=CEILING(CPM!CS$1,1),Start!$I10&gt;CPM!CR$1),1,"")</f>
        <v/>
      </c>
      <c r="CT15" s="269" t="str">
        <f>IF(AND(Start!$H10&lt;=CEILING(CPM!CT$1,1),Start!$I10&gt;CPM!CS$1),1,"")</f>
        <v/>
      </c>
      <c r="CU15" s="269" t="str">
        <f>IF(AND(Start!$H10&lt;=CEILING(CPM!CU$1,1),Start!$I10&gt;CPM!CT$1),1,"")</f>
        <v/>
      </c>
      <c r="CV15" s="269" t="str">
        <f>IF(AND(Start!$H10&lt;=CEILING(CPM!CV$1,1),Start!$I10&gt;CPM!CU$1),1,"")</f>
        <v/>
      </c>
      <c r="CW15" s="269" t="str">
        <f>IF(AND(Start!$H10&lt;=CEILING(CPM!CW$1,1),Start!$I10&gt;CPM!CV$1),1,"")</f>
        <v/>
      </c>
      <c r="CX15" s="269" t="str">
        <f>IF(AND(Start!$H10&lt;=CEILING(CPM!CX$1,1),Start!$I10&gt;CPM!CW$1),1,"")</f>
        <v/>
      </c>
      <c r="CY15" s="270" t="str">
        <f>IF(AND(Start!$H10&lt;=CEILING(CPM!CY$1,1),Start!$I10&gt;CPM!CX$1),1,"")</f>
        <v/>
      </c>
      <c r="CZ15" s="268" t="str">
        <f>IF(AND(Start!$H10&lt;=CEILING(CPM!CZ$1,1),Start!$I10&gt;CPM!CY$1),1,"")</f>
        <v/>
      </c>
      <c r="DA15" s="269" t="str">
        <f>IF(AND(Start!$H10&lt;=CEILING(CPM!DA$1,1),Start!$I10&gt;CPM!CZ$1),1,"")</f>
        <v/>
      </c>
      <c r="DB15" s="269" t="str">
        <f>IF(AND(Start!$H10&lt;=CEILING(CPM!DB$1,1),Start!$I10&gt;CPM!DA$1),1,"")</f>
        <v/>
      </c>
      <c r="DC15" s="269" t="str">
        <f>IF(AND(Start!$H10&lt;=CEILING(CPM!DC$1,1),Start!$I10&gt;CPM!DB$1),1,"")</f>
        <v/>
      </c>
      <c r="DD15" s="269" t="str">
        <f>IF(AND(Start!$H10&lt;=CEILING(CPM!DD$1,1),Start!$I10&gt;CPM!DC$1),1,"")</f>
        <v/>
      </c>
      <c r="DE15" s="269" t="str">
        <f>IF(AND(Start!$H10&lt;=CEILING(CPM!DE$1,1),Start!$I10&gt;CPM!DD$1),1,"")</f>
        <v/>
      </c>
      <c r="DF15" s="269" t="str">
        <f>IF(AND(Start!$H10&lt;=CEILING(CPM!DF$1,1),Start!$I10&gt;CPM!DE$1),1,"")</f>
        <v/>
      </c>
      <c r="DG15" s="269" t="str">
        <f>IF(AND(Start!$H10&lt;=CEILING(CPM!DG$1,1),Start!$I10&gt;CPM!DF$1),1,"")</f>
        <v/>
      </c>
      <c r="DH15" s="269" t="str">
        <f>IF(AND(Start!$H10&lt;=CEILING(CPM!DH$1,1),Start!$I10&gt;CPM!DG$1),1,"")</f>
        <v/>
      </c>
      <c r="DI15" s="270" t="str">
        <f>IF(AND(Start!$H10&lt;=CEILING(CPM!DI$1,1),Start!$I10&gt;CPM!DH$1),1,"")</f>
        <v/>
      </c>
      <c r="DJ15" s="268" t="str">
        <f>IF(AND(Start!$H10&lt;=CEILING(CPM!DJ$1,1),Start!$I10&gt;CPM!DI$1),1,"")</f>
        <v/>
      </c>
      <c r="DK15" s="269" t="str">
        <f>IF(AND(Start!$H10&lt;=CEILING(CPM!DK$1,1),Start!$I10&gt;CPM!DJ$1),1,"")</f>
        <v/>
      </c>
      <c r="DL15" s="269" t="str">
        <f>IF(AND(Start!$H10&lt;=CEILING(CPM!DL$1,1),Start!$I10&gt;CPM!DK$1),1,"")</f>
        <v/>
      </c>
      <c r="DM15" s="269" t="str">
        <f>IF(AND(Start!$H10&lt;=CEILING(CPM!DM$1,1),Start!$I10&gt;CPM!DL$1),1,"")</f>
        <v/>
      </c>
      <c r="DN15" s="269" t="str">
        <f>IF(AND(Start!$H10&lt;=CEILING(CPM!DN$1,1),Start!$I10&gt;CPM!DM$1),1,"")</f>
        <v/>
      </c>
      <c r="DO15" s="269" t="str">
        <f>IF(AND(Start!$H10&lt;=CEILING(CPM!DO$1,1),Start!$I10&gt;CPM!DN$1),1,"")</f>
        <v/>
      </c>
      <c r="DP15" s="269" t="str">
        <f>IF(AND(Start!$H10&lt;=CEILING(CPM!DP$1,1),Start!$I10&gt;CPM!DO$1),1,"")</f>
        <v/>
      </c>
      <c r="DQ15" s="269" t="str">
        <f>IF(AND(Start!$H10&lt;=CEILING(CPM!DQ$1,1),Start!$I10&gt;CPM!DP$1),1,"")</f>
        <v/>
      </c>
      <c r="DR15" s="269" t="str">
        <f>IF(AND(Start!$H10&lt;=CEILING(CPM!DR$1,1),Start!$I10&gt;CPM!DQ$1),1,"")</f>
        <v/>
      </c>
      <c r="DS15" s="270" t="str">
        <f>IF(AND(Start!$H10&lt;=CEILING(CPM!DS$1,1),Start!$I10&gt;CPM!DR$1),1,"")</f>
        <v/>
      </c>
      <c r="DT15" s="268" t="str">
        <f>IF(AND(Start!$H10&lt;=CEILING(CPM!DT$1,1),Start!$I10&gt;CPM!DS$1),1,"")</f>
        <v/>
      </c>
      <c r="DU15" s="269" t="str">
        <f>IF(AND(Start!$H10&lt;=CEILING(CPM!DU$1,1),Start!$I10&gt;CPM!DT$1),1,"")</f>
        <v/>
      </c>
      <c r="DV15" s="269" t="str">
        <f>IF(AND(Start!$H10&lt;=CEILING(CPM!DV$1,1),Start!$I10&gt;CPM!DU$1),1,"")</f>
        <v/>
      </c>
      <c r="DW15" s="269" t="str">
        <f>IF(AND(Start!$H10&lt;=CEILING(CPM!DW$1,1),Start!$I10&gt;CPM!DV$1),1,"")</f>
        <v/>
      </c>
      <c r="DX15" s="269" t="str">
        <f>IF(AND(Start!$H10&lt;=CEILING(CPM!DX$1,1),Start!$I10&gt;CPM!DW$1),1,"")</f>
        <v/>
      </c>
      <c r="DY15" s="269" t="str">
        <f>IF(AND(Start!$H10&lt;=CEILING(CPM!DY$1,1),Start!$I10&gt;CPM!DX$1),1,"")</f>
        <v/>
      </c>
      <c r="DZ15" s="269" t="str">
        <f>IF(AND(Start!$H10&lt;=CEILING(CPM!DZ$1,1),Start!$I10&gt;CPM!DY$1),1,"")</f>
        <v/>
      </c>
      <c r="EA15" s="269" t="str">
        <f>IF(AND(Start!$H10&lt;=CEILING(CPM!EA$1,1),Start!$I10&gt;CPM!DZ$1),1,"")</f>
        <v/>
      </c>
      <c r="EB15" s="269" t="str">
        <f>IF(AND(Start!$H10&lt;=CEILING(CPM!EB$1,1),Start!$I10&gt;CPM!EA$1),1,"")</f>
        <v/>
      </c>
      <c r="EC15" s="270" t="str">
        <f>IF(AND(Start!$H10&lt;=CEILING(CPM!EC$1,1),Start!$I10&gt;CPM!EB$1),1,"")</f>
        <v/>
      </c>
      <c r="EG15" s="289"/>
      <c r="EH15" s="289"/>
      <c r="EI15" s="226"/>
    </row>
    <row r="16" spans="2:139" ht="12" customHeight="1" x14ac:dyDescent="0.2">
      <c r="B16" t="str">
        <f>Start!B11</f>
        <v>Yes</v>
      </c>
      <c r="C16" s="206" t="str">
        <f>Start!D11</f>
        <v>Asphalt Surface</v>
      </c>
      <c r="D16" s="222" t="str">
        <f>IF(AND(Start!$H11&lt;=CEILING(CPM!D$1,1),Start!$I11&gt;CPM!C$1),1,"")</f>
        <v/>
      </c>
      <c r="E16" s="257" t="str">
        <f>IF(AND(Start!$H11&lt;=CEILING(CPM!E$1,1),Start!$I11&gt;CPM!D$1),1,"")</f>
        <v/>
      </c>
      <c r="F16" s="257" t="str">
        <f>IF(AND(Start!$H11&lt;=CEILING(CPM!F$1,1),Start!$I11&gt;CPM!E$1),1,"")</f>
        <v/>
      </c>
      <c r="G16" s="257" t="str">
        <f>IF(AND(Start!$H11&lt;=CEILING(CPM!G$1,1),Start!$I11&gt;CPM!F$1),1,"")</f>
        <v/>
      </c>
      <c r="H16" s="257" t="str">
        <f>IF(AND(Start!$H11&lt;=CEILING(CPM!H$1,1),Start!$I11&gt;CPM!G$1),1,"")</f>
        <v/>
      </c>
      <c r="I16" s="257" t="str">
        <f>IF(AND(Start!$H11&lt;=CEILING(CPM!I$1,1),Start!$I11&gt;CPM!H$1),1,"")</f>
        <v/>
      </c>
      <c r="J16" s="257" t="str">
        <f>IF(AND(Start!$H11&lt;=CEILING(CPM!J$1,1),Start!$I11&gt;CPM!I$1),1,"")</f>
        <v/>
      </c>
      <c r="K16" s="257" t="str">
        <f>IF(AND(Start!$H11&lt;=CEILING(CPM!K$1,1),Start!$I11&gt;CPM!J$1),1,"")</f>
        <v/>
      </c>
      <c r="L16" s="257" t="str">
        <f>IF(AND(Start!$H11&lt;=CEILING(CPM!L$1,1),Start!$I11&gt;CPM!K$1),1,"")</f>
        <v/>
      </c>
      <c r="M16" s="223" t="str">
        <f>IF(AND(Start!$H11&lt;=CEILING(CPM!M$1,1),Start!$I11&gt;CPM!L$1),1,"")</f>
        <v/>
      </c>
      <c r="N16" s="222" t="str">
        <f>IF(AND(Start!$H11&lt;=CEILING(CPM!N$1,1),Start!$I11&gt;CPM!M$1),1,"")</f>
        <v/>
      </c>
      <c r="O16" s="257" t="str">
        <f>IF(AND(Start!$H11&lt;=CEILING(CPM!O$1,1),Start!$I11&gt;CPM!N$1),1,"")</f>
        <v/>
      </c>
      <c r="P16" s="257" t="str">
        <f>IF(AND(Start!$H11&lt;=CEILING(CPM!P$1,1),Start!$I11&gt;CPM!O$1),1,"")</f>
        <v/>
      </c>
      <c r="Q16" s="257" t="str">
        <f>IF(AND(Start!$H11&lt;=CEILING(CPM!Q$1,1),Start!$I11&gt;CPM!P$1),1,"")</f>
        <v/>
      </c>
      <c r="R16" s="257" t="str">
        <f>IF(AND(Start!$H11&lt;=CEILING(CPM!R$1,1),Start!$I11&gt;CPM!Q$1),1,"")</f>
        <v/>
      </c>
      <c r="S16" s="257" t="str">
        <f>IF(AND(Start!$H11&lt;=CEILING(CPM!S$1,1),Start!$I11&gt;CPM!R$1),1,"")</f>
        <v/>
      </c>
      <c r="T16" s="257" t="str">
        <f>IF(AND(Start!$H11&lt;=CEILING(CPM!T$1,1),Start!$I11&gt;CPM!S$1),1,"")</f>
        <v/>
      </c>
      <c r="U16" s="257" t="str">
        <f>IF(AND(Start!$H11&lt;=CEILING(CPM!U$1,1),Start!$I11&gt;CPM!T$1),1,"")</f>
        <v/>
      </c>
      <c r="V16" s="257" t="str">
        <f>IF(AND(Start!$H11&lt;=CEILING(CPM!V$1,1),Start!$I11&gt;CPM!U$1),1,"")</f>
        <v/>
      </c>
      <c r="W16" s="223" t="str">
        <f>IF(AND(Start!$H11&lt;=CEILING(CPM!W$1,1),Start!$I11&gt;CPM!V$1),1,"")</f>
        <v/>
      </c>
      <c r="X16" s="222" t="str">
        <f>IF(AND(Start!$H11&lt;=CEILING(CPM!X$1,1),Start!$I11&gt;CPM!W$1),1,"")</f>
        <v/>
      </c>
      <c r="Y16" s="257" t="str">
        <f>IF(AND(Start!$H11&lt;=CEILING(CPM!Y$1,1),Start!$I11&gt;CPM!X$1),1,"")</f>
        <v/>
      </c>
      <c r="Z16" s="257" t="str">
        <f>IF(AND(Start!$H11&lt;=CEILING(CPM!Z$1,1),Start!$I11&gt;CPM!Y$1),1,"")</f>
        <v/>
      </c>
      <c r="AA16" s="257" t="str">
        <f>IF(AND(Start!$H11&lt;=CEILING(CPM!AA$1,1),Start!$I11&gt;CPM!Z$1),1,"")</f>
        <v/>
      </c>
      <c r="AB16" s="257" t="str">
        <f>IF(AND(Start!$H11&lt;=CEILING(CPM!AB$1,1),Start!$I11&gt;CPM!AA$1),1,"")</f>
        <v/>
      </c>
      <c r="AC16" s="257" t="str">
        <f>IF(AND(Start!$H11&lt;=CEILING(CPM!AC$1,1),Start!$I11&gt;CPM!AB$1),1,"")</f>
        <v/>
      </c>
      <c r="AD16" s="257" t="str">
        <f>IF(AND(Start!$H11&lt;=CEILING(CPM!AD$1,1),Start!$I11&gt;CPM!AC$1),1,"")</f>
        <v/>
      </c>
      <c r="AE16" s="257" t="str">
        <f>IF(AND(Start!$H11&lt;=CEILING(CPM!AE$1,1),Start!$I11&gt;CPM!AD$1),1,"")</f>
        <v/>
      </c>
      <c r="AF16" s="257" t="str">
        <f>IF(AND(Start!$H11&lt;=CEILING(CPM!AF$1,1),Start!$I11&gt;CPM!AE$1),1,"")</f>
        <v/>
      </c>
      <c r="AG16" s="223" t="str">
        <f>IF(AND(Start!$H11&lt;=CEILING(CPM!AG$1,1),Start!$I11&gt;CPM!AF$1),1,"")</f>
        <v/>
      </c>
      <c r="AH16" s="222" t="str">
        <f>IF(AND(Start!$H11&lt;=CEILING(CPM!AH$1,1),Start!$I11&gt;CPM!AG$1),1,"")</f>
        <v/>
      </c>
      <c r="AI16" s="257" t="str">
        <f>IF(AND(Start!$H11&lt;=CEILING(CPM!AI$1,1),Start!$I11&gt;CPM!AH$1),1,"")</f>
        <v/>
      </c>
      <c r="AJ16" s="257" t="str">
        <f>IF(AND(Start!$H11&lt;=CEILING(CPM!AJ$1,1),Start!$I11&gt;CPM!AI$1),1,"")</f>
        <v/>
      </c>
      <c r="AK16" s="257" t="str">
        <f>IF(AND(Start!$H11&lt;=CEILING(CPM!AK$1,1),Start!$I11&gt;CPM!AJ$1),1,"")</f>
        <v/>
      </c>
      <c r="AL16" s="257" t="str">
        <f>IF(AND(Start!$H11&lt;=CEILING(CPM!AL$1,1),Start!$I11&gt;CPM!AK$1),1,"")</f>
        <v/>
      </c>
      <c r="AM16" s="257" t="str">
        <f>IF(AND(Start!$H11&lt;=CEILING(CPM!AM$1,1),Start!$I11&gt;CPM!AL$1),1,"")</f>
        <v/>
      </c>
      <c r="AN16" s="257" t="str">
        <f>IF(AND(Start!$H11&lt;=CEILING(CPM!AN$1,1),Start!$I11&gt;CPM!AM$1),1,"")</f>
        <v/>
      </c>
      <c r="AO16" s="257" t="str">
        <f>IF(AND(Start!$H11&lt;=CEILING(CPM!AO$1,1),Start!$I11&gt;CPM!AN$1),1,"")</f>
        <v/>
      </c>
      <c r="AP16" s="257" t="str">
        <f>IF(AND(Start!$H11&lt;=CEILING(CPM!AP$1,1),Start!$I11&gt;CPM!AO$1),1,"")</f>
        <v/>
      </c>
      <c r="AQ16" s="223" t="str">
        <f>IF(AND(Start!$H11&lt;=CEILING(CPM!AQ$1,1),Start!$I11&gt;CPM!AP$1),1,"")</f>
        <v/>
      </c>
      <c r="AR16" s="222" t="str">
        <f>IF(AND(Start!$H11&lt;=CEILING(CPM!AR$1,1),Start!$I11&gt;CPM!AQ$1),1,"")</f>
        <v/>
      </c>
      <c r="AS16" s="257" t="str">
        <f>IF(AND(Start!$H11&lt;=CEILING(CPM!AS$1,1),Start!$I11&gt;CPM!AR$1),1,"")</f>
        <v/>
      </c>
      <c r="AT16" s="257" t="str">
        <f>IF(AND(Start!$H11&lt;=CEILING(CPM!AT$1,1),Start!$I11&gt;CPM!AS$1),1,"")</f>
        <v/>
      </c>
      <c r="AU16" s="257" t="str">
        <f>IF(AND(Start!$H11&lt;=CEILING(CPM!AU$1,1),Start!$I11&gt;CPM!AT$1),1,"")</f>
        <v/>
      </c>
      <c r="AV16" s="257" t="str">
        <f>IF(AND(Start!$H11&lt;=CEILING(CPM!AV$1,1),Start!$I11&gt;CPM!AU$1),1,"")</f>
        <v/>
      </c>
      <c r="AW16" s="257">
        <f>IF(AND(Start!$H11&lt;=CEILING(CPM!AW$1,1),Start!$I11&gt;CPM!AV$1),1,"")</f>
        <v>1</v>
      </c>
      <c r="AX16" s="257">
        <f>IF(AND(Start!$H11&lt;=CEILING(CPM!AX$1,1),Start!$I11&gt;CPM!AW$1),1,"")</f>
        <v>1</v>
      </c>
      <c r="AY16" s="257">
        <f>IF(AND(Start!$H11&lt;=CEILING(CPM!AY$1,1),Start!$I11&gt;CPM!AX$1),1,"")</f>
        <v>1</v>
      </c>
      <c r="AZ16" s="257">
        <f>IF(AND(Start!$H11&lt;=CEILING(CPM!AZ$1,1),Start!$I11&gt;CPM!AY$1),1,"")</f>
        <v>1</v>
      </c>
      <c r="BA16" s="223">
        <f>IF(AND(Start!$H11&lt;=CEILING(CPM!BA$1,1),Start!$I11&gt;CPM!AZ$1),1,"")</f>
        <v>1</v>
      </c>
      <c r="BB16" s="222">
        <f>IF(AND(Start!$H11&lt;=CEILING(CPM!BB$1,1),Start!$I11&gt;CPM!BA$1),1,"")</f>
        <v>1</v>
      </c>
      <c r="BC16" s="257">
        <f>IF(AND(Start!$H11&lt;=CEILING(CPM!BC$1,1),Start!$I11&gt;CPM!BB$1),1,"")</f>
        <v>1</v>
      </c>
      <c r="BD16" s="257">
        <f>IF(AND(Start!$H11&lt;=CEILING(CPM!BD$1,1),Start!$I11&gt;CPM!BC$1),1,"")</f>
        <v>1</v>
      </c>
      <c r="BE16" s="257">
        <f>IF(AND(Start!$H11&lt;=CEILING(CPM!BE$1,1),Start!$I11&gt;CPM!BD$1),1,"")</f>
        <v>1</v>
      </c>
      <c r="BF16" s="257">
        <f>IF(AND(Start!$H11&lt;=CEILING(CPM!BF$1,1),Start!$I11&gt;CPM!BE$1),1,"")</f>
        <v>1</v>
      </c>
      <c r="BG16" s="257">
        <f>IF(AND(Start!$H11&lt;=CEILING(CPM!BG$1,1),Start!$I11&gt;CPM!BF$1),1,"")</f>
        <v>1</v>
      </c>
      <c r="BH16" s="257">
        <f>IF(AND(Start!$H11&lt;=CEILING(CPM!BH$1,1),Start!$I11&gt;CPM!BG$1),1,"")</f>
        <v>1</v>
      </c>
      <c r="BI16" s="257">
        <f>IF(AND(Start!$H11&lt;=CEILING(CPM!BI$1,1),Start!$I11&gt;CPM!BH$1),1,"")</f>
        <v>1</v>
      </c>
      <c r="BJ16" s="257">
        <f>IF(AND(Start!$H11&lt;=CEILING(CPM!BJ$1,1),Start!$I11&gt;CPM!BI$1),1,"")</f>
        <v>1</v>
      </c>
      <c r="BK16" s="223">
        <f>IF(AND(Start!$H11&lt;=CEILING(CPM!BK$1,1),Start!$I11&gt;CPM!BJ$1),1,"")</f>
        <v>1</v>
      </c>
      <c r="BL16" s="222">
        <f>IF(AND(Start!$H11&lt;=CEILING(CPM!BL$1,1),Start!$I11&gt;CPM!BK$1),1,"")</f>
        <v>1</v>
      </c>
      <c r="BM16" s="257">
        <f>IF(AND(Start!$H11&lt;=CEILING(CPM!BM$1,1),Start!$I11&gt;CPM!BL$1),1,"")</f>
        <v>1</v>
      </c>
      <c r="BN16" s="257">
        <f>IF(AND(Start!$H11&lt;=CEILING(CPM!BN$1,1),Start!$I11&gt;CPM!BM$1),1,"")</f>
        <v>1</v>
      </c>
      <c r="BO16" s="257">
        <f>IF(AND(Start!$H11&lt;=CEILING(CPM!BO$1,1),Start!$I11&gt;CPM!BN$1),1,"")</f>
        <v>1</v>
      </c>
      <c r="BP16" s="257">
        <f>IF(AND(Start!$H11&lt;=CEILING(CPM!BP$1,1),Start!$I11&gt;CPM!BO$1),1,"")</f>
        <v>1</v>
      </c>
      <c r="BQ16" s="257">
        <f>IF(AND(Start!$H11&lt;=CEILING(CPM!BQ$1,1),Start!$I11&gt;CPM!BP$1),1,"")</f>
        <v>1</v>
      </c>
      <c r="BR16" s="257">
        <f>IF(AND(Start!$H11&lt;=CEILING(CPM!BR$1,1),Start!$I11&gt;CPM!BQ$1),1,"")</f>
        <v>1</v>
      </c>
      <c r="BS16" s="257">
        <f>IF(AND(Start!$H11&lt;=CEILING(CPM!BS$1,1),Start!$I11&gt;CPM!BR$1),1,"")</f>
        <v>1</v>
      </c>
      <c r="BT16" s="257">
        <f>IF(AND(Start!$H11&lt;=CEILING(CPM!BT$1,1),Start!$I11&gt;CPM!BS$1),1,"")</f>
        <v>1</v>
      </c>
      <c r="BU16" s="223">
        <f>IF(AND(Start!$H11&lt;=CEILING(CPM!BU$1,1),Start!$I11&gt;CPM!BT$1),1,"")</f>
        <v>1</v>
      </c>
      <c r="BV16" s="222">
        <f>IF(AND(Start!$H11&lt;=CEILING(CPM!BV$1,1),Start!$I11&gt;CPM!BU$1),1,"")</f>
        <v>1</v>
      </c>
      <c r="BW16" s="257">
        <f>IF(AND(Start!$H11&lt;=CEILING(CPM!BW$1,1),Start!$I11&gt;CPM!BV$1),1,"")</f>
        <v>1</v>
      </c>
      <c r="BX16" s="257">
        <f>IF(AND(Start!$H11&lt;=CEILING(CPM!BX$1,1),Start!$I11&gt;CPM!BW$1),1,"")</f>
        <v>1</v>
      </c>
      <c r="BY16" s="257" t="str">
        <f>IF(AND(Start!$H11&lt;=CEILING(CPM!BY$1,1),Start!$I11&gt;CPM!BX$1),1,"")</f>
        <v/>
      </c>
      <c r="BZ16" s="257" t="str">
        <f>IF(AND(Start!$H11&lt;=CEILING(CPM!BZ$1,1),Start!$I11&gt;CPM!BY$1),1,"")</f>
        <v/>
      </c>
      <c r="CA16" s="257" t="str">
        <f>IF(AND(Start!$H11&lt;=CEILING(CPM!CA$1,1),Start!$I11&gt;CPM!BZ$1),1,"")</f>
        <v/>
      </c>
      <c r="CB16" s="257" t="str">
        <f>IF(AND(Start!$H11&lt;=CEILING(CPM!CB$1,1),Start!$I11&gt;CPM!CA$1),1,"")</f>
        <v/>
      </c>
      <c r="CC16" s="257" t="str">
        <f>IF(AND(Start!$H11&lt;=CEILING(CPM!CC$1,1),Start!$I11&gt;CPM!CB$1),1,"")</f>
        <v/>
      </c>
      <c r="CD16" s="257" t="str">
        <f>IF(AND(Start!$H11&lt;=CEILING(CPM!CD$1,1),Start!$I11&gt;CPM!CC$1),1,"")</f>
        <v/>
      </c>
      <c r="CE16" s="223" t="str">
        <f>IF(AND(Start!$H11&lt;=CEILING(CPM!CE$1,1),Start!$I11&gt;CPM!CD$1),1,"")</f>
        <v/>
      </c>
      <c r="CF16" s="222" t="str">
        <f>IF(AND(Start!$H11&lt;=CEILING(CPM!CF$1,1),Start!$I11&gt;CPM!CE$1),1,"")</f>
        <v/>
      </c>
      <c r="CG16" s="257" t="str">
        <f>IF(AND(Start!$H11&lt;=CEILING(CPM!CG$1,1),Start!$I11&gt;CPM!CF$1),1,"")</f>
        <v/>
      </c>
      <c r="CH16" s="257" t="str">
        <f>IF(AND(Start!$H11&lt;=CEILING(CPM!CH$1,1),Start!$I11&gt;CPM!CG$1),1,"")</f>
        <v/>
      </c>
      <c r="CI16" s="257" t="str">
        <f>IF(AND(Start!$H11&lt;=CEILING(CPM!CI$1,1),Start!$I11&gt;CPM!CH$1),1,"")</f>
        <v/>
      </c>
      <c r="CJ16" s="257" t="str">
        <f>IF(AND(Start!$H11&lt;=CEILING(CPM!CJ$1,1),Start!$I11&gt;CPM!CI$1),1,"")</f>
        <v/>
      </c>
      <c r="CK16" s="257" t="str">
        <f>IF(AND(Start!$H11&lt;=CEILING(CPM!CK$1,1),Start!$I11&gt;CPM!CJ$1),1,"")</f>
        <v/>
      </c>
      <c r="CL16" s="257" t="str">
        <f>IF(AND(Start!$H11&lt;=CEILING(CPM!CL$1,1),Start!$I11&gt;CPM!CK$1),1,"")</f>
        <v/>
      </c>
      <c r="CM16" s="257" t="str">
        <f>IF(AND(Start!$H11&lt;=CEILING(CPM!CM$1,1),Start!$I11&gt;CPM!CL$1),1,"")</f>
        <v/>
      </c>
      <c r="CN16" s="257" t="str">
        <f>IF(AND(Start!$H11&lt;=CEILING(CPM!CN$1,1),Start!$I11&gt;CPM!CM$1),1,"")</f>
        <v/>
      </c>
      <c r="CO16" s="223" t="str">
        <f>IF(AND(Start!$H11&lt;=CEILING(CPM!CO$1,1),Start!$I11&gt;CPM!CN$1),1,"")</f>
        <v/>
      </c>
      <c r="CP16" s="222" t="str">
        <f>IF(AND(Start!$H11&lt;=CEILING(CPM!CP$1,1),Start!$I11&gt;CPM!CO$1),1,"")</f>
        <v/>
      </c>
      <c r="CQ16" s="257" t="str">
        <f>IF(AND(Start!$H11&lt;=CEILING(CPM!CQ$1,1),Start!$I11&gt;CPM!CP$1),1,"")</f>
        <v/>
      </c>
      <c r="CR16" s="257" t="str">
        <f>IF(AND(Start!$H11&lt;=CEILING(CPM!CR$1,1),Start!$I11&gt;CPM!CQ$1),1,"")</f>
        <v/>
      </c>
      <c r="CS16" s="257" t="str">
        <f>IF(AND(Start!$H11&lt;=CEILING(CPM!CS$1,1),Start!$I11&gt;CPM!CR$1),1,"")</f>
        <v/>
      </c>
      <c r="CT16" s="257" t="str">
        <f>IF(AND(Start!$H11&lt;=CEILING(CPM!CT$1,1),Start!$I11&gt;CPM!CS$1),1,"")</f>
        <v/>
      </c>
      <c r="CU16" s="257" t="str">
        <f>IF(AND(Start!$H11&lt;=CEILING(CPM!CU$1,1),Start!$I11&gt;CPM!CT$1),1,"")</f>
        <v/>
      </c>
      <c r="CV16" s="257" t="str">
        <f>IF(AND(Start!$H11&lt;=CEILING(CPM!CV$1,1),Start!$I11&gt;CPM!CU$1),1,"")</f>
        <v/>
      </c>
      <c r="CW16" s="257" t="str">
        <f>IF(AND(Start!$H11&lt;=CEILING(CPM!CW$1,1),Start!$I11&gt;CPM!CV$1),1,"")</f>
        <v/>
      </c>
      <c r="CX16" s="257" t="str">
        <f>IF(AND(Start!$H11&lt;=CEILING(CPM!CX$1,1),Start!$I11&gt;CPM!CW$1),1,"")</f>
        <v/>
      </c>
      <c r="CY16" s="223" t="str">
        <f>IF(AND(Start!$H11&lt;=CEILING(CPM!CY$1,1),Start!$I11&gt;CPM!CX$1),1,"")</f>
        <v/>
      </c>
      <c r="CZ16" s="222" t="str">
        <f>IF(AND(Start!$H11&lt;=CEILING(CPM!CZ$1,1),Start!$I11&gt;CPM!CY$1),1,"")</f>
        <v/>
      </c>
      <c r="DA16" s="257" t="str">
        <f>IF(AND(Start!$H11&lt;=CEILING(CPM!DA$1,1),Start!$I11&gt;CPM!CZ$1),1,"")</f>
        <v/>
      </c>
      <c r="DB16" s="257" t="str">
        <f>IF(AND(Start!$H11&lt;=CEILING(CPM!DB$1,1),Start!$I11&gt;CPM!DA$1),1,"")</f>
        <v/>
      </c>
      <c r="DC16" s="257" t="str">
        <f>IF(AND(Start!$H11&lt;=CEILING(CPM!DC$1,1),Start!$I11&gt;CPM!DB$1),1,"")</f>
        <v/>
      </c>
      <c r="DD16" s="257" t="str">
        <f>IF(AND(Start!$H11&lt;=CEILING(CPM!DD$1,1),Start!$I11&gt;CPM!DC$1),1,"")</f>
        <v/>
      </c>
      <c r="DE16" s="257" t="str">
        <f>IF(AND(Start!$H11&lt;=CEILING(CPM!DE$1,1),Start!$I11&gt;CPM!DD$1),1,"")</f>
        <v/>
      </c>
      <c r="DF16" s="257" t="str">
        <f>IF(AND(Start!$H11&lt;=CEILING(CPM!DF$1,1),Start!$I11&gt;CPM!DE$1),1,"")</f>
        <v/>
      </c>
      <c r="DG16" s="257" t="str">
        <f>IF(AND(Start!$H11&lt;=CEILING(CPM!DG$1,1),Start!$I11&gt;CPM!DF$1),1,"")</f>
        <v/>
      </c>
      <c r="DH16" s="257" t="str">
        <f>IF(AND(Start!$H11&lt;=CEILING(CPM!DH$1,1),Start!$I11&gt;CPM!DG$1),1,"")</f>
        <v/>
      </c>
      <c r="DI16" s="223" t="str">
        <f>IF(AND(Start!$H11&lt;=CEILING(CPM!DI$1,1),Start!$I11&gt;CPM!DH$1),1,"")</f>
        <v/>
      </c>
      <c r="DJ16" s="222" t="str">
        <f>IF(AND(Start!$H11&lt;=CEILING(CPM!DJ$1,1),Start!$I11&gt;CPM!DI$1),1,"")</f>
        <v/>
      </c>
      <c r="DK16" s="257" t="str">
        <f>IF(AND(Start!$H11&lt;=CEILING(CPM!DK$1,1),Start!$I11&gt;CPM!DJ$1),1,"")</f>
        <v/>
      </c>
      <c r="DL16" s="257" t="str">
        <f>IF(AND(Start!$H11&lt;=CEILING(CPM!DL$1,1),Start!$I11&gt;CPM!DK$1),1,"")</f>
        <v/>
      </c>
      <c r="DM16" s="257" t="str">
        <f>IF(AND(Start!$H11&lt;=CEILING(CPM!DM$1,1),Start!$I11&gt;CPM!DL$1),1,"")</f>
        <v/>
      </c>
      <c r="DN16" s="257" t="str">
        <f>IF(AND(Start!$H11&lt;=CEILING(CPM!DN$1,1),Start!$I11&gt;CPM!DM$1),1,"")</f>
        <v/>
      </c>
      <c r="DO16" s="257" t="str">
        <f>IF(AND(Start!$H11&lt;=CEILING(CPM!DO$1,1),Start!$I11&gt;CPM!DN$1),1,"")</f>
        <v/>
      </c>
      <c r="DP16" s="257" t="str">
        <f>IF(AND(Start!$H11&lt;=CEILING(CPM!DP$1,1),Start!$I11&gt;CPM!DO$1),1,"")</f>
        <v/>
      </c>
      <c r="DQ16" s="257" t="str">
        <f>IF(AND(Start!$H11&lt;=CEILING(CPM!DQ$1,1),Start!$I11&gt;CPM!DP$1),1,"")</f>
        <v/>
      </c>
      <c r="DR16" s="257" t="str">
        <f>IF(AND(Start!$H11&lt;=CEILING(CPM!DR$1,1),Start!$I11&gt;CPM!DQ$1),1,"")</f>
        <v/>
      </c>
      <c r="DS16" s="223" t="str">
        <f>IF(AND(Start!$H11&lt;=CEILING(CPM!DS$1,1),Start!$I11&gt;CPM!DR$1),1,"")</f>
        <v/>
      </c>
      <c r="DT16" s="222" t="str">
        <f>IF(AND(Start!$H11&lt;=CEILING(CPM!DT$1,1),Start!$I11&gt;CPM!DS$1),1,"")</f>
        <v/>
      </c>
      <c r="DU16" s="257" t="str">
        <f>IF(AND(Start!$H11&lt;=CEILING(CPM!DU$1,1),Start!$I11&gt;CPM!DT$1),1,"")</f>
        <v/>
      </c>
      <c r="DV16" s="257" t="str">
        <f>IF(AND(Start!$H11&lt;=CEILING(CPM!DV$1,1),Start!$I11&gt;CPM!DU$1),1,"")</f>
        <v/>
      </c>
      <c r="DW16" s="257" t="str">
        <f>IF(AND(Start!$H11&lt;=CEILING(CPM!DW$1,1),Start!$I11&gt;CPM!DV$1),1,"")</f>
        <v/>
      </c>
      <c r="DX16" s="257" t="str">
        <f>IF(AND(Start!$H11&lt;=CEILING(CPM!DX$1,1),Start!$I11&gt;CPM!DW$1),1,"")</f>
        <v/>
      </c>
      <c r="DY16" s="257" t="str">
        <f>IF(AND(Start!$H11&lt;=CEILING(CPM!DY$1,1),Start!$I11&gt;CPM!DX$1),1,"")</f>
        <v/>
      </c>
      <c r="DZ16" s="257" t="str">
        <f>IF(AND(Start!$H11&lt;=CEILING(CPM!DZ$1,1),Start!$I11&gt;CPM!DY$1),1,"")</f>
        <v/>
      </c>
      <c r="EA16" s="257" t="str">
        <f>IF(AND(Start!$H11&lt;=CEILING(CPM!EA$1,1),Start!$I11&gt;CPM!DZ$1),1,"")</f>
        <v/>
      </c>
      <c r="EB16" s="257" t="str">
        <f>IF(AND(Start!$H11&lt;=CEILING(CPM!EB$1,1),Start!$I11&gt;CPM!EA$1),1,"")</f>
        <v/>
      </c>
      <c r="EC16" s="223" t="str">
        <f>IF(AND(Start!$H11&lt;=CEILING(CPM!EC$1,1),Start!$I11&gt;CPM!EB$1),1,"")</f>
        <v/>
      </c>
      <c r="EG16" s="289"/>
      <c r="EH16" s="289"/>
      <c r="EI16" s="226"/>
    </row>
    <row r="17" spans="2:139" ht="12" customHeight="1" x14ac:dyDescent="0.2">
      <c r="B17" t="str">
        <f>Start!B12</f>
        <v>Yes</v>
      </c>
      <c r="C17" s="249" t="str">
        <f>Start!D12</f>
        <v>Aggregate Topsoil Course</v>
      </c>
      <c r="D17" s="268" t="str">
        <f>IF(AND(Start!$H12&lt;=CEILING(CPM!D$1,1),Start!$I12&gt;CPM!C$1),1,"")</f>
        <v/>
      </c>
      <c r="E17" s="269" t="str">
        <f>IF(AND(Start!$H12&lt;=CEILING(CPM!E$1,1),Start!$I12&gt;CPM!D$1),1,"")</f>
        <v/>
      </c>
      <c r="F17" s="269" t="str">
        <f>IF(AND(Start!$H12&lt;=CEILING(CPM!F$1,1),Start!$I12&gt;CPM!E$1),1,"")</f>
        <v/>
      </c>
      <c r="G17" s="269" t="str">
        <f>IF(AND(Start!$H12&lt;=CEILING(CPM!G$1,1),Start!$I12&gt;CPM!F$1),1,"")</f>
        <v/>
      </c>
      <c r="H17" s="269" t="str">
        <f>IF(AND(Start!$H12&lt;=CEILING(CPM!H$1,1),Start!$I12&gt;CPM!G$1),1,"")</f>
        <v/>
      </c>
      <c r="I17" s="269" t="str">
        <f>IF(AND(Start!$H12&lt;=CEILING(CPM!I$1,1),Start!$I12&gt;CPM!H$1),1,"")</f>
        <v/>
      </c>
      <c r="J17" s="269" t="str">
        <f>IF(AND(Start!$H12&lt;=CEILING(CPM!J$1,1),Start!$I12&gt;CPM!I$1),1,"")</f>
        <v/>
      </c>
      <c r="K17" s="269" t="str">
        <f>IF(AND(Start!$H12&lt;=CEILING(CPM!K$1,1),Start!$I12&gt;CPM!J$1),1,"")</f>
        <v/>
      </c>
      <c r="L17" s="269" t="str">
        <f>IF(AND(Start!$H12&lt;=CEILING(CPM!L$1,1),Start!$I12&gt;CPM!K$1),1,"")</f>
        <v/>
      </c>
      <c r="M17" s="270" t="str">
        <f>IF(AND(Start!$H12&lt;=CEILING(CPM!M$1,1),Start!$I12&gt;CPM!L$1),1,"")</f>
        <v/>
      </c>
      <c r="N17" s="268" t="str">
        <f>IF(AND(Start!$H12&lt;=CEILING(CPM!N$1,1),Start!$I12&gt;CPM!M$1),1,"")</f>
        <v/>
      </c>
      <c r="O17" s="269" t="str">
        <f>IF(AND(Start!$H12&lt;=CEILING(CPM!O$1,1),Start!$I12&gt;CPM!N$1),1,"")</f>
        <v/>
      </c>
      <c r="P17" s="269" t="str">
        <f>IF(AND(Start!$H12&lt;=CEILING(CPM!P$1,1),Start!$I12&gt;CPM!O$1),1,"")</f>
        <v/>
      </c>
      <c r="Q17" s="269" t="str">
        <f>IF(AND(Start!$H12&lt;=CEILING(CPM!Q$1,1),Start!$I12&gt;CPM!P$1),1,"")</f>
        <v/>
      </c>
      <c r="R17" s="269" t="str">
        <f>IF(AND(Start!$H12&lt;=CEILING(CPM!R$1,1),Start!$I12&gt;CPM!Q$1),1,"")</f>
        <v/>
      </c>
      <c r="S17" s="269" t="str">
        <f>IF(AND(Start!$H12&lt;=CEILING(CPM!S$1,1),Start!$I12&gt;CPM!R$1),1,"")</f>
        <v/>
      </c>
      <c r="T17" s="269" t="str">
        <f>IF(AND(Start!$H12&lt;=CEILING(CPM!T$1,1),Start!$I12&gt;CPM!S$1),1,"")</f>
        <v/>
      </c>
      <c r="U17" s="269" t="str">
        <f>IF(AND(Start!$H12&lt;=CEILING(CPM!U$1,1),Start!$I12&gt;CPM!T$1),1,"")</f>
        <v/>
      </c>
      <c r="V17" s="269" t="str">
        <f>IF(AND(Start!$H12&lt;=CEILING(CPM!V$1,1),Start!$I12&gt;CPM!U$1),1,"")</f>
        <v/>
      </c>
      <c r="W17" s="270" t="str">
        <f>IF(AND(Start!$H12&lt;=CEILING(CPM!W$1,1),Start!$I12&gt;CPM!V$1),1,"")</f>
        <v/>
      </c>
      <c r="X17" s="268" t="str">
        <f>IF(AND(Start!$H12&lt;=CEILING(CPM!X$1,1),Start!$I12&gt;CPM!W$1),1,"")</f>
        <v/>
      </c>
      <c r="Y17" s="269" t="str">
        <f>IF(AND(Start!$H12&lt;=CEILING(CPM!Y$1,1),Start!$I12&gt;CPM!X$1),1,"")</f>
        <v/>
      </c>
      <c r="Z17" s="269" t="str">
        <f>IF(AND(Start!$H12&lt;=CEILING(CPM!Z$1,1),Start!$I12&gt;CPM!Y$1),1,"")</f>
        <v/>
      </c>
      <c r="AA17" s="269" t="str">
        <f>IF(AND(Start!$H12&lt;=CEILING(CPM!AA$1,1),Start!$I12&gt;CPM!Z$1),1,"")</f>
        <v/>
      </c>
      <c r="AB17" s="269" t="str">
        <f>IF(AND(Start!$H12&lt;=CEILING(CPM!AB$1,1),Start!$I12&gt;CPM!AA$1),1,"")</f>
        <v/>
      </c>
      <c r="AC17" s="269" t="str">
        <f>IF(AND(Start!$H12&lt;=CEILING(CPM!AC$1,1),Start!$I12&gt;CPM!AB$1),1,"")</f>
        <v/>
      </c>
      <c r="AD17" s="269" t="str">
        <f>IF(AND(Start!$H12&lt;=CEILING(CPM!AD$1,1),Start!$I12&gt;CPM!AC$1),1,"")</f>
        <v/>
      </c>
      <c r="AE17" s="269" t="str">
        <f>IF(AND(Start!$H12&lt;=CEILING(CPM!AE$1,1),Start!$I12&gt;CPM!AD$1),1,"")</f>
        <v/>
      </c>
      <c r="AF17" s="269" t="str">
        <f>IF(AND(Start!$H12&lt;=CEILING(CPM!AF$1,1),Start!$I12&gt;CPM!AE$1),1,"")</f>
        <v/>
      </c>
      <c r="AG17" s="270" t="str">
        <f>IF(AND(Start!$H12&lt;=CEILING(CPM!AG$1,1),Start!$I12&gt;CPM!AF$1),1,"")</f>
        <v/>
      </c>
      <c r="AH17" s="268" t="str">
        <f>IF(AND(Start!$H12&lt;=CEILING(CPM!AH$1,1),Start!$I12&gt;CPM!AG$1),1,"")</f>
        <v/>
      </c>
      <c r="AI17" s="269" t="str">
        <f>IF(AND(Start!$H12&lt;=CEILING(CPM!AI$1,1),Start!$I12&gt;CPM!AH$1),1,"")</f>
        <v/>
      </c>
      <c r="AJ17" s="269" t="str">
        <f>IF(AND(Start!$H12&lt;=CEILING(CPM!AJ$1,1),Start!$I12&gt;CPM!AI$1),1,"")</f>
        <v/>
      </c>
      <c r="AK17" s="269" t="str">
        <f>IF(AND(Start!$H12&lt;=CEILING(CPM!AK$1,1),Start!$I12&gt;CPM!AJ$1),1,"")</f>
        <v/>
      </c>
      <c r="AL17" s="269" t="str">
        <f>IF(AND(Start!$H12&lt;=CEILING(CPM!AL$1,1),Start!$I12&gt;CPM!AK$1),1,"")</f>
        <v/>
      </c>
      <c r="AM17" s="269" t="str">
        <f>IF(AND(Start!$H12&lt;=CEILING(CPM!AM$1,1),Start!$I12&gt;CPM!AL$1),1,"")</f>
        <v/>
      </c>
      <c r="AN17" s="269" t="str">
        <f>IF(AND(Start!$H12&lt;=CEILING(CPM!AN$1,1),Start!$I12&gt;CPM!AM$1),1,"")</f>
        <v/>
      </c>
      <c r="AO17" s="269" t="str">
        <f>IF(AND(Start!$H12&lt;=CEILING(CPM!AO$1,1),Start!$I12&gt;CPM!AN$1),1,"")</f>
        <v/>
      </c>
      <c r="AP17" s="269" t="str">
        <f>IF(AND(Start!$H12&lt;=CEILING(CPM!AP$1,1),Start!$I12&gt;CPM!AO$1),1,"")</f>
        <v/>
      </c>
      <c r="AQ17" s="270" t="str">
        <f>IF(AND(Start!$H12&lt;=CEILING(CPM!AQ$1,1),Start!$I12&gt;CPM!AP$1),1,"")</f>
        <v/>
      </c>
      <c r="AR17" s="268" t="str">
        <f>IF(AND(Start!$H12&lt;=CEILING(CPM!AR$1,1),Start!$I12&gt;CPM!AQ$1),1,"")</f>
        <v/>
      </c>
      <c r="AS17" s="269" t="str">
        <f>IF(AND(Start!$H12&lt;=CEILING(CPM!AS$1,1),Start!$I12&gt;CPM!AR$1),1,"")</f>
        <v/>
      </c>
      <c r="AT17" s="269" t="str">
        <f>IF(AND(Start!$H12&lt;=CEILING(CPM!AT$1,1),Start!$I12&gt;CPM!AS$1),1,"")</f>
        <v/>
      </c>
      <c r="AU17" s="269" t="str">
        <f>IF(AND(Start!$H12&lt;=CEILING(CPM!AU$1,1),Start!$I12&gt;CPM!AT$1),1,"")</f>
        <v/>
      </c>
      <c r="AV17" s="269" t="str">
        <f>IF(AND(Start!$H12&lt;=CEILING(CPM!AV$1,1),Start!$I12&gt;CPM!AU$1),1,"")</f>
        <v/>
      </c>
      <c r="AW17" s="269" t="str">
        <f>IF(AND(Start!$H12&lt;=CEILING(CPM!AW$1,1),Start!$I12&gt;CPM!AV$1),1,"")</f>
        <v/>
      </c>
      <c r="AX17" s="269" t="str">
        <f>IF(AND(Start!$H12&lt;=CEILING(CPM!AX$1,1),Start!$I12&gt;CPM!AW$1),1,"")</f>
        <v/>
      </c>
      <c r="AY17" s="269" t="str">
        <f>IF(AND(Start!$H12&lt;=CEILING(CPM!AY$1,1),Start!$I12&gt;CPM!AX$1),1,"")</f>
        <v/>
      </c>
      <c r="AZ17" s="269" t="str">
        <f>IF(AND(Start!$H12&lt;=CEILING(CPM!AZ$1,1),Start!$I12&gt;CPM!AY$1),1,"")</f>
        <v/>
      </c>
      <c r="BA17" s="270" t="str">
        <f>IF(AND(Start!$H12&lt;=CEILING(CPM!BA$1,1),Start!$I12&gt;CPM!AZ$1),1,"")</f>
        <v/>
      </c>
      <c r="BB17" s="268" t="str">
        <f>IF(AND(Start!$H12&lt;=CEILING(CPM!BB$1,1),Start!$I12&gt;CPM!BA$1),1,"")</f>
        <v/>
      </c>
      <c r="BC17" s="269" t="str">
        <f>IF(AND(Start!$H12&lt;=CEILING(CPM!BC$1,1),Start!$I12&gt;CPM!BB$1),1,"")</f>
        <v/>
      </c>
      <c r="BD17" s="269" t="str">
        <f>IF(AND(Start!$H12&lt;=CEILING(CPM!BD$1,1),Start!$I12&gt;CPM!BC$1),1,"")</f>
        <v/>
      </c>
      <c r="BE17" s="269" t="str">
        <f>IF(AND(Start!$H12&lt;=CEILING(CPM!BE$1,1),Start!$I12&gt;CPM!BD$1),1,"")</f>
        <v/>
      </c>
      <c r="BF17" s="269" t="str">
        <f>IF(AND(Start!$H12&lt;=CEILING(CPM!BF$1,1),Start!$I12&gt;CPM!BE$1),1,"")</f>
        <v/>
      </c>
      <c r="BG17" s="269" t="str">
        <f>IF(AND(Start!$H12&lt;=CEILING(CPM!BG$1,1),Start!$I12&gt;CPM!BF$1),1,"")</f>
        <v/>
      </c>
      <c r="BH17" s="269" t="str">
        <f>IF(AND(Start!$H12&lt;=CEILING(CPM!BH$1,1),Start!$I12&gt;CPM!BG$1),1,"")</f>
        <v/>
      </c>
      <c r="BI17" s="269" t="str">
        <f>IF(AND(Start!$H12&lt;=CEILING(CPM!BI$1,1),Start!$I12&gt;CPM!BH$1),1,"")</f>
        <v/>
      </c>
      <c r="BJ17" s="269" t="str">
        <f>IF(AND(Start!$H12&lt;=CEILING(CPM!BJ$1,1),Start!$I12&gt;CPM!BI$1),1,"")</f>
        <v/>
      </c>
      <c r="BK17" s="270" t="str">
        <f>IF(AND(Start!$H12&lt;=CEILING(CPM!BK$1,1),Start!$I12&gt;CPM!BJ$1),1,"")</f>
        <v/>
      </c>
      <c r="BL17" s="268" t="str">
        <f>IF(AND(Start!$H12&lt;=CEILING(CPM!BL$1,1),Start!$I12&gt;CPM!BK$1),1,"")</f>
        <v/>
      </c>
      <c r="BM17" s="269" t="str">
        <f>IF(AND(Start!$H12&lt;=CEILING(CPM!BM$1,1),Start!$I12&gt;CPM!BL$1),1,"")</f>
        <v/>
      </c>
      <c r="BN17" s="269" t="str">
        <f>IF(AND(Start!$H12&lt;=CEILING(CPM!BN$1,1),Start!$I12&gt;CPM!BM$1),1,"")</f>
        <v/>
      </c>
      <c r="BO17" s="269" t="str">
        <f>IF(AND(Start!$H12&lt;=CEILING(CPM!BO$1,1),Start!$I12&gt;CPM!BN$1),1,"")</f>
        <v/>
      </c>
      <c r="BP17" s="269" t="str">
        <f>IF(AND(Start!$H12&lt;=CEILING(CPM!BP$1,1),Start!$I12&gt;CPM!BO$1),1,"")</f>
        <v/>
      </c>
      <c r="BQ17" s="269" t="str">
        <f>IF(AND(Start!$H12&lt;=CEILING(CPM!BQ$1,1),Start!$I12&gt;CPM!BP$1),1,"")</f>
        <v/>
      </c>
      <c r="BR17" s="269" t="str">
        <f>IF(AND(Start!$H12&lt;=CEILING(CPM!BR$1,1),Start!$I12&gt;CPM!BQ$1),1,"")</f>
        <v/>
      </c>
      <c r="BS17" s="269" t="str">
        <f>IF(AND(Start!$H12&lt;=CEILING(CPM!BS$1,1),Start!$I12&gt;CPM!BR$1),1,"")</f>
        <v/>
      </c>
      <c r="BT17" s="269" t="str">
        <f>IF(AND(Start!$H12&lt;=CEILING(CPM!BT$1,1),Start!$I12&gt;CPM!BS$1),1,"")</f>
        <v/>
      </c>
      <c r="BU17" s="270" t="str">
        <f>IF(AND(Start!$H12&lt;=CEILING(CPM!BU$1,1),Start!$I12&gt;CPM!BT$1),1,"")</f>
        <v/>
      </c>
      <c r="BV17" s="268" t="str">
        <f>IF(AND(Start!$H12&lt;=CEILING(CPM!BV$1,1),Start!$I12&gt;CPM!BU$1),1,"")</f>
        <v/>
      </c>
      <c r="BW17" s="269" t="str">
        <f>IF(AND(Start!$H12&lt;=CEILING(CPM!BW$1,1),Start!$I12&gt;CPM!BV$1),1,"")</f>
        <v/>
      </c>
      <c r="BX17" s="269" t="str">
        <f>IF(AND(Start!$H12&lt;=CEILING(CPM!BX$1,1),Start!$I12&gt;CPM!BW$1),1,"")</f>
        <v/>
      </c>
      <c r="BY17" s="269">
        <f>IF(AND(Start!$H12&lt;=CEILING(CPM!BY$1,1),Start!$I12&gt;CPM!BX$1),1,"")</f>
        <v>1</v>
      </c>
      <c r="BZ17" s="269">
        <f>IF(AND(Start!$H12&lt;=CEILING(CPM!BZ$1,1),Start!$I12&gt;CPM!BY$1),1,"")</f>
        <v>1</v>
      </c>
      <c r="CA17" s="269">
        <f>IF(AND(Start!$H12&lt;=CEILING(CPM!CA$1,1),Start!$I12&gt;CPM!BZ$1),1,"")</f>
        <v>1</v>
      </c>
      <c r="CB17" s="269">
        <f>IF(AND(Start!$H12&lt;=CEILING(CPM!CB$1,1),Start!$I12&gt;CPM!CA$1),1,"")</f>
        <v>1</v>
      </c>
      <c r="CC17" s="269">
        <f>IF(AND(Start!$H12&lt;=CEILING(CPM!CC$1,1),Start!$I12&gt;CPM!CB$1),1,"")</f>
        <v>1</v>
      </c>
      <c r="CD17" s="269">
        <f>IF(AND(Start!$H12&lt;=CEILING(CPM!CD$1,1),Start!$I12&gt;CPM!CC$1),1,"")</f>
        <v>1</v>
      </c>
      <c r="CE17" s="270">
        <f>IF(AND(Start!$H12&lt;=CEILING(CPM!CE$1,1),Start!$I12&gt;CPM!CD$1),1,"")</f>
        <v>1</v>
      </c>
      <c r="CF17" s="268" t="str">
        <f>IF(AND(Start!$H12&lt;=CEILING(CPM!CF$1,1),Start!$I12&gt;CPM!CE$1),1,"")</f>
        <v/>
      </c>
      <c r="CG17" s="269" t="str">
        <f>IF(AND(Start!$H12&lt;=CEILING(CPM!CG$1,1),Start!$I12&gt;CPM!CF$1),1,"")</f>
        <v/>
      </c>
      <c r="CH17" s="269" t="str">
        <f>IF(AND(Start!$H12&lt;=CEILING(CPM!CH$1,1),Start!$I12&gt;CPM!CG$1),1,"")</f>
        <v/>
      </c>
      <c r="CI17" s="269" t="str">
        <f>IF(AND(Start!$H12&lt;=CEILING(CPM!CI$1,1),Start!$I12&gt;CPM!CH$1),1,"")</f>
        <v/>
      </c>
      <c r="CJ17" s="269" t="str">
        <f>IF(AND(Start!$H12&lt;=CEILING(CPM!CJ$1,1),Start!$I12&gt;CPM!CI$1),1,"")</f>
        <v/>
      </c>
      <c r="CK17" s="269" t="str">
        <f>IF(AND(Start!$H12&lt;=CEILING(CPM!CK$1,1),Start!$I12&gt;CPM!CJ$1),1,"")</f>
        <v/>
      </c>
      <c r="CL17" s="269" t="str">
        <f>IF(AND(Start!$H12&lt;=CEILING(CPM!CL$1,1),Start!$I12&gt;CPM!CK$1),1,"")</f>
        <v/>
      </c>
      <c r="CM17" s="269" t="str">
        <f>IF(AND(Start!$H12&lt;=CEILING(CPM!CM$1,1),Start!$I12&gt;CPM!CL$1),1,"")</f>
        <v/>
      </c>
      <c r="CN17" s="269" t="str">
        <f>IF(AND(Start!$H12&lt;=CEILING(CPM!CN$1,1),Start!$I12&gt;CPM!CM$1),1,"")</f>
        <v/>
      </c>
      <c r="CO17" s="270" t="str">
        <f>IF(AND(Start!$H12&lt;=CEILING(CPM!CO$1,1),Start!$I12&gt;CPM!CN$1),1,"")</f>
        <v/>
      </c>
      <c r="CP17" s="268" t="str">
        <f>IF(AND(Start!$H12&lt;=CEILING(CPM!CP$1,1),Start!$I12&gt;CPM!CO$1),1,"")</f>
        <v/>
      </c>
      <c r="CQ17" s="269" t="str">
        <f>IF(AND(Start!$H12&lt;=CEILING(CPM!CQ$1,1),Start!$I12&gt;CPM!CP$1),1,"")</f>
        <v/>
      </c>
      <c r="CR17" s="269" t="str">
        <f>IF(AND(Start!$H12&lt;=CEILING(CPM!CR$1,1),Start!$I12&gt;CPM!CQ$1),1,"")</f>
        <v/>
      </c>
      <c r="CS17" s="269" t="str">
        <f>IF(AND(Start!$H12&lt;=CEILING(CPM!CS$1,1),Start!$I12&gt;CPM!CR$1),1,"")</f>
        <v/>
      </c>
      <c r="CT17" s="269" t="str">
        <f>IF(AND(Start!$H12&lt;=CEILING(CPM!CT$1,1),Start!$I12&gt;CPM!CS$1),1,"")</f>
        <v/>
      </c>
      <c r="CU17" s="269" t="str">
        <f>IF(AND(Start!$H12&lt;=CEILING(CPM!CU$1,1),Start!$I12&gt;CPM!CT$1),1,"")</f>
        <v/>
      </c>
      <c r="CV17" s="269" t="str">
        <f>IF(AND(Start!$H12&lt;=CEILING(CPM!CV$1,1),Start!$I12&gt;CPM!CU$1),1,"")</f>
        <v/>
      </c>
      <c r="CW17" s="269" t="str">
        <f>IF(AND(Start!$H12&lt;=CEILING(CPM!CW$1,1),Start!$I12&gt;CPM!CV$1),1,"")</f>
        <v/>
      </c>
      <c r="CX17" s="269" t="str">
        <f>IF(AND(Start!$H12&lt;=CEILING(CPM!CX$1,1),Start!$I12&gt;CPM!CW$1),1,"")</f>
        <v/>
      </c>
      <c r="CY17" s="270" t="str">
        <f>IF(AND(Start!$H12&lt;=CEILING(CPM!CY$1,1),Start!$I12&gt;CPM!CX$1),1,"")</f>
        <v/>
      </c>
      <c r="CZ17" s="268" t="str">
        <f>IF(AND(Start!$H12&lt;=CEILING(CPM!CZ$1,1),Start!$I12&gt;CPM!CY$1),1,"")</f>
        <v/>
      </c>
      <c r="DA17" s="269" t="str">
        <f>IF(AND(Start!$H12&lt;=CEILING(CPM!DA$1,1),Start!$I12&gt;CPM!CZ$1),1,"")</f>
        <v/>
      </c>
      <c r="DB17" s="269" t="str">
        <f>IF(AND(Start!$H12&lt;=CEILING(CPM!DB$1,1),Start!$I12&gt;CPM!DA$1),1,"")</f>
        <v/>
      </c>
      <c r="DC17" s="269" t="str">
        <f>IF(AND(Start!$H12&lt;=CEILING(CPM!DC$1,1),Start!$I12&gt;CPM!DB$1),1,"")</f>
        <v/>
      </c>
      <c r="DD17" s="269" t="str">
        <f>IF(AND(Start!$H12&lt;=CEILING(CPM!DD$1,1),Start!$I12&gt;CPM!DC$1),1,"")</f>
        <v/>
      </c>
      <c r="DE17" s="269" t="str">
        <f>IF(AND(Start!$H12&lt;=CEILING(CPM!DE$1,1),Start!$I12&gt;CPM!DD$1),1,"")</f>
        <v/>
      </c>
      <c r="DF17" s="269" t="str">
        <f>IF(AND(Start!$H12&lt;=CEILING(CPM!DF$1,1),Start!$I12&gt;CPM!DE$1),1,"")</f>
        <v/>
      </c>
      <c r="DG17" s="269" t="str">
        <f>IF(AND(Start!$H12&lt;=CEILING(CPM!DG$1,1),Start!$I12&gt;CPM!DF$1),1,"")</f>
        <v/>
      </c>
      <c r="DH17" s="269" t="str">
        <f>IF(AND(Start!$H12&lt;=CEILING(CPM!DH$1,1),Start!$I12&gt;CPM!DG$1),1,"")</f>
        <v/>
      </c>
      <c r="DI17" s="270" t="str">
        <f>IF(AND(Start!$H12&lt;=CEILING(CPM!DI$1,1),Start!$I12&gt;CPM!DH$1),1,"")</f>
        <v/>
      </c>
      <c r="DJ17" s="268" t="str">
        <f>IF(AND(Start!$H12&lt;=CEILING(CPM!DJ$1,1),Start!$I12&gt;CPM!DI$1),1,"")</f>
        <v/>
      </c>
      <c r="DK17" s="269" t="str">
        <f>IF(AND(Start!$H12&lt;=CEILING(CPM!DK$1,1),Start!$I12&gt;CPM!DJ$1),1,"")</f>
        <v/>
      </c>
      <c r="DL17" s="269" t="str">
        <f>IF(AND(Start!$H12&lt;=CEILING(CPM!DL$1,1),Start!$I12&gt;CPM!DK$1),1,"")</f>
        <v/>
      </c>
      <c r="DM17" s="269" t="str">
        <f>IF(AND(Start!$H12&lt;=CEILING(CPM!DM$1,1),Start!$I12&gt;CPM!DL$1),1,"")</f>
        <v/>
      </c>
      <c r="DN17" s="269" t="str">
        <f>IF(AND(Start!$H12&lt;=CEILING(CPM!DN$1,1),Start!$I12&gt;CPM!DM$1),1,"")</f>
        <v/>
      </c>
      <c r="DO17" s="269" t="str">
        <f>IF(AND(Start!$H12&lt;=CEILING(CPM!DO$1,1),Start!$I12&gt;CPM!DN$1),1,"")</f>
        <v/>
      </c>
      <c r="DP17" s="269" t="str">
        <f>IF(AND(Start!$H12&lt;=CEILING(CPM!DP$1,1),Start!$I12&gt;CPM!DO$1),1,"")</f>
        <v/>
      </c>
      <c r="DQ17" s="269" t="str">
        <f>IF(AND(Start!$H12&lt;=CEILING(CPM!DQ$1,1),Start!$I12&gt;CPM!DP$1),1,"")</f>
        <v/>
      </c>
      <c r="DR17" s="269" t="str">
        <f>IF(AND(Start!$H12&lt;=CEILING(CPM!DR$1,1),Start!$I12&gt;CPM!DQ$1),1,"")</f>
        <v/>
      </c>
      <c r="DS17" s="270" t="str">
        <f>IF(AND(Start!$H12&lt;=CEILING(CPM!DS$1,1),Start!$I12&gt;CPM!DR$1),1,"")</f>
        <v/>
      </c>
      <c r="DT17" s="268" t="str">
        <f>IF(AND(Start!$H12&lt;=CEILING(CPM!DT$1,1),Start!$I12&gt;CPM!DS$1),1,"")</f>
        <v/>
      </c>
      <c r="DU17" s="269" t="str">
        <f>IF(AND(Start!$H12&lt;=CEILING(CPM!DU$1,1),Start!$I12&gt;CPM!DT$1),1,"")</f>
        <v/>
      </c>
      <c r="DV17" s="269" t="str">
        <f>IF(AND(Start!$H12&lt;=CEILING(CPM!DV$1,1),Start!$I12&gt;CPM!DU$1),1,"")</f>
        <v/>
      </c>
      <c r="DW17" s="269" t="str">
        <f>IF(AND(Start!$H12&lt;=CEILING(CPM!DW$1,1),Start!$I12&gt;CPM!DV$1),1,"")</f>
        <v/>
      </c>
      <c r="DX17" s="269" t="str">
        <f>IF(AND(Start!$H12&lt;=CEILING(CPM!DX$1,1),Start!$I12&gt;CPM!DW$1),1,"")</f>
        <v/>
      </c>
      <c r="DY17" s="269" t="str">
        <f>IF(AND(Start!$H12&lt;=CEILING(CPM!DY$1,1),Start!$I12&gt;CPM!DX$1),1,"")</f>
        <v/>
      </c>
      <c r="DZ17" s="269" t="str">
        <f>IF(AND(Start!$H12&lt;=CEILING(CPM!DZ$1,1),Start!$I12&gt;CPM!DY$1),1,"")</f>
        <v/>
      </c>
      <c r="EA17" s="269" t="str">
        <f>IF(AND(Start!$H12&lt;=CEILING(CPM!EA$1,1),Start!$I12&gt;CPM!DZ$1),1,"")</f>
        <v/>
      </c>
      <c r="EB17" s="269" t="str">
        <f>IF(AND(Start!$H12&lt;=CEILING(CPM!EB$1,1),Start!$I12&gt;CPM!EA$1),1,"")</f>
        <v/>
      </c>
      <c r="EC17" s="270" t="str">
        <f>IF(AND(Start!$H12&lt;=CEILING(CPM!EC$1,1),Start!$I12&gt;CPM!EB$1),1,"")</f>
        <v/>
      </c>
      <c r="EG17" s="289"/>
      <c r="EH17" s="289"/>
      <c r="EI17" s="226"/>
    </row>
    <row r="18" spans="2:139" ht="12" customHeight="1" x14ac:dyDescent="0.2">
      <c r="B18" t="str">
        <f>Start!B13</f>
        <v>Yes</v>
      </c>
      <c r="C18" s="221" t="str">
        <f>Start!D13</f>
        <v>Pavement Markings</v>
      </c>
      <c r="D18" s="222" t="str">
        <f>IF(AND(Start!$H13&lt;=CEILING(CPM!D$1,1),Start!$I13&gt;CPM!C$1),1,"")</f>
        <v/>
      </c>
      <c r="E18" s="257" t="str">
        <f>IF(AND(Start!$H13&lt;=CEILING(CPM!E$1,1),Start!$I13&gt;CPM!D$1),1,"")</f>
        <v/>
      </c>
      <c r="F18" s="257" t="str">
        <f>IF(AND(Start!$H13&lt;=CEILING(CPM!F$1,1),Start!$I13&gt;CPM!E$1),1,"")</f>
        <v/>
      </c>
      <c r="G18" s="257" t="str">
        <f>IF(AND(Start!$H13&lt;=CEILING(CPM!G$1,1),Start!$I13&gt;CPM!F$1),1,"")</f>
        <v/>
      </c>
      <c r="H18" s="257" t="str">
        <f>IF(AND(Start!$H13&lt;=CEILING(CPM!H$1,1),Start!$I13&gt;CPM!G$1),1,"")</f>
        <v/>
      </c>
      <c r="I18" s="257" t="str">
        <f>IF(AND(Start!$H13&lt;=CEILING(CPM!I$1,1),Start!$I13&gt;CPM!H$1),1,"")</f>
        <v/>
      </c>
      <c r="J18" s="257" t="str">
        <f>IF(AND(Start!$H13&lt;=CEILING(CPM!J$1,1),Start!$I13&gt;CPM!I$1),1,"")</f>
        <v/>
      </c>
      <c r="K18" s="257" t="str">
        <f>IF(AND(Start!$H13&lt;=CEILING(CPM!K$1,1),Start!$I13&gt;CPM!J$1),1,"")</f>
        <v/>
      </c>
      <c r="L18" s="257" t="str">
        <f>IF(AND(Start!$H13&lt;=CEILING(CPM!L$1,1),Start!$I13&gt;CPM!K$1),1,"")</f>
        <v/>
      </c>
      <c r="M18" s="223" t="str">
        <f>IF(AND(Start!$H13&lt;=CEILING(CPM!M$1,1),Start!$I13&gt;CPM!L$1),1,"")</f>
        <v/>
      </c>
      <c r="N18" s="222" t="str">
        <f>IF(AND(Start!$H13&lt;=CEILING(CPM!N$1,1),Start!$I13&gt;CPM!M$1),1,"")</f>
        <v/>
      </c>
      <c r="O18" s="257" t="str">
        <f>IF(AND(Start!$H13&lt;=CEILING(CPM!O$1,1),Start!$I13&gt;CPM!N$1),1,"")</f>
        <v/>
      </c>
      <c r="P18" s="257" t="str">
        <f>IF(AND(Start!$H13&lt;=CEILING(CPM!P$1,1),Start!$I13&gt;CPM!O$1),1,"")</f>
        <v/>
      </c>
      <c r="Q18" s="257" t="str">
        <f>IF(AND(Start!$H13&lt;=CEILING(CPM!Q$1,1),Start!$I13&gt;CPM!P$1),1,"")</f>
        <v/>
      </c>
      <c r="R18" s="257" t="str">
        <f>IF(AND(Start!$H13&lt;=CEILING(CPM!R$1,1),Start!$I13&gt;CPM!Q$1),1,"")</f>
        <v/>
      </c>
      <c r="S18" s="257" t="str">
        <f>IF(AND(Start!$H13&lt;=CEILING(CPM!S$1,1),Start!$I13&gt;CPM!R$1),1,"")</f>
        <v/>
      </c>
      <c r="T18" s="257" t="str">
        <f>IF(AND(Start!$H13&lt;=CEILING(CPM!T$1,1),Start!$I13&gt;CPM!S$1),1,"")</f>
        <v/>
      </c>
      <c r="U18" s="257" t="str">
        <f>IF(AND(Start!$H13&lt;=CEILING(CPM!U$1,1),Start!$I13&gt;CPM!T$1),1,"")</f>
        <v/>
      </c>
      <c r="V18" s="257" t="str">
        <f>IF(AND(Start!$H13&lt;=CEILING(CPM!V$1,1),Start!$I13&gt;CPM!U$1),1,"")</f>
        <v/>
      </c>
      <c r="W18" s="223" t="str">
        <f>IF(AND(Start!$H13&lt;=CEILING(CPM!W$1,1),Start!$I13&gt;CPM!V$1),1,"")</f>
        <v/>
      </c>
      <c r="X18" s="222" t="str">
        <f>IF(AND(Start!$H13&lt;=CEILING(CPM!X$1,1),Start!$I13&gt;CPM!W$1),1,"")</f>
        <v/>
      </c>
      <c r="Y18" s="257" t="str">
        <f>IF(AND(Start!$H13&lt;=CEILING(CPM!Y$1,1),Start!$I13&gt;CPM!X$1),1,"")</f>
        <v/>
      </c>
      <c r="Z18" s="257" t="str">
        <f>IF(AND(Start!$H13&lt;=CEILING(CPM!Z$1,1),Start!$I13&gt;CPM!Y$1),1,"")</f>
        <v/>
      </c>
      <c r="AA18" s="257" t="str">
        <f>IF(AND(Start!$H13&lt;=CEILING(CPM!AA$1,1),Start!$I13&gt;CPM!Z$1),1,"")</f>
        <v/>
      </c>
      <c r="AB18" s="257" t="str">
        <f>IF(AND(Start!$H13&lt;=CEILING(CPM!AB$1,1),Start!$I13&gt;CPM!AA$1),1,"")</f>
        <v/>
      </c>
      <c r="AC18" s="257" t="str">
        <f>IF(AND(Start!$H13&lt;=CEILING(CPM!AC$1,1),Start!$I13&gt;CPM!AB$1),1,"")</f>
        <v/>
      </c>
      <c r="AD18" s="257" t="str">
        <f>IF(AND(Start!$H13&lt;=CEILING(CPM!AD$1,1),Start!$I13&gt;CPM!AC$1),1,"")</f>
        <v/>
      </c>
      <c r="AE18" s="257" t="str">
        <f>IF(AND(Start!$H13&lt;=CEILING(CPM!AE$1,1),Start!$I13&gt;CPM!AD$1),1,"")</f>
        <v/>
      </c>
      <c r="AF18" s="257" t="str">
        <f>IF(AND(Start!$H13&lt;=CEILING(CPM!AF$1,1),Start!$I13&gt;CPM!AE$1),1,"")</f>
        <v/>
      </c>
      <c r="AG18" s="223" t="str">
        <f>IF(AND(Start!$H13&lt;=CEILING(CPM!AG$1,1),Start!$I13&gt;CPM!AF$1),1,"")</f>
        <v/>
      </c>
      <c r="AH18" s="222" t="str">
        <f>IF(AND(Start!$H13&lt;=CEILING(CPM!AH$1,1),Start!$I13&gt;CPM!AG$1),1,"")</f>
        <v/>
      </c>
      <c r="AI18" s="257" t="str">
        <f>IF(AND(Start!$H13&lt;=CEILING(CPM!AI$1,1),Start!$I13&gt;CPM!AH$1),1,"")</f>
        <v/>
      </c>
      <c r="AJ18" s="257" t="str">
        <f>IF(AND(Start!$H13&lt;=CEILING(CPM!AJ$1,1),Start!$I13&gt;CPM!AI$1),1,"")</f>
        <v/>
      </c>
      <c r="AK18" s="257" t="str">
        <f>IF(AND(Start!$H13&lt;=CEILING(CPM!AK$1,1),Start!$I13&gt;CPM!AJ$1),1,"")</f>
        <v/>
      </c>
      <c r="AL18" s="257" t="str">
        <f>IF(AND(Start!$H13&lt;=CEILING(CPM!AL$1,1),Start!$I13&gt;CPM!AK$1),1,"")</f>
        <v/>
      </c>
      <c r="AM18" s="257" t="str">
        <f>IF(AND(Start!$H13&lt;=CEILING(CPM!AM$1,1),Start!$I13&gt;CPM!AL$1),1,"")</f>
        <v/>
      </c>
      <c r="AN18" s="257" t="str">
        <f>IF(AND(Start!$H13&lt;=CEILING(CPM!AN$1,1),Start!$I13&gt;CPM!AM$1),1,"")</f>
        <v/>
      </c>
      <c r="AO18" s="257" t="str">
        <f>IF(AND(Start!$H13&lt;=CEILING(CPM!AO$1,1),Start!$I13&gt;CPM!AN$1),1,"")</f>
        <v/>
      </c>
      <c r="AP18" s="257" t="str">
        <f>IF(AND(Start!$H13&lt;=CEILING(CPM!AP$1,1),Start!$I13&gt;CPM!AO$1),1,"")</f>
        <v/>
      </c>
      <c r="AQ18" s="223" t="str">
        <f>IF(AND(Start!$H13&lt;=CEILING(CPM!AQ$1,1),Start!$I13&gt;CPM!AP$1),1,"")</f>
        <v/>
      </c>
      <c r="AR18" s="222" t="str">
        <f>IF(AND(Start!$H13&lt;=CEILING(CPM!AR$1,1),Start!$I13&gt;CPM!AQ$1),1,"")</f>
        <v/>
      </c>
      <c r="AS18" s="257" t="str">
        <f>IF(AND(Start!$H13&lt;=CEILING(CPM!AS$1,1),Start!$I13&gt;CPM!AR$1),1,"")</f>
        <v/>
      </c>
      <c r="AT18" s="257" t="str">
        <f>IF(AND(Start!$H13&lt;=CEILING(CPM!AT$1,1),Start!$I13&gt;CPM!AS$1),1,"")</f>
        <v/>
      </c>
      <c r="AU18" s="257" t="str">
        <f>IF(AND(Start!$H13&lt;=CEILING(CPM!AU$1,1),Start!$I13&gt;CPM!AT$1),1,"")</f>
        <v/>
      </c>
      <c r="AV18" s="257" t="str">
        <f>IF(AND(Start!$H13&lt;=CEILING(CPM!AV$1,1),Start!$I13&gt;CPM!AU$1),1,"")</f>
        <v/>
      </c>
      <c r="AW18" s="257" t="str">
        <f>IF(AND(Start!$H13&lt;=CEILING(CPM!AW$1,1),Start!$I13&gt;CPM!AV$1),1,"")</f>
        <v/>
      </c>
      <c r="AX18" s="257" t="str">
        <f>IF(AND(Start!$H13&lt;=CEILING(CPM!AX$1,1),Start!$I13&gt;CPM!AW$1),1,"")</f>
        <v/>
      </c>
      <c r="AY18" s="257" t="str">
        <f>IF(AND(Start!$H13&lt;=CEILING(CPM!AY$1,1),Start!$I13&gt;CPM!AX$1),1,"")</f>
        <v/>
      </c>
      <c r="AZ18" s="257" t="str">
        <f>IF(AND(Start!$H13&lt;=CEILING(CPM!AZ$1,1),Start!$I13&gt;CPM!AY$1),1,"")</f>
        <v/>
      </c>
      <c r="BA18" s="223" t="str">
        <f>IF(AND(Start!$H13&lt;=CEILING(CPM!BA$1,1),Start!$I13&gt;CPM!AZ$1),1,"")</f>
        <v/>
      </c>
      <c r="BB18" s="222" t="str">
        <f>IF(AND(Start!$H13&lt;=CEILING(CPM!BB$1,1),Start!$I13&gt;CPM!BA$1),1,"")</f>
        <v/>
      </c>
      <c r="BC18" s="257" t="str">
        <f>IF(AND(Start!$H13&lt;=CEILING(CPM!BC$1,1),Start!$I13&gt;CPM!BB$1),1,"")</f>
        <v/>
      </c>
      <c r="BD18" s="257" t="str">
        <f>IF(AND(Start!$H13&lt;=CEILING(CPM!BD$1,1),Start!$I13&gt;CPM!BC$1),1,"")</f>
        <v/>
      </c>
      <c r="BE18" s="257" t="str">
        <f>IF(AND(Start!$H13&lt;=CEILING(CPM!BE$1,1),Start!$I13&gt;CPM!BD$1),1,"")</f>
        <v/>
      </c>
      <c r="BF18" s="257" t="str">
        <f>IF(AND(Start!$H13&lt;=CEILING(CPM!BF$1,1),Start!$I13&gt;CPM!BE$1),1,"")</f>
        <v/>
      </c>
      <c r="BG18" s="257" t="str">
        <f>IF(AND(Start!$H13&lt;=CEILING(CPM!BG$1,1),Start!$I13&gt;CPM!BF$1),1,"")</f>
        <v/>
      </c>
      <c r="BH18" s="257" t="str">
        <f>IF(AND(Start!$H13&lt;=CEILING(CPM!BH$1,1),Start!$I13&gt;CPM!BG$1),1,"")</f>
        <v/>
      </c>
      <c r="BI18" s="257" t="str">
        <f>IF(AND(Start!$H13&lt;=CEILING(CPM!BI$1,1),Start!$I13&gt;CPM!BH$1),1,"")</f>
        <v/>
      </c>
      <c r="BJ18" s="257" t="str">
        <f>IF(AND(Start!$H13&lt;=CEILING(CPM!BJ$1,1),Start!$I13&gt;CPM!BI$1),1,"")</f>
        <v/>
      </c>
      <c r="BK18" s="223" t="str">
        <f>IF(AND(Start!$H13&lt;=CEILING(CPM!BK$1,1),Start!$I13&gt;CPM!BJ$1),1,"")</f>
        <v/>
      </c>
      <c r="BL18" s="222" t="str">
        <f>IF(AND(Start!$H13&lt;=CEILING(CPM!BL$1,1),Start!$I13&gt;CPM!BK$1),1,"")</f>
        <v/>
      </c>
      <c r="BM18" s="257" t="str">
        <f>IF(AND(Start!$H13&lt;=CEILING(CPM!BM$1,1),Start!$I13&gt;CPM!BL$1),1,"")</f>
        <v/>
      </c>
      <c r="BN18" s="257" t="str">
        <f>IF(AND(Start!$H13&lt;=CEILING(CPM!BN$1,1),Start!$I13&gt;CPM!BM$1),1,"")</f>
        <v/>
      </c>
      <c r="BO18" s="257" t="str">
        <f>IF(AND(Start!$H13&lt;=CEILING(CPM!BO$1,1),Start!$I13&gt;CPM!BN$1),1,"")</f>
        <v/>
      </c>
      <c r="BP18" s="257" t="str">
        <f>IF(AND(Start!$H13&lt;=CEILING(CPM!BP$1,1),Start!$I13&gt;CPM!BO$1),1,"")</f>
        <v/>
      </c>
      <c r="BQ18" s="257" t="str">
        <f>IF(AND(Start!$H13&lt;=CEILING(CPM!BQ$1,1),Start!$I13&gt;CPM!BP$1),1,"")</f>
        <v/>
      </c>
      <c r="BR18" s="257" t="str">
        <f>IF(AND(Start!$H13&lt;=CEILING(CPM!BR$1,1),Start!$I13&gt;CPM!BQ$1),1,"")</f>
        <v/>
      </c>
      <c r="BS18" s="257" t="str">
        <f>IF(AND(Start!$H13&lt;=CEILING(CPM!BS$1,1),Start!$I13&gt;CPM!BR$1),1,"")</f>
        <v/>
      </c>
      <c r="BT18" s="257" t="str">
        <f>IF(AND(Start!$H13&lt;=CEILING(CPM!BT$1,1),Start!$I13&gt;CPM!BS$1),1,"")</f>
        <v/>
      </c>
      <c r="BU18" s="223" t="str">
        <f>IF(AND(Start!$H13&lt;=CEILING(CPM!BU$1,1),Start!$I13&gt;CPM!BT$1),1,"")</f>
        <v/>
      </c>
      <c r="BV18" s="222" t="str">
        <f>IF(AND(Start!$H13&lt;=CEILING(CPM!BV$1,1),Start!$I13&gt;CPM!BU$1),1,"")</f>
        <v/>
      </c>
      <c r="BW18" s="257" t="str">
        <f>IF(AND(Start!$H13&lt;=CEILING(CPM!BW$1,1),Start!$I13&gt;CPM!BV$1),1,"")</f>
        <v/>
      </c>
      <c r="BX18" s="257" t="str">
        <f>IF(AND(Start!$H13&lt;=CEILING(CPM!BX$1,1),Start!$I13&gt;CPM!BW$1),1,"")</f>
        <v/>
      </c>
      <c r="BY18" s="257" t="str">
        <f>IF(AND(Start!$H13&lt;=CEILING(CPM!BY$1,1),Start!$I13&gt;CPM!BX$1),1,"")</f>
        <v/>
      </c>
      <c r="BZ18" s="257" t="str">
        <f>IF(AND(Start!$H13&lt;=CEILING(CPM!BZ$1,1),Start!$I13&gt;CPM!BY$1),1,"")</f>
        <v/>
      </c>
      <c r="CA18" s="257" t="str">
        <f>IF(AND(Start!$H13&lt;=CEILING(CPM!CA$1,1),Start!$I13&gt;CPM!BZ$1),1,"")</f>
        <v/>
      </c>
      <c r="CB18" s="257" t="str">
        <f>IF(AND(Start!$H13&lt;=CEILING(CPM!CB$1,1),Start!$I13&gt;CPM!CA$1),1,"")</f>
        <v/>
      </c>
      <c r="CC18" s="257" t="str">
        <f>IF(AND(Start!$H13&lt;=CEILING(CPM!CC$1,1),Start!$I13&gt;CPM!CB$1),1,"")</f>
        <v/>
      </c>
      <c r="CD18" s="257" t="str">
        <f>IF(AND(Start!$H13&lt;=CEILING(CPM!CD$1,1),Start!$I13&gt;CPM!CC$1),1,"")</f>
        <v/>
      </c>
      <c r="CE18" s="223" t="str">
        <f>IF(AND(Start!$H13&lt;=CEILING(CPM!CE$1,1),Start!$I13&gt;CPM!CD$1),1,"")</f>
        <v/>
      </c>
      <c r="CF18" s="222">
        <f>IF(AND(Start!$H13&lt;=CEILING(CPM!CF$1,1),Start!$I13&gt;CPM!CE$1),1,"")</f>
        <v>1</v>
      </c>
      <c r="CG18" s="257">
        <f>IF(AND(Start!$H13&lt;=CEILING(CPM!CG$1,1),Start!$I13&gt;CPM!CF$1),1,"")</f>
        <v>1</v>
      </c>
      <c r="CH18" s="257">
        <f>IF(AND(Start!$H13&lt;=CEILING(CPM!CH$1,1),Start!$I13&gt;CPM!CG$1),1,"")</f>
        <v>1</v>
      </c>
      <c r="CI18" s="257">
        <f>IF(AND(Start!$H13&lt;=CEILING(CPM!CI$1,1),Start!$I13&gt;CPM!CH$1),1,"")</f>
        <v>1</v>
      </c>
      <c r="CJ18" s="257">
        <f>IF(AND(Start!$H13&lt;=CEILING(CPM!CJ$1,1),Start!$I13&gt;CPM!CI$1),1,"")</f>
        <v>1</v>
      </c>
      <c r="CK18" s="257">
        <f>IF(AND(Start!$H13&lt;=CEILING(CPM!CK$1,1),Start!$I13&gt;CPM!CJ$1),1,"")</f>
        <v>1</v>
      </c>
      <c r="CL18" s="257">
        <f>IF(AND(Start!$H13&lt;=CEILING(CPM!CL$1,1),Start!$I13&gt;CPM!CK$1),1,"")</f>
        <v>1</v>
      </c>
      <c r="CM18" s="257" t="str">
        <f>IF(AND(Start!$H13&lt;=CEILING(CPM!CM$1,1),Start!$I13&gt;CPM!CL$1),1,"")</f>
        <v/>
      </c>
      <c r="CN18" s="257" t="str">
        <f>IF(AND(Start!$H13&lt;=CEILING(CPM!CN$1,1),Start!$I13&gt;CPM!CM$1),1,"")</f>
        <v/>
      </c>
      <c r="CO18" s="223" t="str">
        <f>IF(AND(Start!$H13&lt;=CEILING(CPM!CO$1,1),Start!$I13&gt;CPM!CN$1),1,"")</f>
        <v/>
      </c>
      <c r="CP18" s="222" t="str">
        <f>IF(AND(Start!$H13&lt;=CEILING(CPM!CP$1,1),Start!$I13&gt;CPM!CO$1),1,"")</f>
        <v/>
      </c>
      <c r="CQ18" s="257" t="str">
        <f>IF(AND(Start!$H13&lt;=CEILING(CPM!CQ$1,1),Start!$I13&gt;CPM!CP$1),1,"")</f>
        <v/>
      </c>
      <c r="CR18" s="257" t="str">
        <f>IF(AND(Start!$H13&lt;=CEILING(CPM!CR$1,1),Start!$I13&gt;CPM!CQ$1),1,"")</f>
        <v/>
      </c>
      <c r="CS18" s="257" t="str">
        <f>IF(AND(Start!$H13&lt;=CEILING(CPM!CS$1,1),Start!$I13&gt;CPM!CR$1),1,"")</f>
        <v/>
      </c>
      <c r="CT18" s="257" t="str">
        <f>IF(AND(Start!$H13&lt;=CEILING(CPM!CT$1,1),Start!$I13&gt;CPM!CS$1),1,"")</f>
        <v/>
      </c>
      <c r="CU18" s="257" t="str">
        <f>IF(AND(Start!$H13&lt;=CEILING(CPM!CU$1,1),Start!$I13&gt;CPM!CT$1),1,"")</f>
        <v/>
      </c>
      <c r="CV18" s="257" t="str">
        <f>IF(AND(Start!$H13&lt;=CEILING(CPM!CV$1,1),Start!$I13&gt;CPM!CU$1),1,"")</f>
        <v/>
      </c>
      <c r="CW18" s="257" t="str">
        <f>IF(AND(Start!$H13&lt;=CEILING(CPM!CW$1,1),Start!$I13&gt;CPM!CV$1),1,"")</f>
        <v/>
      </c>
      <c r="CX18" s="257" t="str">
        <f>IF(AND(Start!$H13&lt;=CEILING(CPM!CX$1,1),Start!$I13&gt;CPM!CW$1),1,"")</f>
        <v/>
      </c>
      <c r="CY18" s="223" t="str">
        <f>IF(AND(Start!$H13&lt;=CEILING(CPM!CY$1,1),Start!$I13&gt;CPM!CX$1),1,"")</f>
        <v/>
      </c>
      <c r="CZ18" s="222" t="str">
        <f>IF(AND(Start!$H13&lt;=CEILING(CPM!CZ$1,1),Start!$I13&gt;CPM!CY$1),1,"")</f>
        <v/>
      </c>
      <c r="DA18" s="257" t="str">
        <f>IF(AND(Start!$H13&lt;=CEILING(CPM!DA$1,1),Start!$I13&gt;CPM!CZ$1),1,"")</f>
        <v/>
      </c>
      <c r="DB18" s="257" t="str">
        <f>IF(AND(Start!$H13&lt;=CEILING(CPM!DB$1,1),Start!$I13&gt;CPM!DA$1),1,"")</f>
        <v/>
      </c>
      <c r="DC18" s="257" t="str">
        <f>IF(AND(Start!$H13&lt;=CEILING(CPM!DC$1,1),Start!$I13&gt;CPM!DB$1),1,"")</f>
        <v/>
      </c>
      <c r="DD18" s="257" t="str">
        <f>IF(AND(Start!$H13&lt;=CEILING(CPM!DD$1,1),Start!$I13&gt;CPM!DC$1),1,"")</f>
        <v/>
      </c>
      <c r="DE18" s="257" t="str">
        <f>IF(AND(Start!$H13&lt;=CEILING(CPM!DE$1,1),Start!$I13&gt;CPM!DD$1),1,"")</f>
        <v/>
      </c>
      <c r="DF18" s="257" t="str">
        <f>IF(AND(Start!$H13&lt;=CEILING(CPM!DF$1,1),Start!$I13&gt;CPM!DE$1),1,"")</f>
        <v/>
      </c>
      <c r="DG18" s="257" t="str">
        <f>IF(AND(Start!$H13&lt;=CEILING(CPM!DG$1,1),Start!$I13&gt;CPM!DF$1),1,"")</f>
        <v/>
      </c>
      <c r="DH18" s="257" t="str">
        <f>IF(AND(Start!$H13&lt;=CEILING(CPM!DH$1,1),Start!$I13&gt;CPM!DG$1),1,"")</f>
        <v/>
      </c>
      <c r="DI18" s="223" t="str">
        <f>IF(AND(Start!$H13&lt;=CEILING(CPM!DI$1,1),Start!$I13&gt;CPM!DH$1),1,"")</f>
        <v/>
      </c>
      <c r="DJ18" s="222" t="str">
        <f>IF(AND(Start!$H13&lt;=CEILING(CPM!DJ$1,1),Start!$I13&gt;CPM!DI$1),1,"")</f>
        <v/>
      </c>
      <c r="DK18" s="257" t="str">
        <f>IF(AND(Start!$H13&lt;=CEILING(CPM!DK$1,1),Start!$I13&gt;CPM!DJ$1),1,"")</f>
        <v/>
      </c>
      <c r="DL18" s="257" t="str">
        <f>IF(AND(Start!$H13&lt;=CEILING(CPM!DL$1,1),Start!$I13&gt;CPM!DK$1),1,"")</f>
        <v/>
      </c>
      <c r="DM18" s="257" t="str">
        <f>IF(AND(Start!$H13&lt;=CEILING(CPM!DM$1,1),Start!$I13&gt;CPM!DL$1),1,"")</f>
        <v/>
      </c>
      <c r="DN18" s="257" t="str">
        <f>IF(AND(Start!$H13&lt;=CEILING(CPM!DN$1,1),Start!$I13&gt;CPM!DM$1),1,"")</f>
        <v/>
      </c>
      <c r="DO18" s="257" t="str">
        <f>IF(AND(Start!$H13&lt;=CEILING(CPM!DO$1,1),Start!$I13&gt;CPM!DN$1),1,"")</f>
        <v/>
      </c>
      <c r="DP18" s="257" t="str">
        <f>IF(AND(Start!$H13&lt;=CEILING(CPM!DP$1,1),Start!$I13&gt;CPM!DO$1),1,"")</f>
        <v/>
      </c>
      <c r="DQ18" s="257" t="str">
        <f>IF(AND(Start!$H13&lt;=CEILING(CPM!DQ$1,1),Start!$I13&gt;CPM!DP$1),1,"")</f>
        <v/>
      </c>
      <c r="DR18" s="257" t="str">
        <f>IF(AND(Start!$H13&lt;=CEILING(CPM!DR$1,1),Start!$I13&gt;CPM!DQ$1),1,"")</f>
        <v/>
      </c>
      <c r="DS18" s="223" t="str">
        <f>IF(AND(Start!$H13&lt;=CEILING(CPM!DS$1,1),Start!$I13&gt;CPM!DR$1),1,"")</f>
        <v/>
      </c>
      <c r="DT18" s="222" t="str">
        <f>IF(AND(Start!$H13&lt;=CEILING(CPM!DT$1,1),Start!$I13&gt;CPM!DS$1),1,"")</f>
        <v/>
      </c>
      <c r="DU18" s="257" t="str">
        <f>IF(AND(Start!$H13&lt;=CEILING(CPM!DU$1,1),Start!$I13&gt;CPM!DT$1),1,"")</f>
        <v/>
      </c>
      <c r="DV18" s="257" t="str">
        <f>IF(AND(Start!$H13&lt;=CEILING(CPM!DV$1,1),Start!$I13&gt;CPM!DU$1),1,"")</f>
        <v/>
      </c>
      <c r="DW18" s="257" t="str">
        <f>IF(AND(Start!$H13&lt;=CEILING(CPM!DW$1,1),Start!$I13&gt;CPM!DV$1),1,"")</f>
        <v/>
      </c>
      <c r="DX18" s="257" t="str">
        <f>IF(AND(Start!$H13&lt;=CEILING(CPM!DX$1,1),Start!$I13&gt;CPM!DW$1),1,"")</f>
        <v/>
      </c>
      <c r="DY18" s="257" t="str">
        <f>IF(AND(Start!$H13&lt;=CEILING(CPM!DY$1,1),Start!$I13&gt;CPM!DX$1),1,"")</f>
        <v/>
      </c>
      <c r="DZ18" s="257" t="str">
        <f>IF(AND(Start!$H13&lt;=CEILING(CPM!DZ$1,1),Start!$I13&gt;CPM!DY$1),1,"")</f>
        <v/>
      </c>
      <c r="EA18" s="257" t="str">
        <f>IF(AND(Start!$H13&lt;=CEILING(CPM!EA$1,1),Start!$I13&gt;CPM!DZ$1),1,"")</f>
        <v/>
      </c>
      <c r="EB18" s="257" t="str">
        <f>IF(AND(Start!$H13&lt;=CEILING(CPM!EB$1,1),Start!$I13&gt;CPM!EA$1),1,"")</f>
        <v/>
      </c>
      <c r="EC18" s="223" t="str">
        <f>IF(AND(Start!$H13&lt;=CEILING(CPM!EC$1,1),Start!$I13&gt;CPM!EB$1),1,"")</f>
        <v/>
      </c>
      <c r="EG18" s="226"/>
      <c r="EH18" s="226"/>
      <c r="EI18" s="226"/>
    </row>
    <row r="19" spans="2:139" ht="12" customHeight="1" x14ac:dyDescent="0.2">
      <c r="B19" t="str">
        <f>Start!B14</f>
        <v>Yes</v>
      </c>
      <c r="C19" s="249" t="str">
        <f>Start!D14</f>
        <v>Turf Establishment</v>
      </c>
      <c r="D19" s="268" t="str">
        <f>IF(AND(Start!$H14&lt;=CEILING(CPM!D$1,1),Start!$I14&gt;CPM!C$1),1,"")</f>
        <v/>
      </c>
      <c r="E19" s="269" t="str">
        <f>IF(AND(Start!$H14&lt;=CEILING(CPM!E$1,1),Start!$I14&gt;CPM!D$1),1,"")</f>
        <v/>
      </c>
      <c r="F19" s="269" t="str">
        <f>IF(AND(Start!$H14&lt;=CEILING(CPM!F$1,1),Start!$I14&gt;CPM!E$1),1,"")</f>
        <v/>
      </c>
      <c r="G19" s="269" t="str">
        <f>IF(AND(Start!$H14&lt;=CEILING(CPM!G$1,1),Start!$I14&gt;CPM!F$1),1,"")</f>
        <v/>
      </c>
      <c r="H19" s="269" t="str">
        <f>IF(AND(Start!$H14&lt;=CEILING(CPM!H$1,1),Start!$I14&gt;CPM!G$1),1,"")</f>
        <v/>
      </c>
      <c r="I19" s="269" t="str">
        <f>IF(AND(Start!$H14&lt;=CEILING(CPM!I$1,1),Start!$I14&gt;CPM!H$1),1,"")</f>
        <v/>
      </c>
      <c r="J19" s="269" t="str">
        <f>IF(AND(Start!$H14&lt;=CEILING(CPM!J$1,1),Start!$I14&gt;CPM!I$1),1,"")</f>
        <v/>
      </c>
      <c r="K19" s="269" t="str">
        <f>IF(AND(Start!$H14&lt;=CEILING(CPM!K$1,1),Start!$I14&gt;CPM!J$1),1,"")</f>
        <v/>
      </c>
      <c r="L19" s="269" t="str">
        <f>IF(AND(Start!$H14&lt;=CEILING(CPM!L$1,1),Start!$I14&gt;CPM!K$1),1,"")</f>
        <v/>
      </c>
      <c r="M19" s="270" t="str">
        <f>IF(AND(Start!$H14&lt;=CEILING(CPM!M$1,1),Start!$I14&gt;CPM!L$1),1,"")</f>
        <v/>
      </c>
      <c r="N19" s="268" t="str">
        <f>IF(AND(Start!$H14&lt;=CEILING(CPM!N$1,1),Start!$I14&gt;CPM!M$1),1,"")</f>
        <v/>
      </c>
      <c r="O19" s="269" t="str">
        <f>IF(AND(Start!$H14&lt;=CEILING(CPM!O$1,1),Start!$I14&gt;CPM!N$1),1,"")</f>
        <v/>
      </c>
      <c r="P19" s="269" t="str">
        <f>IF(AND(Start!$H14&lt;=CEILING(CPM!P$1,1),Start!$I14&gt;CPM!O$1),1,"")</f>
        <v/>
      </c>
      <c r="Q19" s="269" t="str">
        <f>IF(AND(Start!$H14&lt;=CEILING(CPM!Q$1,1),Start!$I14&gt;CPM!P$1),1,"")</f>
        <v/>
      </c>
      <c r="R19" s="269" t="str">
        <f>IF(AND(Start!$H14&lt;=CEILING(CPM!R$1,1),Start!$I14&gt;CPM!Q$1),1,"")</f>
        <v/>
      </c>
      <c r="S19" s="269" t="str">
        <f>IF(AND(Start!$H14&lt;=CEILING(CPM!S$1,1),Start!$I14&gt;CPM!R$1),1,"")</f>
        <v/>
      </c>
      <c r="T19" s="269" t="str">
        <f>IF(AND(Start!$H14&lt;=CEILING(CPM!T$1,1),Start!$I14&gt;CPM!S$1),1,"")</f>
        <v/>
      </c>
      <c r="U19" s="269" t="str">
        <f>IF(AND(Start!$H14&lt;=CEILING(CPM!U$1,1),Start!$I14&gt;CPM!T$1),1,"")</f>
        <v/>
      </c>
      <c r="V19" s="269" t="str">
        <f>IF(AND(Start!$H14&lt;=CEILING(CPM!V$1,1),Start!$I14&gt;CPM!U$1),1,"")</f>
        <v/>
      </c>
      <c r="W19" s="270" t="str">
        <f>IF(AND(Start!$H14&lt;=CEILING(CPM!W$1,1),Start!$I14&gt;CPM!V$1),1,"")</f>
        <v/>
      </c>
      <c r="X19" s="268" t="str">
        <f>IF(AND(Start!$H14&lt;=CEILING(CPM!X$1,1),Start!$I14&gt;CPM!W$1),1,"")</f>
        <v/>
      </c>
      <c r="Y19" s="269" t="str">
        <f>IF(AND(Start!$H14&lt;=CEILING(CPM!Y$1,1),Start!$I14&gt;CPM!X$1),1,"")</f>
        <v/>
      </c>
      <c r="Z19" s="269" t="str">
        <f>IF(AND(Start!$H14&lt;=CEILING(CPM!Z$1,1),Start!$I14&gt;CPM!Y$1),1,"")</f>
        <v/>
      </c>
      <c r="AA19" s="269" t="str">
        <f>IF(AND(Start!$H14&lt;=CEILING(CPM!AA$1,1),Start!$I14&gt;CPM!Z$1),1,"")</f>
        <v/>
      </c>
      <c r="AB19" s="269" t="str">
        <f>IF(AND(Start!$H14&lt;=CEILING(CPM!AB$1,1),Start!$I14&gt;CPM!AA$1),1,"")</f>
        <v/>
      </c>
      <c r="AC19" s="269" t="str">
        <f>IF(AND(Start!$H14&lt;=CEILING(CPM!AC$1,1),Start!$I14&gt;CPM!AB$1),1,"")</f>
        <v/>
      </c>
      <c r="AD19" s="269" t="str">
        <f>IF(AND(Start!$H14&lt;=CEILING(CPM!AD$1,1),Start!$I14&gt;CPM!AC$1),1,"")</f>
        <v/>
      </c>
      <c r="AE19" s="269" t="str">
        <f>IF(AND(Start!$H14&lt;=CEILING(CPM!AE$1,1),Start!$I14&gt;CPM!AD$1),1,"")</f>
        <v/>
      </c>
      <c r="AF19" s="269" t="str">
        <f>IF(AND(Start!$H14&lt;=CEILING(CPM!AF$1,1),Start!$I14&gt;CPM!AE$1),1,"")</f>
        <v/>
      </c>
      <c r="AG19" s="270" t="str">
        <f>IF(AND(Start!$H14&lt;=CEILING(CPM!AG$1,1),Start!$I14&gt;CPM!AF$1),1,"")</f>
        <v/>
      </c>
      <c r="AH19" s="268" t="str">
        <f>IF(AND(Start!$H14&lt;=CEILING(CPM!AH$1,1),Start!$I14&gt;CPM!AG$1),1,"")</f>
        <v/>
      </c>
      <c r="AI19" s="269" t="str">
        <f>IF(AND(Start!$H14&lt;=CEILING(CPM!AI$1,1),Start!$I14&gt;CPM!AH$1),1,"")</f>
        <v/>
      </c>
      <c r="AJ19" s="269" t="str">
        <f>IF(AND(Start!$H14&lt;=CEILING(CPM!AJ$1,1),Start!$I14&gt;CPM!AI$1),1,"")</f>
        <v/>
      </c>
      <c r="AK19" s="269" t="str">
        <f>IF(AND(Start!$H14&lt;=CEILING(CPM!AK$1,1),Start!$I14&gt;CPM!AJ$1),1,"")</f>
        <v/>
      </c>
      <c r="AL19" s="269" t="str">
        <f>IF(AND(Start!$H14&lt;=CEILING(CPM!AL$1,1),Start!$I14&gt;CPM!AK$1),1,"")</f>
        <v/>
      </c>
      <c r="AM19" s="269" t="str">
        <f>IF(AND(Start!$H14&lt;=CEILING(CPM!AM$1,1),Start!$I14&gt;CPM!AL$1),1,"")</f>
        <v/>
      </c>
      <c r="AN19" s="269" t="str">
        <f>IF(AND(Start!$H14&lt;=CEILING(CPM!AN$1,1),Start!$I14&gt;CPM!AM$1),1,"")</f>
        <v/>
      </c>
      <c r="AO19" s="269" t="str">
        <f>IF(AND(Start!$H14&lt;=CEILING(CPM!AO$1,1),Start!$I14&gt;CPM!AN$1),1,"")</f>
        <v/>
      </c>
      <c r="AP19" s="269" t="str">
        <f>IF(AND(Start!$H14&lt;=CEILING(CPM!AP$1,1),Start!$I14&gt;CPM!AO$1),1,"")</f>
        <v/>
      </c>
      <c r="AQ19" s="270" t="str">
        <f>IF(AND(Start!$H14&lt;=CEILING(CPM!AQ$1,1),Start!$I14&gt;CPM!AP$1),1,"")</f>
        <v/>
      </c>
      <c r="AR19" s="268" t="str">
        <f>IF(AND(Start!$H14&lt;=CEILING(CPM!AR$1,1),Start!$I14&gt;CPM!AQ$1),1,"")</f>
        <v/>
      </c>
      <c r="AS19" s="269" t="str">
        <f>IF(AND(Start!$H14&lt;=CEILING(CPM!AS$1,1),Start!$I14&gt;CPM!AR$1),1,"")</f>
        <v/>
      </c>
      <c r="AT19" s="269" t="str">
        <f>IF(AND(Start!$H14&lt;=CEILING(CPM!AT$1,1),Start!$I14&gt;CPM!AS$1),1,"")</f>
        <v/>
      </c>
      <c r="AU19" s="269" t="str">
        <f>IF(AND(Start!$H14&lt;=CEILING(CPM!AU$1,1),Start!$I14&gt;CPM!AT$1),1,"")</f>
        <v/>
      </c>
      <c r="AV19" s="269" t="str">
        <f>IF(AND(Start!$H14&lt;=CEILING(CPM!AV$1,1),Start!$I14&gt;CPM!AU$1),1,"")</f>
        <v/>
      </c>
      <c r="AW19" s="269" t="str">
        <f>IF(AND(Start!$H14&lt;=CEILING(CPM!AW$1,1),Start!$I14&gt;CPM!AV$1),1,"")</f>
        <v/>
      </c>
      <c r="AX19" s="269" t="str">
        <f>IF(AND(Start!$H14&lt;=CEILING(CPM!AX$1,1),Start!$I14&gt;CPM!AW$1),1,"")</f>
        <v/>
      </c>
      <c r="AY19" s="269" t="str">
        <f>IF(AND(Start!$H14&lt;=CEILING(CPM!AY$1,1),Start!$I14&gt;CPM!AX$1),1,"")</f>
        <v/>
      </c>
      <c r="AZ19" s="269" t="str">
        <f>IF(AND(Start!$H14&lt;=CEILING(CPM!AZ$1,1),Start!$I14&gt;CPM!AY$1),1,"")</f>
        <v/>
      </c>
      <c r="BA19" s="270" t="str">
        <f>IF(AND(Start!$H14&lt;=CEILING(CPM!BA$1,1),Start!$I14&gt;CPM!AZ$1),1,"")</f>
        <v/>
      </c>
      <c r="BB19" s="268" t="str">
        <f>IF(AND(Start!$H14&lt;=CEILING(CPM!BB$1,1),Start!$I14&gt;CPM!BA$1),1,"")</f>
        <v/>
      </c>
      <c r="BC19" s="269" t="str">
        <f>IF(AND(Start!$H14&lt;=CEILING(CPM!BC$1,1),Start!$I14&gt;CPM!BB$1),1,"")</f>
        <v/>
      </c>
      <c r="BD19" s="269" t="str">
        <f>IF(AND(Start!$H14&lt;=CEILING(CPM!BD$1,1),Start!$I14&gt;CPM!BC$1),1,"")</f>
        <v/>
      </c>
      <c r="BE19" s="269" t="str">
        <f>IF(AND(Start!$H14&lt;=CEILING(CPM!BE$1,1),Start!$I14&gt;CPM!BD$1),1,"")</f>
        <v/>
      </c>
      <c r="BF19" s="269" t="str">
        <f>IF(AND(Start!$H14&lt;=CEILING(CPM!BF$1,1),Start!$I14&gt;CPM!BE$1),1,"")</f>
        <v/>
      </c>
      <c r="BG19" s="269" t="str">
        <f>IF(AND(Start!$H14&lt;=CEILING(CPM!BG$1,1),Start!$I14&gt;CPM!BF$1),1,"")</f>
        <v/>
      </c>
      <c r="BH19" s="269" t="str">
        <f>IF(AND(Start!$H14&lt;=CEILING(CPM!BH$1,1),Start!$I14&gt;CPM!BG$1),1,"")</f>
        <v/>
      </c>
      <c r="BI19" s="269" t="str">
        <f>IF(AND(Start!$H14&lt;=CEILING(CPM!BI$1,1),Start!$I14&gt;CPM!BH$1),1,"")</f>
        <v/>
      </c>
      <c r="BJ19" s="269" t="str">
        <f>IF(AND(Start!$H14&lt;=CEILING(CPM!BJ$1,1),Start!$I14&gt;CPM!BI$1),1,"")</f>
        <v/>
      </c>
      <c r="BK19" s="270" t="str">
        <f>IF(AND(Start!$H14&lt;=CEILING(CPM!BK$1,1),Start!$I14&gt;CPM!BJ$1),1,"")</f>
        <v/>
      </c>
      <c r="BL19" s="268" t="str">
        <f>IF(AND(Start!$H14&lt;=CEILING(CPM!BL$1,1),Start!$I14&gt;CPM!BK$1),1,"")</f>
        <v/>
      </c>
      <c r="BM19" s="269" t="str">
        <f>IF(AND(Start!$H14&lt;=CEILING(CPM!BM$1,1),Start!$I14&gt;CPM!BL$1),1,"")</f>
        <v/>
      </c>
      <c r="BN19" s="269" t="str">
        <f>IF(AND(Start!$H14&lt;=CEILING(CPM!BN$1,1),Start!$I14&gt;CPM!BM$1),1,"")</f>
        <v/>
      </c>
      <c r="BO19" s="269" t="str">
        <f>IF(AND(Start!$H14&lt;=CEILING(CPM!BO$1,1),Start!$I14&gt;CPM!BN$1),1,"")</f>
        <v/>
      </c>
      <c r="BP19" s="269" t="str">
        <f>IF(AND(Start!$H14&lt;=CEILING(CPM!BP$1,1),Start!$I14&gt;CPM!BO$1),1,"")</f>
        <v/>
      </c>
      <c r="BQ19" s="269" t="str">
        <f>IF(AND(Start!$H14&lt;=CEILING(CPM!BQ$1,1),Start!$I14&gt;CPM!BP$1),1,"")</f>
        <v/>
      </c>
      <c r="BR19" s="269" t="str">
        <f>IF(AND(Start!$H14&lt;=CEILING(CPM!BR$1,1),Start!$I14&gt;CPM!BQ$1),1,"")</f>
        <v/>
      </c>
      <c r="BS19" s="269" t="str">
        <f>IF(AND(Start!$H14&lt;=CEILING(CPM!BS$1,1),Start!$I14&gt;CPM!BR$1),1,"")</f>
        <v/>
      </c>
      <c r="BT19" s="269" t="str">
        <f>IF(AND(Start!$H14&lt;=CEILING(CPM!BT$1,1),Start!$I14&gt;CPM!BS$1),1,"")</f>
        <v/>
      </c>
      <c r="BU19" s="270" t="str">
        <f>IF(AND(Start!$H14&lt;=CEILING(CPM!BU$1,1),Start!$I14&gt;CPM!BT$1),1,"")</f>
        <v/>
      </c>
      <c r="BV19" s="268" t="str">
        <f>IF(AND(Start!$H14&lt;=CEILING(CPM!BV$1,1),Start!$I14&gt;CPM!BU$1),1,"")</f>
        <v/>
      </c>
      <c r="BW19" s="269" t="str">
        <f>IF(AND(Start!$H14&lt;=CEILING(CPM!BW$1,1),Start!$I14&gt;CPM!BV$1),1,"")</f>
        <v/>
      </c>
      <c r="BX19" s="269" t="str">
        <f>IF(AND(Start!$H14&lt;=CEILING(CPM!BX$1,1),Start!$I14&gt;CPM!BW$1),1,"")</f>
        <v/>
      </c>
      <c r="BY19" s="269" t="str">
        <f>IF(AND(Start!$H14&lt;=CEILING(CPM!BY$1,1),Start!$I14&gt;CPM!BX$1),1,"")</f>
        <v/>
      </c>
      <c r="BZ19" s="269" t="str">
        <f>IF(AND(Start!$H14&lt;=CEILING(CPM!BZ$1,1),Start!$I14&gt;CPM!BY$1),1,"")</f>
        <v/>
      </c>
      <c r="CA19" s="269" t="str">
        <f>IF(AND(Start!$H14&lt;=CEILING(CPM!CA$1,1),Start!$I14&gt;CPM!BZ$1),1,"")</f>
        <v/>
      </c>
      <c r="CB19" s="269" t="str">
        <f>IF(AND(Start!$H14&lt;=CEILING(CPM!CB$1,1),Start!$I14&gt;CPM!CA$1),1,"")</f>
        <v/>
      </c>
      <c r="CC19" s="269" t="str">
        <f>IF(AND(Start!$H14&lt;=CEILING(CPM!CC$1,1),Start!$I14&gt;CPM!CB$1),1,"")</f>
        <v/>
      </c>
      <c r="CD19" s="269" t="str">
        <f>IF(AND(Start!$H14&lt;=CEILING(CPM!CD$1,1),Start!$I14&gt;CPM!CC$1),1,"")</f>
        <v/>
      </c>
      <c r="CE19" s="270" t="str">
        <f>IF(AND(Start!$H14&lt;=CEILING(CPM!CE$1,1),Start!$I14&gt;CPM!CD$1),1,"")</f>
        <v/>
      </c>
      <c r="CF19" s="268" t="str">
        <f>IF(AND(Start!$H14&lt;=CEILING(CPM!CF$1,1),Start!$I14&gt;CPM!CE$1),1,"")</f>
        <v/>
      </c>
      <c r="CG19" s="269" t="str">
        <f>IF(AND(Start!$H14&lt;=CEILING(CPM!CG$1,1),Start!$I14&gt;CPM!CF$1),1,"")</f>
        <v/>
      </c>
      <c r="CH19" s="269" t="str">
        <f>IF(AND(Start!$H14&lt;=CEILING(CPM!CH$1,1),Start!$I14&gt;CPM!CG$1),1,"")</f>
        <v/>
      </c>
      <c r="CI19" s="269" t="str">
        <f>IF(AND(Start!$H14&lt;=CEILING(CPM!CI$1,1),Start!$I14&gt;CPM!CH$1),1,"")</f>
        <v/>
      </c>
      <c r="CJ19" s="269" t="str">
        <f>IF(AND(Start!$H14&lt;=CEILING(CPM!CJ$1,1),Start!$I14&gt;CPM!CI$1),1,"")</f>
        <v/>
      </c>
      <c r="CK19" s="269" t="str">
        <f>IF(AND(Start!$H14&lt;=CEILING(CPM!CK$1,1),Start!$I14&gt;CPM!CJ$1),1,"")</f>
        <v/>
      </c>
      <c r="CL19" s="269" t="str">
        <f>IF(AND(Start!$H14&lt;=CEILING(CPM!CL$1,1),Start!$I14&gt;CPM!CK$1),1,"")</f>
        <v/>
      </c>
      <c r="CM19" s="269">
        <f>IF(AND(Start!$H14&lt;=CEILING(CPM!CM$1,1),Start!$I14&gt;CPM!CL$1),1,"")</f>
        <v>1</v>
      </c>
      <c r="CN19" s="269" t="str">
        <f>IF(AND(Start!$H14&lt;=CEILING(CPM!CN$1,1),Start!$I14&gt;CPM!CM$1),1,"")</f>
        <v/>
      </c>
      <c r="CO19" s="270" t="str">
        <f>IF(AND(Start!$H14&lt;=CEILING(CPM!CO$1,1),Start!$I14&gt;CPM!CN$1),1,"")</f>
        <v/>
      </c>
      <c r="CP19" s="268" t="str">
        <f>IF(AND(Start!$H14&lt;=CEILING(CPM!CP$1,1),Start!$I14&gt;CPM!CO$1),1,"")</f>
        <v/>
      </c>
      <c r="CQ19" s="269" t="str">
        <f>IF(AND(Start!$H14&lt;=CEILING(CPM!CQ$1,1),Start!$I14&gt;CPM!CP$1),1,"")</f>
        <v/>
      </c>
      <c r="CR19" s="269" t="str">
        <f>IF(AND(Start!$H14&lt;=CEILING(CPM!CR$1,1),Start!$I14&gt;CPM!CQ$1),1,"")</f>
        <v/>
      </c>
      <c r="CS19" s="269" t="str">
        <f>IF(AND(Start!$H14&lt;=CEILING(CPM!CS$1,1),Start!$I14&gt;CPM!CR$1),1,"")</f>
        <v/>
      </c>
      <c r="CT19" s="269" t="str">
        <f>IF(AND(Start!$H14&lt;=CEILING(CPM!CT$1,1),Start!$I14&gt;CPM!CS$1),1,"")</f>
        <v/>
      </c>
      <c r="CU19" s="269" t="str">
        <f>IF(AND(Start!$H14&lt;=CEILING(CPM!CU$1,1),Start!$I14&gt;CPM!CT$1),1,"")</f>
        <v/>
      </c>
      <c r="CV19" s="269" t="str">
        <f>IF(AND(Start!$H14&lt;=CEILING(CPM!CV$1,1),Start!$I14&gt;CPM!CU$1),1,"")</f>
        <v/>
      </c>
      <c r="CW19" s="269" t="str">
        <f>IF(AND(Start!$H14&lt;=CEILING(CPM!CW$1,1),Start!$I14&gt;CPM!CV$1),1,"")</f>
        <v/>
      </c>
      <c r="CX19" s="269" t="str">
        <f>IF(AND(Start!$H14&lt;=CEILING(CPM!CX$1,1),Start!$I14&gt;CPM!CW$1),1,"")</f>
        <v/>
      </c>
      <c r="CY19" s="270" t="str">
        <f>IF(AND(Start!$H14&lt;=CEILING(CPM!CY$1,1),Start!$I14&gt;CPM!CX$1),1,"")</f>
        <v/>
      </c>
      <c r="CZ19" s="268" t="str">
        <f>IF(AND(Start!$H14&lt;=CEILING(CPM!CZ$1,1),Start!$I14&gt;CPM!CY$1),1,"")</f>
        <v/>
      </c>
      <c r="DA19" s="269" t="str">
        <f>IF(AND(Start!$H14&lt;=CEILING(CPM!DA$1,1),Start!$I14&gt;CPM!CZ$1),1,"")</f>
        <v/>
      </c>
      <c r="DB19" s="269" t="str">
        <f>IF(AND(Start!$H14&lt;=CEILING(CPM!DB$1,1),Start!$I14&gt;CPM!DA$1),1,"")</f>
        <v/>
      </c>
      <c r="DC19" s="269" t="str">
        <f>IF(AND(Start!$H14&lt;=CEILING(CPM!DC$1,1),Start!$I14&gt;CPM!DB$1),1,"")</f>
        <v/>
      </c>
      <c r="DD19" s="269" t="str">
        <f>IF(AND(Start!$H14&lt;=CEILING(CPM!DD$1,1),Start!$I14&gt;CPM!DC$1),1,"")</f>
        <v/>
      </c>
      <c r="DE19" s="269" t="str">
        <f>IF(AND(Start!$H14&lt;=CEILING(CPM!DE$1,1),Start!$I14&gt;CPM!DD$1),1,"")</f>
        <v/>
      </c>
      <c r="DF19" s="269" t="str">
        <f>IF(AND(Start!$H14&lt;=CEILING(CPM!DF$1,1),Start!$I14&gt;CPM!DE$1),1,"")</f>
        <v/>
      </c>
      <c r="DG19" s="269" t="str">
        <f>IF(AND(Start!$H14&lt;=CEILING(CPM!DG$1,1),Start!$I14&gt;CPM!DF$1),1,"")</f>
        <v/>
      </c>
      <c r="DH19" s="269" t="str">
        <f>IF(AND(Start!$H14&lt;=CEILING(CPM!DH$1,1),Start!$I14&gt;CPM!DG$1),1,"")</f>
        <v/>
      </c>
      <c r="DI19" s="270" t="str">
        <f>IF(AND(Start!$H14&lt;=CEILING(CPM!DI$1,1),Start!$I14&gt;CPM!DH$1),1,"")</f>
        <v/>
      </c>
      <c r="DJ19" s="268" t="str">
        <f>IF(AND(Start!$H14&lt;=CEILING(CPM!DJ$1,1),Start!$I14&gt;CPM!DI$1),1,"")</f>
        <v/>
      </c>
      <c r="DK19" s="269" t="str">
        <f>IF(AND(Start!$H14&lt;=CEILING(CPM!DK$1,1),Start!$I14&gt;CPM!DJ$1),1,"")</f>
        <v/>
      </c>
      <c r="DL19" s="269" t="str">
        <f>IF(AND(Start!$H14&lt;=CEILING(CPM!DL$1,1),Start!$I14&gt;CPM!DK$1),1,"")</f>
        <v/>
      </c>
      <c r="DM19" s="269" t="str">
        <f>IF(AND(Start!$H14&lt;=CEILING(CPM!DM$1,1),Start!$I14&gt;CPM!DL$1),1,"")</f>
        <v/>
      </c>
      <c r="DN19" s="269" t="str">
        <f>IF(AND(Start!$H14&lt;=CEILING(CPM!DN$1,1),Start!$I14&gt;CPM!DM$1),1,"")</f>
        <v/>
      </c>
      <c r="DO19" s="269" t="str">
        <f>IF(AND(Start!$H14&lt;=CEILING(CPM!DO$1,1),Start!$I14&gt;CPM!DN$1),1,"")</f>
        <v/>
      </c>
      <c r="DP19" s="269" t="str">
        <f>IF(AND(Start!$H14&lt;=CEILING(CPM!DP$1,1),Start!$I14&gt;CPM!DO$1),1,"")</f>
        <v/>
      </c>
      <c r="DQ19" s="269" t="str">
        <f>IF(AND(Start!$H14&lt;=CEILING(CPM!DQ$1,1),Start!$I14&gt;CPM!DP$1),1,"")</f>
        <v/>
      </c>
      <c r="DR19" s="269" t="str">
        <f>IF(AND(Start!$H14&lt;=CEILING(CPM!DR$1,1),Start!$I14&gt;CPM!DQ$1),1,"")</f>
        <v/>
      </c>
      <c r="DS19" s="270" t="str">
        <f>IF(AND(Start!$H14&lt;=CEILING(CPM!DS$1,1),Start!$I14&gt;CPM!DR$1),1,"")</f>
        <v/>
      </c>
      <c r="DT19" s="268" t="str">
        <f>IF(AND(Start!$H14&lt;=CEILING(CPM!DT$1,1),Start!$I14&gt;CPM!DS$1),1,"")</f>
        <v/>
      </c>
      <c r="DU19" s="269" t="str">
        <f>IF(AND(Start!$H14&lt;=CEILING(CPM!DU$1,1),Start!$I14&gt;CPM!DT$1),1,"")</f>
        <v/>
      </c>
      <c r="DV19" s="269" t="str">
        <f>IF(AND(Start!$H14&lt;=CEILING(CPM!DV$1,1),Start!$I14&gt;CPM!DU$1),1,"")</f>
        <v/>
      </c>
      <c r="DW19" s="269" t="str">
        <f>IF(AND(Start!$H14&lt;=CEILING(CPM!DW$1,1),Start!$I14&gt;CPM!DV$1),1,"")</f>
        <v/>
      </c>
      <c r="DX19" s="269" t="str">
        <f>IF(AND(Start!$H14&lt;=CEILING(CPM!DX$1,1),Start!$I14&gt;CPM!DW$1),1,"")</f>
        <v/>
      </c>
      <c r="DY19" s="269" t="str">
        <f>IF(AND(Start!$H14&lt;=CEILING(CPM!DY$1,1),Start!$I14&gt;CPM!DX$1),1,"")</f>
        <v/>
      </c>
      <c r="DZ19" s="269" t="str">
        <f>IF(AND(Start!$H14&lt;=CEILING(CPM!DZ$1,1),Start!$I14&gt;CPM!DY$1),1,"")</f>
        <v/>
      </c>
      <c r="EA19" s="269" t="str">
        <f>IF(AND(Start!$H14&lt;=CEILING(CPM!EA$1,1),Start!$I14&gt;CPM!DZ$1),1,"")</f>
        <v/>
      </c>
      <c r="EB19" s="269" t="str">
        <f>IF(AND(Start!$H14&lt;=CEILING(CPM!EB$1,1),Start!$I14&gt;CPM!EA$1),1,"")</f>
        <v/>
      </c>
      <c r="EC19" s="270" t="str">
        <f>IF(AND(Start!$H14&lt;=CEILING(CPM!EC$1,1),Start!$I14&gt;CPM!EB$1),1,"")</f>
        <v/>
      </c>
      <c r="EG19" s="226"/>
      <c r="EH19" s="226"/>
      <c r="EI19" s="226"/>
    </row>
    <row r="20" spans="2:139" ht="12" customHeight="1" x14ac:dyDescent="0.2">
      <c r="B20" t="str">
        <f>Start!B15</f>
        <v>Yes</v>
      </c>
      <c r="C20" s="206" t="str">
        <f>Start!D15</f>
        <v>De-mobilization</v>
      </c>
      <c r="D20" s="222" t="str">
        <f>IF(AND(Start!$H15&lt;=CEILING(CPM!D$1,1),Start!$I15&gt;CPM!C$1),1,"")</f>
        <v/>
      </c>
      <c r="E20" s="257" t="str">
        <f>IF(AND(Start!$H15&lt;=CEILING(CPM!E$1,1),Start!$I15&gt;CPM!D$1),1,"")</f>
        <v/>
      </c>
      <c r="F20" s="257" t="str">
        <f>IF(AND(Start!$H15&lt;=CEILING(CPM!F$1,1),Start!$I15&gt;CPM!E$1),1,"")</f>
        <v/>
      </c>
      <c r="G20" s="257" t="str">
        <f>IF(AND(Start!$H15&lt;=CEILING(CPM!G$1,1),Start!$I15&gt;CPM!F$1),1,"")</f>
        <v/>
      </c>
      <c r="H20" s="257" t="str">
        <f>IF(AND(Start!$H15&lt;=CEILING(CPM!H$1,1),Start!$I15&gt;CPM!G$1),1,"")</f>
        <v/>
      </c>
      <c r="I20" s="257" t="str">
        <f>IF(AND(Start!$H15&lt;=CEILING(CPM!I$1,1),Start!$I15&gt;CPM!H$1),1,"")</f>
        <v/>
      </c>
      <c r="J20" s="257" t="str">
        <f>IF(AND(Start!$H15&lt;=CEILING(CPM!J$1,1),Start!$I15&gt;CPM!I$1),1,"")</f>
        <v/>
      </c>
      <c r="K20" s="257" t="str">
        <f>IF(AND(Start!$H15&lt;=CEILING(CPM!K$1,1),Start!$I15&gt;CPM!J$1),1,"")</f>
        <v/>
      </c>
      <c r="L20" s="257" t="str">
        <f>IF(AND(Start!$H15&lt;=CEILING(CPM!L$1,1),Start!$I15&gt;CPM!K$1),1,"")</f>
        <v/>
      </c>
      <c r="M20" s="223" t="str">
        <f>IF(AND(Start!$H15&lt;=CEILING(CPM!M$1,1),Start!$I15&gt;CPM!L$1),1,"")</f>
        <v/>
      </c>
      <c r="N20" s="222" t="str">
        <f>IF(AND(Start!$H15&lt;=CEILING(CPM!N$1,1),Start!$I15&gt;CPM!M$1),1,"")</f>
        <v/>
      </c>
      <c r="O20" s="257" t="str">
        <f>IF(AND(Start!$H15&lt;=CEILING(CPM!O$1,1),Start!$I15&gt;CPM!N$1),1,"")</f>
        <v/>
      </c>
      <c r="P20" s="257" t="str">
        <f>IF(AND(Start!$H15&lt;=CEILING(CPM!P$1,1),Start!$I15&gt;CPM!O$1),1,"")</f>
        <v/>
      </c>
      <c r="Q20" s="257" t="str">
        <f>IF(AND(Start!$H15&lt;=CEILING(CPM!Q$1,1),Start!$I15&gt;CPM!P$1),1,"")</f>
        <v/>
      </c>
      <c r="R20" s="257" t="str">
        <f>IF(AND(Start!$H15&lt;=CEILING(CPM!R$1,1),Start!$I15&gt;CPM!Q$1),1,"")</f>
        <v/>
      </c>
      <c r="S20" s="257" t="str">
        <f>IF(AND(Start!$H15&lt;=CEILING(CPM!S$1,1),Start!$I15&gt;CPM!R$1),1,"")</f>
        <v/>
      </c>
      <c r="T20" s="257" t="str">
        <f>IF(AND(Start!$H15&lt;=CEILING(CPM!T$1,1),Start!$I15&gt;CPM!S$1),1,"")</f>
        <v/>
      </c>
      <c r="U20" s="257" t="str">
        <f>IF(AND(Start!$H15&lt;=CEILING(CPM!U$1,1),Start!$I15&gt;CPM!T$1),1,"")</f>
        <v/>
      </c>
      <c r="V20" s="257" t="str">
        <f>IF(AND(Start!$H15&lt;=CEILING(CPM!V$1,1),Start!$I15&gt;CPM!U$1),1,"")</f>
        <v/>
      </c>
      <c r="W20" s="223" t="str">
        <f>IF(AND(Start!$H15&lt;=CEILING(CPM!W$1,1),Start!$I15&gt;CPM!V$1),1,"")</f>
        <v/>
      </c>
      <c r="X20" s="222" t="str">
        <f>IF(AND(Start!$H15&lt;=CEILING(CPM!X$1,1),Start!$I15&gt;CPM!W$1),1,"")</f>
        <v/>
      </c>
      <c r="Y20" s="257" t="str">
        <f>IF(AND(Start!$H15&lt;=CEILING(CPM!Y$1,1),Start!$I15&gt;CPM!X$1),1,"")</f>
        <v/>
      </c>
      <c r="Z20" s="257" t="str">
        <f>IF(AND(Start!$H15&lt;=CEILING(CPM!Z$1,1),Start!$I15&gt;CPM!Y$1),1,"")</f>
        <v/>
      </c>
      <c r="AA20" s="257" t="str">
        <f>IF(AND(Start!$H15&lt;=CEILING(CPM!AA$1,1),Start!$I15&gt;CPM!Z$1),1,"")</f>
        <v/>
      </c>
      <c r="AB20" s="257" t="str">
        <f>IF(AND(Start!$H15&lt;=CEILING(CPM!AB$1,1),Start!$I15&gt;CPM!AA$1),1,"")</f>
        <v/>
      </c>
      <c r="AC20" s="257" t="str">
        <f>IF(AND(Start!$H15&lt;=CEILING(CPM!AC$1,1),Start!$I15&gt;CPM!AB$1),1,"")</f>
        <v/>
      </c>
      <c r="AD20" s="257" t="str">
        <f>IF(AND(Start!$H15&lt;=CEILING(CPM!AD$1,1),Start!$I15&gt;CPM!AC$1),1,"")</f>
        <v/>
      </c>
      <c r="AE20" s="257" t="str">
        <f>IF(AND(Start!$H15&lt;=CEILING(CPM!AE$1,1),Start!$I15&gt;CPM!AD$1),1,"")</f>
        <v/>
      </c>
      <c r="AF20" s="257" t="str">
        <f>IF(AND(Start!$H15&lt;=CEILING(CPM!AF$1,1),Start!$I15&gt;CPM!AE$1),1,"")</f>
        <v/>
      </c>
      <c r="AG20" s="223" t="str">
        <f>IF(AND(Start!$H15&lt;=CEILING(CPM!AG$1,1),Start!$I15&gt;CPM!AF$1),1,"")</f>
        <v/>
      </c>
      <c r="AH20" s="222" t="str">
        <f>IF(AND(Start!$H15&lt;=CEILING(CPM!AH$1,1),Start!$I15&gt;CPM!AG$1),1,"")</f>
        <v/>
      </c>
      <c r="AI20" s="257" t="str">
        <f>IF(AND(Start!$H15&lt;=CEILING(CPM!AI$1,1),Start!$I15&gt;CPM!AH$1),1,"")</f>
        <v/>
      </c>
      <c r="AJ20" s="257" t="str">
        <f>IF(AND(Start!$H15&lt;=CEILING(CPM!AJ$1,1),Start!$I15&gt;CPM!AI$1),1,"")</f>
        <v/>
      </c>
      <c r="AK20" s="257" t="str">
        <f>IF(AND(Start!$H15&lt;=CEILING(CPM!AK$1,1),Start!$I15&gt;CPM!AJ$1),1,"")</f>
        <v/>
      </c>
      <c r="AL20" s="257" t="str">
        <f>IF(AND(Start!$H15&lt;=CEILING(CPM!AL$1,1),Start!$I15&gt;CPM!AK$1),1,"")</f>
        <v/>
      </c>
      <c r="AM20" s="257" t="str">
        <f>IF(AND(Start!$H15&lt;=CEILING(CPM!AM$1,1),Start!$I15&gt;CPM!AL$1),1,"")</f>
        <v/>
      </c>
      <c r="AN20" s="257" t="str">
        <f>IF(AND(Start!$H15&lt;=CEILING(CPM!AN$1,1),Start!$I15&gt;CPM!AM$1),1,"")</f>
        <v/>
      </c>
      <c r="AO20" s="257" t="str">
        <f>IF(AND(Start!$H15&lt;=CEILING(CPM!AO$1,1),Start!$I15&gt;CPM!AN$1),1,"")</f>
        <v/>
      </c>
      <c r="AP20" s="257" t="str">
        <f>IF(AND(Start!$H15&lt;=CEILING(CPM!AP$1,1),Start!$I15&gt;CPM!AO$1),1,"")</f>
        <v/>
      </c>
      <c r="AQ20" s="223" t="str">
        <f>IF(AND(Start!$H15&lt;=CEILING(CPM!AQ$1,1),Start!$I15&gt;CPM!AP$1),1,"")</f>
        <v/>
      </c>
      <c r="AR20" s="222" t="str">
        <f>IF(AND(Start!$H15&lt;=CEILING(CPM!AR$1,1),Start!$I15&gt;CPM!AQ$1),1,"")</f>
        <v/>
      </c>
      <c r="AS20" s="257" t="str">
        <f>IF(AND(Start!$H15&lt;=CEILING(CPM!AS$1,1),Start!$I15&gt;CPM!AR$1),1,"")</f>
        <v/>
      </c>
      <c r="AT20" s="257" t="str">
        <f>IF(AND(Start!$H15&lt;=CEILING(CPM!AT$1,1),Start!$I15&gt;CPM!AS$1),1,"")</f>
        <v/>
      </c>
      <c r="AU20" s="257" t="str">
        <f>IF(AND(Start!$H15&lt;=CEILING(CPM!AU$1,1),Start!$I15&gt;CPM!AT$1),1,"")</f>
        <v/>
      </c>
      <c r="AV20" s="257" t="str">
        <f>IF(AND(Start!$H15&lt;=CEILING(CPM!AV$1,1),Start!$I15&gt;CPM!AU$1),1,"")</f>
        <v/>
      </c>
      <c r="AW20" s="257" t="str">
        <f>IF(AND(Start!$H15&lt;=CEILING(CPM!AW$1,1),Start!$I15&gt;CPM!AV$1),1,"")</f>
        <v/>
      </c>
      <c r="AX20" s="257" t="str">
        <f>IF(AND(Start!$H15&lt;=CEILING(CPM!AX$1,1),Start!$I15&gt;CPM!AW$1),1,"")</f>
        <v/>
      </c>
      <c r="AY20" s="257" t="str">
        <f>IF(AND(Start!$H15&lt;=CEILING(CPM!AY$1,1),Start!$I15&gt;CPM!AX$1),1,"")</f>
        <v/>
      </c>
      <c r="AZ20" s="257" t="str">
        <f>IF(AND(Start!$H15&lt;=CEILING(CPM!AZ$1,1),Start!$I15&gt;CPM!AY$1),1,"")</f>
        <v/>
      </c>
      <c r="BA20" s="223" t="str">
        <f>IF(AND(Start!$H15&lt;=CEILING(CPM!BA$1,1),Start!$I15&gt;CPM!AZ$1),1,"")</f>
        <v/>
      </c>
      <c r="BB20" s="222" t="str">
        <f>IF(AND(Start!$H15&lt;=CEILING(CPM!BB$1,1),Start!$I15&gt;CPM!BA$1),1,"")</f>
        <v/>
      </c>
      <c r="BC20" s="257" t="str">
        <f>IF(AND(Start!$H15&lt;=CEILING(CPM!BC$1,1),Start!$I15&gt;CPM!BB$1),1,"")</f>
        <v/>
      </c>
      <c r="BD20" s="257" t="str">
        <f>IF(AND(Start!$H15&lt;=CEILING(CPM!BD$1,1),Start!$I15&gt;CPM!BC$1),1,"")</f>
        <v/>
      </c>
      <c r="BE20" s="257" t="str">
        <f>IF(AND(Start!$H15&lt;=CEILING(CPM!BE$1,1),Start!$I15&gt;CPM!BD$1),1,"")</f>
        <v/>
      </c>
      <c r="BF20" s="257" t="str">
        <f>IF(AND(Start!$H15&lt;=CEILING(CPM!BF$1,1),Start!$I15&gt;CPM!BE$1),1,"")</f>
        <v/>
      </c>
      <c r="BG20" s="257" t="str">
        <f>IF(AND(Start!$H15&lt;=CEILING(CPM!BG$1,1),Start!$I15&gt;CPM!BF$1),1,"")</f>
        <v/>
      </c>
      <c r="BH20" s="257" t="str">
        <f>IF(AND(Start!$H15&lt;=CEILING(CPM!BH$1,1),Start!$I15&gt;CPM!BG$1),1,"")</f>
        <v/>
      </c>
      <c r="BI20" s="257" t="str">
        <f>IF(AND(Start!$H15&lt;=CEILING(CPM!BI$1,1),Start!$I15&gt;CPM!BH$1),1,"")</f>
        <v/>
      </c>
      <c r="BJ20" s="257" t="str">
        <f>IF(AND(Start!$H15&lt;=CEILING(CPM!BJ$1,1),Start!$I15&gt;CPM!BI$1),1,"")</f>
        <v/>
      </c>
      <c r="BK20" s="223" t="str">
        <f>IF(AND(Start!$H15&lt;=CEILING(CPM!BK$1,1),Start!$I15&gt;CPM!BJ$1),1,"")</f>
        <v/>
      </c>
      <c r="BL20" s="222" t="str">
        <f>IF(AND(Start!$H15&lt;=CEILING(CPM!BL$1,1),Start!$I15&gt;CPM!BK$1),1,"")</f>
        <v/>
      </c>
      <c r="BM20" s="257" t="str">
        <f>IF(AND(Start!$H15&lt;=CEILING(CPM!BM$1,1),Start!$I15&gt;CPM!BL$1),1,"")</f>
        <v/>
      </c>
      <c r="BN20" s="257" t="str">
        <f>IF(AND(Start!$H15&lt;=CEILING(CPM!BN$1,1),Start!$I15&gt;CPM!BM$1),1,"")</f>
        <v/>
      </c>
      <c r="BO20" s="257" t="str">
        <f>IF(AND(Start!$H15&lt;=CEILING(CPM!BO$1,1),Start!$I15&gt;CPM!BN$1),1,"")</f>
        <v/>
      </c>
      <c r="BP20" s="257" t="str">
        <f>IF(AND(Start!$H15&lt;=CEILING(CPM!BP$1,1),Start!$I15&gt;CPM!BO$1),1,"")</f>
        <v/>
      </c>
      <c r="BQ20" s="257" t="str">
        <f>IF(AND(Start!$H15&lt;=CEILING(CPM!BQ$1,1),Start!$I15&gt;CPM!BP$1),1,"")</f>
        <v/>
      </c>
      <c r="BR20" s="257" t="str">
        <f>IF(AND(Start!$H15&lt;=CEILING(CPM!BR$1,1),Start!$I15&gt;CPM!BQ$1),1,"")</f>
        <v/>
      </c>
      <c r="BS20" s="257" t="str">
        <f>IF(AND(Start!$H15&lt;=CEILING(CPM!BS$1,1),Start!$I15&gt;CPM!BR$1),1,"")</f>
        <v/>
      </c>
      <c r="BT20" s="257" t="str">
        <f>IF(AND(Start!$H15&lt;=CEILING(CPM!BT$1,1),Start!$I15&gt;CPM!BS$1),1,"")</f>
        <v/>
      </c>
      <c r="BU20" s="223" t="str">
        <f>IF(AND(Start!$H15&lt;=CEILING(CPM!BU$1,1),Start!$I15&gt;CPM!BT$1),1,"")</f>
        <v/>
      </c>
      <c r="BV20" s="222" t="str">
        <f>IF(AND(Start!$H15&lt;=CEILING(CPM!BV$1,1),Start!$I15&gt;CPM!BU$1),1,"")</f>
        <v/>
      </c>
      <c r="BW20" s="257" t="str">
        <f>IF(AND(Start!$H15&lt;=CEILING(CPM!BW$1,1),Start!$I15&gt;CPM!BV$1),1,"")</f>
        <v/>
      </c>
      <c r="BX20" s="257" t="str">
        <f>IF(AND(Start!$H15&lt;=CEILING(CPM!BX$1,1),Start!$I15&gt;CPM!BW$1),1,"")</f>
        <v/>
      </c>
      <c r="BY20" s="257" t="str">
        <f>IF(AND(Start!$H15&lt;=CEILING(CPM!BY$1,1),Start!$I15&gt;CPM!BX$1),1,"")</f>
        <v/>
      </c>
      <c r="BZ20" s="257" t="str">
        <f>IF(AND(Start!$H15&lt;=CEILING(CPM!BZ$1,1),Start!$I15&gt;CPM!BY$1),1,"")</f>
        <v/>
      </c>
      <c r="CA20" s="257" t="str">
        <f>IF(AND(Start!$H15&lt;=CEILING(CPM!CA$1,1),Start!$I15&gt;CPM!BZ$1),1,"")</f>
        <v/>
      </c>
      <c r="CB20" s="257" t="str">
        <f>IF(AND(Start!$H15&lt;=CEILING(CPM!CB$1,1),Start!$I15&gt;CPM!CA$1),1,"")</f>
        <v/>
      </c>
      <c r="CC20" s="257" t="str">
        <f>IF(AND(Start!$H15&lt;=CEILING(CPM!CC$1,1),Start!$I15&gt;CPM!CB$1),1,"")</f>
        <v/>
      </c>
      <c r="CD20" s="257" t="str">
        <f>IF(AND(Start!$H15&lt;=CEILING(CPM!CD$1,1),Start!$I15&gt;CPM!CC$1),1,"")</f>
        <v/>
      </c>
      <c r="CE20" s="223" t="str">
        <f>IF(AND(Start!$H15&lt;=CEILING(CPM!CE$1,1),Start!$I15&gt;CPM!CD$1),1,"")</f>
        <v/>
      </c>
      <c r="CF20" s="222" t="str">
        <f>IF(AND(Start!$H15&lt;=CEILING(CPM!CF$1,1),Start!$I15&gt;CPM!CE$1),1,"")</f>
        <v/>
      </c>
      <c r="CG20" s="257" t="str">
        <f>IF(AND(Start!$H15&lt;=CEILING(CPM!CG$1,1),Start!$I15&gt;CPM!CF$1),1,"")</f>
        <v/>
      </c>
      <c r="CH20" s="257" t="str">
        <f>IF(AND(Start!$H15&lt;=CEILING(CPM!CH$1,1),Start!$I15&gt;CPM!CG$1),1,"")</f>
        <v/>
      </c>
      <c r="CI20" s="257" t="str">
        <f>IF(AND(Start!$H15&lt;=CEILING(CPM!CI$1,1),Start!$I15&gt;CPM!CH$1),1,"")</f>
        <v/>
      </c>
      <c r="CJ20" s="257" t="str">
        <f>IF(AND(Start!$H15&lt;=CEILING(CPM!CJ$1,1),Start!$I15&gt;CPM!CI$1),1,"")</f>
        <v/>
      </c>
      <c r="CK20" s="257" t="str">
        <f>IF(AND(Start!$H15&lt;=CEILING(CPM!CK$1,1),Start!$I15&gt;CPM!CJ$1),1,"")</f>
        <v/>
      </c>
      <c r="CL20" s="257" t="str">
        <f>IF(AND(Start!$H15&lt;=CEILING(CPM!CL$1,1),Start!$I15&gt;CPM!CK$1),1,"")</f>
        <v/>
      </c>
      <c r="CM20" s="257" t="str">
        <f>IF(AND(Start!$H15&lt;=CEILING(CPM!CM$1,1),Start!$I15&gt;CPM!CL$1),1,"")</f>
        <v/>
      </c>
      <c r="CN20" s="257">
        <f>IF(AND(Start!$H15&lt;=CEILING(CPM!CN$1,1),Start!$I15&gt;CPM!CM$1),1,"")</f>
        <v>1</v>
      </c>
      <c r="CO20" s="223">
        <f>IF(AND(Start!$H15&lt;=CEILING(CPM!CO$1,1),Start!$I15&gt;CPM!CN$1),1,"")</f>
        <v>1</v>
      </c>
      <c r="CP20" s="222">
        <f>IF(AND(Start!$H15&lt;=CEILING(CPM!CP$1,1),Start!$I15&gt;CPM!CO$1),1,"")</f>
        <v>1</v>
      </c>
      <c r="CQ20" s="257">
        <f>IF(AND(Start!$H15&lt;=CEILING(CPM!CQ$1,1),Start!$I15&gt;CPM!CP$1),1,"")</f>
        <v>1</v>
      </c>
      <c r="CR20" s="257" t="str">
        <f>IF(AND(Start!$H15&lt;=CEILING(CPM!CR$1,1),Start!$I15&gt;CPM!CQ$1),1,"")</f>
        <v/>
      </c>
      <c r="CS20" s="257" t="str">
        <f>IF(AND(Start!$H15&lt;=CEILING(CPM!CS$1,1),Start!$I15&gt;CPM!CR$1),1,"")</f>
        <v/>
      </c>
      <c r="CT20" s="257" t="str">
        <f>IF(AND(Start!$H15&lt;=CEILING(CPM!CT$1,1),Start!$I15&gt;CPM!CS$1),1,"")</f>
        <v/>
      </c>
      <c r="CU20" s="257" t="str">
        <f>IF(AND(Start!$H15&lt;=CEILING(CPM!CU$1,1),Start!$I15&gt;CPM!CT$1),1,"")</f>
        <v/>
      </c>
      <c r="CV20" s="257" t="str">
        <f>IF(AND(Start!$H15&lt;=CEILING(CPM!CV$1,1),Start!$I15&gt;CPM!CU$1),1,"")</f>
        <v/>
      </c>
      <c r="CW20" s="257" t="str">
        <f>IF(AND(Start!$H15&lt;=CEILING(CPM!CW$1,1),Start!$I15&gt;CPM!CV$1),1,"")</f>
        <v/>
      </c>
      <c r="CX20" s="257" t="str">
        <f>IF(AND(Start!$H15&lt;=CEILING(CPM!CX$1,1),Start!$I15&gt;CPM!CW$1),1,"")</f>
        <v/>
      </c>
      <c r="CY20" s="223" t="str">
        <f>IF(AND(Start!$H15&lt;=CEILING(CPM!CY$1,1),Start!$I15&gt;CPM!CX$1),1,"")</f>
        <v/>
      </c>
      <c r="CZ20" s="222" t="str">
        <f>IF(AND(Start!$H15&lt;=CEILING(CPM!CZ$1,1),Start!$I15&gt;CPM!CY$1),1,"")</f>
        <v/>
      </c>
      <c r="DA20" s="257" t="str">
        <f>IF(AND(Start!$H15&lt;=CEILING(CPM!DA$1,1),Start!$I15&gt;CPM!CZ$1),1,"")</f>
        <v/>
      </c>
      <c r="DB20" s="257" t="str">
        <f>IF(AND(Start!$H15&lt;=CEILING(CPM!DB$1,1),Start!$I15&gt;CPM!DA$1),1,"")</f>
        <v/>
      </c>
      <c r="DC20" s="257" t="str">
        <f>IF(AND(Start!$H15&lt;=CEILING(CPM!DC$1,1),Start!$I15&gt;CPM!DB$1),1,"")</f>
        <v/>
      </c>
      <c r="DD20" s="257" t="str">
        <f>IF(AND(Start!$H15&lt;=CEILING(CPM!DD$1,1),Start!$I15&gt;CPM!DC$1),1,"")</f>
        <v/>
      </c>
      <c r="DE20" s="257" t="str">
        <f>IF(AND(Start!$H15&lt;=CEILING(CPM!DE$1,1),Start!$I15&gt;CPM!DD$1),1,"")</f>
        <v/>
      </c>
      <c r="DF20" s="257" t="str">
        <f>IF(AND(Start!$H15&lt;=CEILING(CPM!DF$1,1),Start!$I15&gt;CPM!DE$1),1,"")</f>
        <v/>
      </c>
      <c r="DG20" s="257" t="str">
        <f>IF(AND(Start!$H15&lt;=CEILING(CPM!DG$1,1),Start!$I15&gt;CPM!DF$1),1,"")</f>
        <v/>
      </c>
      <c r="DH20" s="257" t="str">
        <f>IF(AND(Start!$H15&lt;=CEILING(CPM!DH$1,1),Start!$I15&gt;CPM!DG$1),1,"")</f>
        <v/>
      </c>
      <c r="DI20" s="223" t="str">
        <f>IF(AND(Start!$H15&lt;=CEILING(CPM!DI$1,1),Start!$I15&gt;CPM!DH$1),1,"")</f>
        <v/>
      </c>
      <c r="DJ20" s="222" t="str">
        <f>IF(AND(Start!$H15&lt;=CEILING(CPM!DJ$1,1),Start!$I15&gt;CPM!DI$1),1,"")</f>
        <v/>
      </c>
      <c r="DK20" s="257" t="str">
        <f>IF(AND(Start!$H15&lt;=CEILING(CPM!DK$1,1),Start!$I15&gt;CPM!DJ$1),1,"")</f>
        <v/>
      </c>
      <c r="DL20" s="257" t="str">
        <f>IF(AND(Start!$H15&lt;=CEILING(CPM!DL$1,1),Start!$I15&gt;CPM!DK$1),1,"")</f>
        <v/>
      </c>
      <c r="DM20" s="257" t="str">
        <f>IF(AND(Start!$H15&lt;=CEILING(CPM!DM$1,1),Start!$I15&gt;CPM!DL$1),1,"")</f>
        <v/>
      </c>
      <c r="DN20" s="257" t="str">
        <f>IF(AND(Start!$H15&lt;=CEILING(CPM!DN$1,1),Start!$I15&gt;CPM!DM$1),1,"")</f>
        <v/>
      </c>
      <c r="DO20" s="257" t="str">
        <f>IF(AND(Start!$H15&lt;=CEILING(CPM!DO$1,1),Start!$I15&gt;CPM!DN$1),1,"")</f>
        <v/>
      </c>
      <c r="DP20" s="257" t="str">
        <f>IF(AND(Start!$H15&lt;=CEILING(CPM!DP$1,1),Start!$I15&gt;CPM!DO$1),1,"")</f>
        <v/>
      </c>
      <c r="DQ20" s="257" t="str">
        <f>IF(AND(Start!$H15&lt;=CEILING(CPM!DQ$1,1),Start!$I15&gt;CPM!DP$1),1,"")</f>
        <v/>
      </c>
      <c r="DR20" s="257" t="str">
        <f>IF(AND(Start!$H15&lt;=CEILING(CPM!DR$1,1),Start!$I15&gt;CPM!DQ$1),1,"")</f>
        <v/>
      </c>
      <c r="DS20" s="223" t="str">
        <f>IF(AND(Start!$H15&lt;=CEILING(CPM!DS$1,1),Start!$I15&gt;CPM!DR$1),1,"")</f>
        <v/>
      </c>
      <c r="DT20" s="222" t="str">
        <f>IF(AND(Start!$H15&lt;=CEILING(CPM!DT$1,1),Start!$I15&gt;CPM!DS$1),1,"")</f>
        <v/>
      </c>
      <c r="DU20" s="257" t="str">
        <f>IF(AND(Start!$H15&lt;=CEILING(CPM!DU$1,1),Start!$I15&gt;CPM!DT$1),1,"")</f>
        <v/>
      </c>
      <c r="DV20" s="257" t="str">
        <f>IF(AND(Start!$H15&lt;=CEILING(CPM!DV$1,1),Start!$I15&gt;CPM!DU$1),1,"")</f>
        <v/>
      </c>
      <c r="DW20" s="257" t="str">
        <f>IF(AND(Start!$H15&lt;=CEILING(CPM!DW$1,1),Start!$I15&gt;CPM!DV$1),1,"")</f>
        <v/>
      </c>
      <c r="DX20" s="257" t="str">
        <f>IF(AND(Start!$H15&lt;=CEILING(CPM!DX$1,1),Start!$I15&gt;CPM!DW$1),1,"")</f>
        <v/>
      </c>
      <c r="DY20" s="257" t="str">
        <f>IF(AND(Start!$H15&lt;=CEILING(CPM!DY$1,1),Start!$I15&gt;CPM!DX$1),1,"")</f>
        <v/>
      </c>
      <c r="DZ20" s="257" t="str">
        <f>IF(AND(Start!$H15&lt;=CEILING(CPM!DZ$1,1),Start!$I15&gt;CPM!DY$1),1,"")</f>
        <v/>
      </c>
      <c r="EA20" s="257" t="str">
        <f>IF(AND(Start!$H15&lt;=CEILING(CPM!EA$1,1),Start!$I15&gt;CPM!DZ$1),1,"")</f>
        <v/>
      </c>
      <c r="EB20" s="257" t="str">
        <f>IF(AND(Start!$H15&lt;=CEILING(CPM!EB$1,1),Start!$I15&gt;CPM!EA$1),1,"")</f>
        <v/>
      </c>
      <c r="EC20" s="223" t="str">
        <f>IF(AND(Start!$H15&lt;=CEILING(CPM!EC$1,1),Start!$I15&gt;CPM!EB$1),1,"")</f>
        <v/>
      </c>
      <c r="EG20" s="226"/>
      <c r="EH20" s="226"/>
      <c r="EI20" s="226"/>
    </row>
    <row r="21" spans="2:139" ht="12" customHeight="1" x14ac:dyDescent="0.2">
      <c r="B21" t="str">
        <f>Start!B16</f>
        <v/>
      </c>
      <c r="C21" s="249" t="str">
        <f>Start!D16</f>
        <v/>
      </c>
      <c r="D21" s="268" t="str">
        <f>IF(AND(Start!$H16&lt;=CEILING(CPM!D$1,1),Start!$I16&gt;CPM!C$1),1,"")</f>
        <v/>
      </c>
      <c r="E21" s="269" t="str">
        <f>IF(AND(Start!$H16&lt;=CEILING(CPM!E$1,1),Start!$I16&gt;CPM!D$1),1,"")</f>
        <v/>
      </c>
      <c r="F21" s="269" t="str">
        <f>IF(AND(Start!$H16&lt;=CEILING(CPM!F$1,1),Start!$I16&gt;CPM!E$1),1,"")</f>
        <v/>
      </c>
      <c r="G21" s="269" t="str">
        <f>IF(AND(Start!$H16&lt;=CEILING(CPM!G$1,1),Start!$I16&gt;CPM!F$1),1,"")</f>
        <v/>
      </c>
      <c r="H21" s="269" t="str">
        <f>IF(AND(Start!$H16&lt;=CEILING(CPM!H$1,1),Start!$I16&gt;CPM!G$1),1,"")</f>
        <v/>
      </c>
      <c r="I21" s="269" t="str">
        <f>IF(AND(Start!$H16&lt;=CEILING(CPM!I$1,1),Start!$I16&gt;CPM!H$1),1,"")</f>
        <v/>
      </c>
      <c r="J21" s="269" t="str">
        <f>IF(AND(Start!$H16&lt;=CEILING(CPM!J$1,1),Start!$I16&gt;CPM!I$1),1,"")</f>
        <v/>
      </c>
      <c r="K21" s="269" t="str">
        <f>IF(AND(Start!$H16&lt;=CEILING(CPM!K$1,1),Start!$I16&gt;CPM!J$1),1,"")</f>
        <v/>
      </c>
      <c r="L21" s="269" t="str">
        <f>IF(AND(Start!$H16&lt;=CEILING(CPM!L$1,1),Start!$I16&gt;CPM!K$1),1,"")</f>
        <v/>
      </c>
      <c r="M21" s="270" t="str">
        <f>IF(AND(Start!$H16&lt;=CEILING(CPM!M$1,1),Start!$I16&gt;CPM!L$1),1,"")</f>
        <v/>
      </c>
      <c r="N21" s="268" t="str">
        <f>IF(AND(Start!$H16&lt;=CEILING(CPM!N$1,1),Start!$I16&gt;CPM!M$1),1,"")</f>
        <v/>
      </c>
      <c r="O21" s="269" t="str">
        <f>IF(AND(Start!$H16&lt;=CEILING(CPM!O$1,1),Start!$I16&gt;CPM!N$1),1,"")</f>
        <v/>
      </c>
      <c r="P21" s="269" t="str">
        <f>IF(AND(Start!$H16&lt;=CEILING(CPM!P$1,1),Start!$I16&gt;CPM!O$1),1,"")</f>
        <v/>
      </c>
      <c r="Q21" s="269" t="str">
        <f>IF(AND(Start!$H16&lt;=CEILING(CPM!Q$1,1),Start!$I16&gt;CPM!P$1),1,"")</f>
        <v/>
      </c>
      <c r="R21" s="269" t="str">
        <f>IF(AND(Start!$H16&lt;=CEILING(CPM!R$1,1),Start!$I16&gt;CPM!Q$1),1,"")</f>
        <v/>
      </c>
      <c r="S21" s="269" t="str">
        <f>IF(AND(Start!$H16&lt;=CEILING(CPM!S$1,1),Start!$I16&gt;CPM!R$1),1,"")</f>
        <v/>
      </c>
      <c r="T21" s="269" t="str">
        <f>IF(AND(Start!$H16&lt;=CEILING(CPM!T$1,1),Start!$I16&gt;CPM!S$1),1,"")</f>
        <v/>
      </c>
      <c r="U21" s="269" t="str">
        <f>IF(AND(Start!$H16&lt;=CEILING(CPM!U$1,1),Start!$I16&gt;CPM!T$1),1,"")</f>
        <v/>
      </c>
      <c r="V21" s="269" t="str">
        <f>IF(AND(Start!$H16&lt;=CEILING(CPM!V$1,1),Start!$I16&gt;CPM!U$1),1,"")</f>
        <v/>
      </c>
      <c r="W21" s="270" t="str">
        <f>IF(AND(Start!$H16&lt;=CEILING(CPM!W$1,1),Start!$I16&gt;CPM!V$1),1,"")</f>
        <v/>
      </c>
      <c r="X21" s="268" t="str">
        <f>IF(AND(Start!$H16&lt;=CEILING(CPM!X$1,1),Start!$I16&gt;CPM!W$1),1,"")</f>
        <v/>
      </c>
      <c r="Y21" s="269" t="str">
        <f>IF(AND(Start!$H16&lt;=CEILING(CPM!Y$1,1),Start!$I16&gt;CPM!X$1),1,"")</f>
        <v/>
      </c>
      <c r="Z21" s="269" t="str">
        <f>IF(AND(Start!$H16&lt;=CEILING(CPM!Z$1,1),Start!$I16&gt;CPM!Y$1),1,"")</f>
        <v/>
      </c>
      <c r="AA21" s="269" t="str">
        <f>IF(AND(Start!$H16&lt;=CEILING(CPM!AA$1,1),Start!$I16&gt;CPM!Z$1),1,"")</f>
        <v/>
      </c>
      <c r="AB21" s="269" t="str">
        <f>IF(AND(Start!$H16&lt;=CEILING(CPM!AB$1,1),Start!$I16&gt;CPM!AA$1),1,"")</f>
        <v/>
      </c>
      <c r="AC21" s="269" t="str">
        <f>IF(AND(Start!$H16&lt;=CEILING(CPM!AC$1,1),Start!$I16&gt;CPM!AB$1),1,"")</f>
        <v/>
      </c>
      <c r="AD21" s="269" t="str">
        <f>IF(AND(Start!$H16&lt;=CEILING(CPM!AD$1,1),Start!$I16&gt;CPM!AC$1),1,"")</f>
        <v/>
      </c>
      <c r="AE21" s="269" t="str">
        <f>IF(AND(Start!$H16&lt;=CEILING(CPM!AE$1,1),Start!$I16&gt;CPM!AD$1),1,"")</f>
        <v/>
      </c>
      <c r="AF21" s="269" t="str">
        <f>IF(AND(Start!$H16&lt;=CEILING(CPM!AF$1,1),Start!$I16&gt;CPM!AE$1),1,"")</f>
        <v/>
      </c>
      <c r="AG21" s="270" t="str">
        <f>IF(AND(Start!$H16&lt;=CEILING(CPM!AG$1,1),Start!$I16&gt;CPM!AF$1),1,"")</f>
        <v/>
      </c>
      <c r="AH21" s="268" t="str">
        <f>IF(AND(Start!$H16&lt;=CEILING(CPM!AH$1,1),Start!$I16&gt;CPM!AG$1),1,"")</f>
        <v/>
      </c>
      <c r="AI21" s="269" t="str">
        <f>IF(AND(Start!$H16&lt;=CEILING(CPM!AI$1,1),Start!$I16&gt;CPM!AH$1),1,"")</f>
        <v/>
      </c>
      <c r="AJ21" s="269" t="str">
        <f>IF(AND(Start!$H16&lt;=CEILING(CPM!AJ$1,1),Start!$I16&gt;CPM!AI$1),1,"")</f>
        <v/>
      </c>
      <c r="AK21" s="269" t="str">
        <f>IF(AND(Start!$H16&lt;=CEILING(CPM!AK$1,1),Start!$I16&gt;CPM!AJ$1),1,"")</f>
        <v/>
      </c>
      <c r="AL21" s="269" t="str">
        <f>IF(AND(Start!$H16&lt;=CEILING(CPM!AL$1,1),Start!$I16&gt;CPM!AK$1),1,"")</f>
        <v/>
      </c>
      <c r="AM21" s="269" t="str">
        <f>IF(AND(Start!$H16&lt;=CEILING(CPM!AM$1,1),Start!$I16&gt;CPM!AL$1),1,"")</f>
        <v/>
      </c>
      <c r="AN21" s="269" t="str">
        <f>IF(AND(Start!$H16&lt;=CEILING(CPM!AN$1,1),Start!$I16&gt;CPM!AM$1),1,"")</f>
        <v/>
      </c>
      <c r="AO21" s="269" t="str">
        <f>IF(AND(Start!$H16&lt;=CEILING(CPM!AO$1,1),Start!$I16&gt;CPM!AN$1),1,"")</f>
        <v/>
      </c>
      <c r="AP21" s="269" t="str">
        <f>IF(AND(Start!$H16&lt;=CEILING(CPM!AP$1,1),Start!$I16&gt;CPM!AO$1),1,"")</f>
        <v/>
      </c>
      <c r="AQ21" s="270" t="str">
        <f>IF(AND(Start!$H16&lt;=CEILING(CPM!AQ$1,1),Start!$I16&gt;CPM!AP$1),1,"")</f>
        <v/>
      </c>
      <c r="AR21" s="268" t="str">
        <f>IF(AND(Start!$H16&lt;=CEILING(CPM!AR$1,1),Start!$I16&gt;CPM!AQ$1),1,"")</f>
        <v/>
      </c>
      <c r="AS21" s="269" t="str">
        <f>IF(AND(Start!$H16&lt;=CEILING(CPM!AS$1,1),Start!$I16&gt;CPM!AR$1),1,"")</f>
        <v/>
      </c>
      <c r="AT21" s="269" t="str">
        <f>IF(AND(Start!$H16&lt;=CEILING(CPM!AT$1,1),Start!$I16&gt;CPM!AS$1),1,"")</f>
        <v/>
      </c>
      <c r="AU21" s="269" t="str">
        <f>IF(AND(Start!$H16&lt;=CEILING(CPM!AU$1,1),Start!$I16&gt;CPM!AT$1),1,"")</f>
        <v/>
      </c>
      <c r="AV21" s="269" t="str">
        <f>IF(AND(Start!$H16&lt;=CEILING(CPM!AV$1,1),Start!$I16&gt;CPM!AU$1),1,"")</f>
        <v/>
      </c>
      <c r="AW21" s="269" t="str">
        <f>IF(AND(Start!$H16&lt;=CEILING(CPM!AW$1,1),Start!$I16&gt;CPM!AV$1),1,"")</f>
        <v/>
      </c>
      <c r="AX21" s="269" t="str">
        <f>IF(AND(Start!$H16&lt;=CEILING(CPM!AX$1,1),Start!$I16&gt;CPM!AW$1),1,"")</f>
        <v/>
      </c>
      <c r="AY21" s="269" t="str">
        <f>IF(AND(Start!$H16&lt;=CEILING(CPM!AY$1,1),Start!$I16&gt;CPM!AX$1),1,"")</f>
        <v/>
      </c>
      <c r="AZ21" s="269" t="str">
        <f>IF(AND(Start!$H16&lt;=CEILING(CPM!AZ$1,1),Start!$I16&gt;CPM!AY$1),1,"")</f>
        <v/>
      </c>
      <c r="BA21" s="270" t="str">
        <f>IF(AND(Start!$H16&lt;=CEILING(CPM!BA$1,1),Start!$I16&gt;CPM!AZ$1),1,"")</f>
        <v/>
      </c>
      <c r="BB21" s="268" t="str">
        <f>IF(AND(Start!$H16&lt;=CEILING(CPM!BB$1,1),Start!$I16&gt;CPM!BA$1),1,"")</f>
        <v/>
      </c>
      <c r="BC21" s="269" t="str">
        <f>IF(AND(Start!$H16&lt;=CEILING(CPM!BC$1,1),Start!$I16&gt;CPM!BB$1),1,"")</f>
        <v/>
      </c>
      <c r="BD21" s="269" t="str">
        <f>IF(AND(Start!$H16&lt;=CEILING(CPM!BD$1,1),Start!$I16&gt;CPM!BC$1),1,"")</f>
        <v/>
      </c>
      <c r="BE21" s="269" t="str">
        <f>IF(AND(Start!$H16&lt;=CEILING(CPM!BE$1,1),Start!$I16&gt;CPM!BD$1),1,"")</f>
        <v/>
      </c>
      <c r="BF21" s="269" t="str">
        <f>IF(AND(Start!$H16&lt;=CEILING(CPM!BF$1,1),Start!$I16&gt;CPM!BE$1),1,"")</f>
        <v/>
      </c>
      <c r="BG21" s="269" t="str">
        <f>IF(AND(Start!$H16&lt;=CEILING(CPM!BG$1,1),Start!$I16&gt;CPM!BF$1),1,"")</f>
        <v/>
      </c>
      <c r="BH21" s="269" t="str">
        <f>IF(AND(Start!$H16&lt;=CEILING(CPM!BH$1,1),Start!$I16&gt;CPM!BG$1),1,"")</f>
        <v/>
      </c>
      <c r="BI21" s="269" t="str">
        <f>IF(AND(Start!$H16&lt;=CEILING(CPM!BI$1,1),Start!$I16&gt;CPM!BH$1),1,"")</f>
        <v/>
      </c>
      <c r="BJ21" s="269" t="str">
        <f>IF(AND(Start!$H16&lt;=CEILING(CPM!BJ$1,1),Start!$I16&gt;CPM!BI$1),1,"")</f>
        <v/>
      </c>
      <c r="BK21" s="270" t="str">
        <f>IF(AND(Start!$H16&lt;=CEILING(CPM!BK$1,1),Start!$I16&gt;CPM!BJ$1),1,"")</f>
        <v/>
      </c>
      <c r="BL21" s="268" t="str">
        <f>IF(AND(Start!$H16&lt;=CEILING(CPM!BL$1,1),Start!$I16&gt;CPM!BK$1),1,"")</f>
        <v/>
      </c>
      <c r="BM21" s="269" t="str">
        <f>IF(AND(Start!$H16&lt;=CEILING(CPM!BM$1,1),Start!$I16&gt;CPM!BL$1),1,"")</f>
        <v/>
      </c>
      <c r="BN21" s="269" t="str">
        <f>IF(AND(Start!$H16&lt;=CEILING(CPM!BN$1,1),Start!$I16&gt;CPM!BM$1),1,"")</f>
        <v/>
      </c>
      <c r="BO21" s="269" t="str">
        <f>IF(AND(Start!$H16&lt;=CEILING(CPM!BO$1,1),Start!$I16&gt;CPM!BN$1),1,"")</f>
        <v/>
      </c>
      <c r="BP21" s="269" t="str">
        <f>IF(AND(Start!$H16&lt;=CEILING(CPM!BP$1,1),Start!$I16&gt;CPM!BO$1),1,"")</f>
        <v/>
      </c>
      <c r="BQ21" s="269" t="str">
        <f>IF(AND(Start!$H16&lt;=CEILING(CPM!BQ$1,1),Start!$I16&gt;CPM!BP$1),1,"")</f>
        <v/>
      </c>
      <c r="BR21" s="269" t="str">
        <f>IF(AND(Start!$H16&lt;=CEILING(CPM!BR$1,1),Start!$I16&gt;CPM!BQ$1),1,"")</f>
        <v/>
      </c>
      <c r="BS21" s="269" t="str">
        <f>IF(AND(Start!$H16&lt;=CEILING(CPM!BS$1,1),Start!$I16&gt;CPM!BR$1),1,"")</f>
        <v/>
      </c>
      <c r="BT21" s="269" t="str">
        <f>IF(AND(Start!$H16&lt;=CEILING(CPM!BT$1,1),Start!$I16&gt;CPM!BS$1),1,"")</f>
        <v/>
      </c>
      <c r="BU21" s="270" t="str">
        <f>IF(AND(Start!$H16&lt;=CEILING(CPM!BU$1,1),Start!$I16&gt;CPM!BT$1),1,"")</f>
        <v/>
      </c>
      <c r="BV21" s="268" t="str">
        <f>IF(AND(Start!$H16&lt;=CEILING(CPM!BV$1,1),Start!$I16&gt;CPM!BU$1),1,"")</f>
        <v/>
      </c>
      <c r="BW21" s="269" t="str">
        <f>IF(AND(Start!$H16&lt;=CEILING(CPM!BW$1,1),Start!$I16&gt;CPM!BV$1),1,"")</f>
        <v/>
      </c>
      <c r="BX21" s="269" t="str">
        <f>IF(AND(Start!$H16&lt;=CEILING(CPM!BX$1,1),Start!$I16&gt;CPM!BW$1),1,"")</f>
        <v/>
      </c>
      <c r="BY21" s="269" t="str">
        <f>IF(AND(Start!$H16&lt;=CEILING(CPM!BY$1,1),Start!$I16&gt;CPM!BX$1),1,"")</f>
        <v/>
      </c>
      <c r="BZ21" s="269" t="str">
        <f>IF(AND(Start!$H16&lt;=CEILING(CPM!BZ$1,1),Start!$I16&gt;CPM!BY$1),1,"")</f>
        <v/>
      </c>
      <c r="CA21" s="269" t="str">
        <f>IF(AND(Start!$H16&lt;=CEILING(CPM!CA$1,1),Start!$I16&gt;CPM!BZ$1),1,"")</f>
        <v/>
      </c>
      <c r="CB21" s="269" t="str">
        <f>IF(AND(Start!$H16&lt;=CEILING(CPM!CB$1,1),Start!$I16&gt;CPM!CA$1),1,"")</f>
        <v/>
      </c>
      <c r="CC21" s="269" t="str">
        <f>IF(AND(Start!$H16&lt;=CEILING(CPM!CC$1,1),Start!$I16&gt;CPM!CB$1),1,"")</f>
        <v/>
      </c>
      <c r="CD21" s="269" t="str">
        <f>IF(AND(Start!$H16&lt;=CEILING(CPM!CD$1,1),Start!$I16&gt;CPM!CC$1),1,"")</f>
        <v/>
      </c>
      <c r="CE21" s="270" t="str">
        <f>IF(AND(Start!$H16&lt;=CEILING(CPM!CE$1,1),Start!$I16&gt;CPM!CD$1),1,"")</f>
        <v/>
      </c>
      <c r="CF21" s="268" t="str">
        <f>IF(AND(Start!$H16&lt;=CEILING(CPM!CF$1,1),Start!$I16&gt;CPM!CE$1),1,"")</f>
        <v/>
      </c>
      <c r="CG21" s="269" t="str">
        <f>IF(AND(Start!$H16&lt;=CEILING(CPM!CG$1,1),Start!$I16&gt;CPM!CF$1),1,"")</f>
        <v/>
      </c>
      <c r="CH21" s="269" t="str">
        <f>IF(AND(Start!$H16&lt;=CEILING(CPM!CH$1,1),Start!$I16&gt;CPM!CG$1),1,"")</f>
        <v/>
      </c>
      <c r="CI21" s="269" t="str">
        <f>IF(AND(Start!$H16&lt;=CEILING(CPM!CI$1,1),Start!$I16&gt;CPM!CH$1),1,"")</f>
        <v/>
      </c>
      <c r="CJ21" s="269" t="str">
        <f>IF(AND(Start!$H16&lt;=CEILING(CPM!CJ$1,1),Start!$I16&gt;CPM!CI$1),1,"")</f>
        <v/>
      </c>
      <c r="CK21" s="269" t="str">
        <f>IF(AND(Start!$H16&lt;=CEILING(CPM!CK$1,1),Start!$I16&gt;CPM!CJ$1),1,"")</f>
        <v/>
      </c>
      <c r="CL21" s="269" t="str">
        <f>IF(AND(Start!$H16&lt;=CEILING(CPM!CL$1,1),Start!$I16&gt;CPM!CK$1),1,"")</f>
        <v/>
      </c>
      <c r="CM21" s="269" t="str">
        <f>IF(AND(Start!$H16&lt;=CEILING(CPM!CM$1,1),Start!$I16&gt;CPM!CL$1),1,"")</f>
        <v/>
      </c>
      <c r="CN21" s="269" t="str">
        <f>IF(AND(Start!$H16&lt;=CEILING(CPM!CN$1,1),Start!$I16&gt;CPM!CM$1),1,"")</f>
        <v/>
      </c>
      <c r="CO21" s="270" t="str">
        <f>IF(AND(Start!$H16&lt;=CEILING(CPM!CO$1,1),Start!$I16&gt;CPM!CN$1),1,"")</f>
        <v/>
      </c>
      <c r="CP21" s="268" t="str">
        <f>IF(AND(Start!$H16&lt;=CEILING(CPM!CP$1,1),Start!$I16&gt;CPM!CO$1),1,"")</f>
        <v/>
      </c>
      <c r="CQ21" s="269" t="str">
        <f>IF(AND(Start!$H16&lt;=CEILING(CPM!CQ$1,1),Start!$I16&gt;CPM!CP$1),1,"")</f>
        <v/>
      </c>
      <c r="CR21" s="269" t="str">
        <f>IF(AND(Start!$H16&lt;=CEILING(CPM!CR$1,1),Start!$I16&gt;CPM!CQ$1),1,"")</f>
        <v/>
      </c>
      <c r="CS21" s="269" t="str">
        <f>IF(AND(Start!$H16&lt;=CEILING(CPM!CS$1,1),Start!$I16&gt;CPM!CR$1),1,"")</f>
        <v/>
      </c>
      <c r="CT21" s="269" t="str">
        <f>IF(AND(Start!$H16&lt;=CEILING(CPM!CT$1,1),Start!$I16&gt;CPM!CS$1),1,"")</f>
        <v/>
      </c>
      <c r="CU21" s="269" t="str">
        <f>IF(AND(Start!$H16&lt;=CEILING(CPM!CU$1,1),Start!$I16&gt;CPM!CT$1),1,"")</f>
        <v/>
      </c>
      <c r="CV21" s="269" t="str">
        <f>IF(AND(Start!$H16&lt;=CEILING(CPM!CV$1,1),Start!$I16&gt;CPM!CU$1),1,"")</f>
        <v/>
      </c>
      <c r="CW21" s="269" t="str">
        <f>IF(AND(Start!$H16&lt;=CEILING(CPM!CW$1,1),Start!$I16&gt;CPM!CV$1),1,"")</f>
        <v/>
      </c>
      <c r="CX21" s="269" t="str">
        <f>IF(AND(Start!$H16&lt;=CEILING(CPM!CX$1,1),Start!$I16&gt;CPM!CW$1),1,"")</f>
        <v/>
      </c>
      <c r="CY21" s="270" t="str">
        <f>IF(AND(Start!$H16&lt;=CEILING(CPM!CY$1,1),Start!$I16&gt;CPM!CX$1),1,"")</f>
        <v/>
      </c>
      <c r="CZ21" s="268" t="str">
        <f>IF(AND(Start!$H16&lt;=CEILING(CPM!CZ$1,1),Start!$I16&gt;CPM!CY$1),1,"")</f>
        <v/>
      </c>
      <c r="DA21" s="269" t="str">
        <f>IF(AND(Start!$H16&lt;=CEILING(CPM!DA$1,1),Start!$I16&gt;CPM!CZ$1),1,"")</f>
        <v/>
      </c>
      <c r="DB21" s="269" t="str">
        <f>IF(AND(Start!$H16&lt;=CEILING(CPM!DB$1,1),Start!$I16&gt;CPM!DA$1),1,"")</f>
        <v/>
      </c>
      <c r="DC21" s="269" t="str">
        <f>IF(AND(Start!$H16&lt;=CEILING(CPM!DC$1,1),Start!$I16&gt;CPM!DB$1),1,"")</f>
        <v/>
      </c>
      <c r="DD21" s="269" t="str">
        <f>IF(AND(Start!$H16&lt;=CEILING(CPM!DD$1,1),Start!$I16&gt;CPM!DC$1),1,"")</f>
        <v/>
      </c>
      <c r="DE21" s="269" t="str">
        <f>IF(AND(Start!$H16&lt;=CEILING(CPM!DE$1,1),Start!$I16&gt;CPM!DD$1),1,"")</f>
        <v/>
      </c>
      <c r="DF21" s="269" t="str">
        <f>IF(AND(Start!$H16&lt;=CEILING(CPM!DF$1,1),Start!$I16&gt;CPM!DE$1),1,"")</f>
        <v/>
      </c>
      <c r="DG21" s="269" t="str">
        <f>IF(AND(Start!$H16&lt;=CEILING(CPM!DG$1,1),Start!$I16&gt;CPM!DF$1),1,"")</f>
        <v/>
      </c>
      <c r="DH21" s="269" t="str">
        <f>IF(AND(Start!$H16&lt;=CEILING(CPM!DH$1,1),Start!$I16&gt;CPM!DG$1),1,"")</f>
        <v/>
      </c>
      <c r="DI21" s="270" t="str">
        <f>IF(AND(Start!$H16&lt;=CEILING(CPM!DI$1,1),Start!$I16&gt;CPM!DH$1),1,"")</f>
        <v/>
      </c>
      <c r="DJ21" s="268" t="str">
        <f>IF(AND(Start!$H16&lt;=CEILING(CPM!DJ$1,1),Start!$I16&gt;CPM!DI$1),1,"")</f>
        <v/>
      </c>
      <c r="DK21" s="269" t="str">
        <f>IF(AND(Start!$H16&lt;=CEILING(CPM!DK$1,1),Start!$I16&gt;CPM!DJ$1),1,"")</f>
        <v/>
      </c>
      <c r="DL21" s="269" t="str">
        <f>IF(AND(Start!$H16&lt;=CEILING(CPM!DL$1,1),Start!$I16&gt;CPM!DK$1),1,"")</f>
        <v/>
      </c>
      <c r="DM21" s="269" t="str">
        <f>IF(AND(Start!$H16&lt;=CEILING(CPM!DM$1,1),Start!$I16&gt;CPM!DL$1),1,"")</f>
        <v/>
      </c>
      <c r="DN21" s="269" t="str">
        <f>IF(AND(Start!$H16&lt;=CEILING(CPM!DN$1,1),Start!$I16&gt;CPM!DM$1),1,"")</f>
        <v/>
      </c>
      <c r="DO21" s="269" t="str">
        <f>IF(AND(Start!$H16&lt;=CEILING(CPM!DO$1,1),Start!$I16&gt;CPM!DN$1),1,"")</f>
        <v/>
      </c>
      <c r="DP21" s="269" t="str">
        <f>IF(AND(Start!$H16&lt;=CEILING(CPM!DP$1,1),Start!$I16&gt;CPM!DO$1),1,"")</f>
        <v/>
      </c>
      <c r="DQ21" s="269" t="str">
        <f>IF(AND(Start!$H16&lt;=CEILING(CPM!DQ$1,1),Start!$I16&gt;CPM!DP$1),1,"")</f>
        <v/>
      </c>
      <c r="DR21" s="269" t="str">
        <f>IF(AND(Start!$H16&lt;=CEILING(CPM!DR$1,1),Start!$I16&gt;CPM!DQ$1),1,"")</f>
        <v/>
      </c>
      <c r="DS21" s="270" t="str">
        <f>IF(AND(Start!$H16&lt;=CEILING(CPM!DS$1,1),Start!$I16&gt;CPM!DR$1),1,"")</f>
        <v/>
      </c>
      <c r="DT21" s="268" t="str">
        <f>IF(AND(Start!$H16&lt;=CEILING(CPM!DT$1,1),Start!$I16&gt;CPM!DS$1),1,"")</f>
        <v/>
      </c>
      <c r="DU21" s="269" t="str">
        <f>IF(AND(Start!$H16&lt;=CEILING(CPM!DU$1,1),Start!$I16&gt;CPM!DT$1),1,"")</f>
        <v/>
      </c>
      <c r="DV21" s="269" t="str">
        <f>IF(AND(Start!$H16&lt;=CEILING(CPM!DV$1,1),Start!$I16&gt;CPM!DU$1),1,"")</f>
        <v/>
      </c>
      <c r="DW21" s="269" t="str">
        <f>IF(AND(Start!$H16&lt;=CEILING(CPM!DW$1,1),Start!$I16&gt;CPM!DV$1),1,"")</f>
        <v/>
      </c>
      <c r="DX21" s="269" t="str">
        <f>IF(AND(Start!$H16&lt;=CEILING(CPM!DX$1,1),Start!$I16&gt;CPM!DW$1),1,"")</f>
        <v/>
      </c>
      <c r="DY21" s="269" t="str">
        <f>IF(AND(Start!$H16&lt;=CEILING(CPM!DY$1,1),Start!$I16&gt;CPM!DX$1),1,"")</f>
        <v/>
      </c>
      <c r="DZ21" s="269" t="str">
        <f>IF(AND(Start!$H16&lt;=CEILING(CPM!DZ$1,1),Start!$I16&gt;CPM!DY$1),1,"")</f>
        <v/>
      </c>
      <c r="EA21" s="269" t="str">
        <f>IF(AND(Start!$H16&lt;=CEILING(CPM!EA$1,1),Start!$I16&gt;CPM!DZ$1),1,"")</f>
        <v/>
      </c>
      <c r="EB21" s="269" t="str">
        <f>IF(AND(Start!$H16&lt;=CEILING(CPM!EB$1,1),Start!$I16&gt;CPM!EA$1),1,"")</f>
        <v/>
      </c>
      <c r="EC21" s="270" t="str">
        <f>IF(AND(Start!$H16&lt;=CEILING(CPM!EC$1,1),Start!$I16&gt;CPM!EB$1),1,"")</f>
        <v/>
      </c>
      <c r="EG21" s="226"/>
      <c r="EH21" s="226"/>
      <c r="EI21" s="226"/>
    </row>
    <row r="22" spans="2:139" ht="12" customHeight="1" x14ac:dyDescent="0.2">
      <c r="B22" t="str">
        <f>Start!B17</f>
        <v/>
      </c>
      <c r="C22" s="206" t="str">
        <f>Start!D17</f>
        <v/>
      </c>
      <c r="D22" s="222" t="str">
        <f>IF(AND(Start!$H17&lt;=CEILING(CPM!D$1,1),Start!$I17&gt;CPM!C$1),1,"")</f>
        <v/>
      </c>
      <c r="E22" s="257" t="str">
        <f>IF(AND(Start!$H17&lt;=CEILING(CPM!E$1,1),Start!$I17&gt;CPM!D$1),1,"")</f>
        <v/>
      </c>
      <c r="F22" s="257" t="str">
        <f>IF(AND(Start!$H17&lt;=CEILING(CPM!F$1,1),Start!$I17&gt;CPM!E$1),1,"")</f>
        <v/>
      </c>
      <c r="G22" s="257" t="str">
        <f>IF(AND(Start!$H17&lt;=CEILING(CPM!G$1,1),Start!$I17&gt;CPM!F$1),1,"")</f>
        <v/>
      </c>
      <c r="H22" s="257" t="str">
        <f>IF(AND(Start!$H17&lt;=CEILING(CPM!H$1,1),Start!$I17&gt;CPM!G$1),1,"")</f>
        <v/>
      </c>
      <c r="I22" s="257" t="str">
        <f>IF(AND(Start!$H17&lt;=CEILING(CPM!I$1,1),Start!$I17&gt;CPM!H$1),1,"")</f>
        <v/>
      </c>
      <c r="J22" s="257" t="str">
        <f>IF(AND(Start!$H17&lt;=CEILING(CPM!J$1,1),Start!$I17&gt;CPM!I$1),1,"")</f>
        <v/>
      </c>
      <c r="K22" s="257" t="str">
        <f>IF(AND(Start!$H17&lt;=CEILING(CPM!K$1,1),Start!$I17&gt;CPM!J$1),1,"")</f>
        <v/>
      </c>
      <c r="L22" s="257" t="str">
        <f>IF(AND(Start!$H17&lt;=CEILING(CPM!L$1,1),Start!$I17&gt;CPM!K$1),1,"")</f>
        <v/>
      </c>
      <c r="M22" s="223" t="str">
        <f>IF(AND(Start!$H17&lt;=CEILING(CPM!M$1,1),Start!$I17&gt;CPM!L$1),1,"")</f>
        <v/>
      </c>
      <c r="N22" s="222" t="str">
        <f>IF(AND(Start!$H17&lt;=CEILING(CPM!N$1,1),Start!$I17&gt;CPM!M$1),1,"")</f>
        <v/>
      </c>
      <c r="O22" s="257" t="str">
        <f>IF(AND(Start!$H17&lt;=CEILING(CPM!O$1,1),Start!$I17&gt;CPM!N$1),1,"")</f>
        <v/>
      </c>
      <c r="P22" s="257" t="str">
        <f>IF(AND(Start!$H17&lt;=CEILING(CPM!P$1,1),Start!$I17&gt;CPM!O$1),1,"")</f>
        <v/>
      </c>
      <c r="Q22" s="257" t="str">
        <f>IF(AND(Start!$H17&lt;=CEILING(CPM!Q$1,1),Start!$I17&gt;CPM!P$1),1,"")</f>
        <v/>
      </c>
      <c r="R22" s="257" t="str">
        <f>IF(AND(Start!$H17&lt;=CEILING(CPM!R$1,1),Start!$I17&gt;CPM!Q$1),1,"")</f>
        <v/>
      </c>
      <c r="S22" s="257" t="str">
        <f>IF(AND(Start!$H17&lt;=CEILING(CPM!S$1,1),Start!$I17&gt;CPM!R$1),1,"")</f>
        <v/>
      </c>
      <c r="T22" s="257" t="str">
        <f>IF(AND(Start!$H17&lt;=CEILING(CPM!T$1,1),Start!$I17&gt;CPM!S$1),1,"")</f>
        <v/>
      </c>
      <c r="U22" s="257" t="str">
        <f>IF(AND(Start!$H17&lt;=CEILING(CPM!U$1,1),Start!$I17&gt;CPM!T$1),1,"")</f>
        <v/>
      </c>
      <c r="V22" s="257" t="str">
        <f>IF(AND(Start!$H17&lt;=CEILING(CPM!V$1,1),Start!$I17&gt;CPM!U$1),1,"")</f>
        <v/>
      </c>
      <c r="W22" s="223" t="str">
        <f>IF(AND(Start!$H17&lt;=CEILING(CPM!W$1,1),Start!$I17&gt;CPM!V$1),1,"")</f>
        <v/>
      </c>
      <c r="X22" s="222" t="str">
        <f>IF(AND(Start!$H17&lt;=CEILING(CPM!X$1,1),Start!$I17&gt;CPM!W$1),1,"")</f>
        <v/>
      </c>
      <c r="Y22" s="257" t="str">
        <f>IF(AND(Start!$H17&lt;=CEILING(CPM!Y$1,1),Start!$I17&gt;CPM!X$1),1,"")</f>
        <v/>
      </c>
      <c r="Z22" s="257" t="str">
        <f>IF(AND(Start!$H17&lt;=CEILING(CPM!Z$1,1),Start!$I17&gt;CPM!Y$1),1,"")</f>
        <v/>
      </c>
      <c r="AA22" s="257" t="str">
        <f>IF(AND(Start!$H17&lt;=CEILING(CPM!AA$1,1),Start!$I17&gt;CPM!Z$1),1,"")</f>
        <v/>
      </c>
      <c r="AB22" s="257" t="str">
        <f>IF(AND(Start!$H17&lt;=CEILING(CPM!AB$1,1),Start!$I17&gt;CPM!AA$1),1,"")</f>
        <v/>
      </c>
      <c r="AC22" s="257" t="str">
        <f>IF(AND(Start!$H17&lt;=CEILING(CPM!AC$1,1),Start!$I17&gt;CPM!AB$1),1,"")</f>
        <v/>
      </c>
      <c r="AD22" s="257" t="str">
        <f>IF(AND(Start!$H17&lt;=CEILING(CPM!AD$1,1),Start!$I17&gt;CPM!AC$1),1,"")</f>
        <v/>
      </c>
      <c r="AE22" s="257" t="str">
        <f>IF(AND(Start!$H17&lt;=CEILING(CPM!AE$1,1),Start!$I17&gt;CPM!AD$1),1,"")</f>
        <v/>
      </c>
      <c r="AF22" s="257" t="str">
        <f>IF(AND(Start!$H17&lt;=CEILING(CPM!AF$1,1),Start!$I17&gt;CPM!AE$1),1,"")</f>
        <v/>
      </c>
      <c r="AG22" s="223" t="str">
        <f>IF(AND(Start!$H17&lt;=CEILING(CPM!AG$1,1),Start!$I17&gt;CPM!AF$1),1,"")</f>
        <v/>
      </c>
      <c r="AH22" s="222" t="str">
        <f>IF(AND(Start!$H17&lt;=CEILING(CPM!AH$1,1),Start!$I17&gt;CPM!AG$1),1,"")</f>
        <v/>
      </c>
      <c r="AI22" s="257" t="str">
        <f>IF(AND(Start!$H17&lt;=CEILING(CPM!AI$1,1),Start!$I17&gt;CPM!AH$1),1,"")</f>
        <v/>
      </c>
      <c r="AJ22" s="257" t="str">
        <f>IF(AND(Start!$H17&lt;=CEILING(CPM!AJ$1,1),Start!$I17&gt;CPM!AI$1),1,"")</f>
        <v/>
      </c>
      <c r="AK22" s="257" t="str">
        <f>IF(AND(Start!$H17&lt;=CEILING(CPM!AK$1,1),Start!$I17&gt;CPM!AJ$1),1,"")</f>
        <v/>
      </c>
      <c r="AL22" s="257" t="str">
        <f>IF(AND(Start!$H17&lt;=CEILING(CPM!AL$1,1),Start!$I17&gt;CPM!AK$1),1,"")</f>
        <v/>
      </c>
      <c r="AM22" s="257" t="str">
        <f>IF(AND(Start!$H17&lt;=CEILING(CPM!AM$1,1),Start!$I17&gt;CPM!AL$1),1,"")</f>
        <v/>
      </c>
      <c r="AN22" s="257" t="str">
        <f>IF(AND(Start!$H17&lt;=CEILING(CPM!AN$1,1),Start!$I17&gt;CPM!AM$1),1,"")</f>
        <v/>
      </c>
      <c r="AO22" s="257" t="str">
        <f>IF(AND(Start!$H17&lt;=CEILING(CPM!AO$1,1),Start!$I17&gt;CPM!AN$1),1,"")</f>
        <v/>
      </c>
      <c r="AP22" s="257" t="str">
        <f>IF(AND(Start!$H17&lt;=CEILING(CPM!AP$1,1),Start!$I17&gt;CPM!AO$1),1,"")</f>
        <v/>
      </c>
      <c r="AQ22" s="223" t="str">
        <f>IF(AND(Start!$H17&lt;=CEILING(CPM!AQ$1,1),Start!$I17&gt;CPM!AP$1),1,"")</f>
        <v/>
      </c>
      <c r="AR22" s="222" t="str">
        <f>IF(AND(Start!$H17&lt;=CEILING(CPM!AR$1,1),Start!$I17&gt;CPM!AQ$1),1,"")</f>
        <v/>
      </c>
      <c r="AS22" s="257" t="str">
        <f>IF(AND(Start!$H17&lt;=CEILING(CPM!AS$1,1),Start!$I17&gt;CPM!AR$1),1,"")</f>
        <v/>
      </c>
      <c r="AT22" s="257" t="str">
        <f>IF(AND(Start!$H17&lt;=CEILING(CPM!AT$1,1),Start!$I17&gt;CPM!AS$1),1,"")</f>
        <v/>
      </c>
      <c r="AU22" s="257" t="str">
        <f>IF(AND(Start!$H17&lt;=CEILING(CPM!AU$1,1),Start!$I17&gt;CPM!AT$1),1,"")</f>
        <v/>
      </c>
      <c r="AV22" s="257" t="str">
        <f>IF(AND(Start!$H17&lt;=CEILING(CPM!AV$1,1),Start!$I17&gt;CPM!AU$1),1,"")</f>
        <v/>
      </c>
      <c r="AW22" s="257" t="str">
        <f>IF(AND(Start!$H17&lt;=CEILING(CPM!AW$1,1),Start!$I17&gt;CPM!AV$1),1,"")</f>
        <v/>
      </c>
      <c r="AX22" s="257" t="str">
        <f>IF(AND(Start!$H17&lt;=CEILING(CPM!AX$1,1),Start!$I17&gt;CPM!AW$1),1,"")</f>
        <v/>
      </c>
      <c r="AY22" s="257" t="str">
        <f>IF(AND(Start!$H17&lt;=CEILING(CPM!AY$1,1),Start!$I17&gt;CPM!AX$1),1,"")</f>
        <v/>
      </c>
      <c r="AZ22" s="257" t="str">
        <f>IF(AND(Start!$H17&lt;=CEILING(CPM!AZ$1,1),Start!$I17&gt;CPM!AY$1),1,"")</f>
        <v/>
      </c>
      <c r="BA22" s="223" t="str">
        <f>IF(AND(Start!$H17&lt;=CEILING(CPM!BA$1,1),Start!$I17&gt;CPM!AZ$1),1,"")</f>
        <v/>
      </c>
      <c r="BB22" s="222" t="str">
        <f>IF(AND(Start!$H17&lt;=CEILING(CPM!BB$1,1),Start!$I17&gt;CPM!BA$1),1,"")</f>
        <v/>
      </c>
      <c r="BC22" s="257" t="str">
        <f>IF(AND(Start!$H17&lt;=CEILING(CPM!BC$1,1),Start!$I17&gt;CPM!BB$1),1,"")</f>
        <v/>
      </c>
      <c r="BD22" s="257" t="str">
        <f>IF(AND(Start!$H17&lt;=CEILING(CPM!BD$1,1),Start!$I17&gt;CPM!BC$1),1,"")</f>
        <v/>
      </c>
      <c r="BE22" s="257" t="str">
        <f>IF(AND(Start!$H17&lt;=CEILING(CPM!BE$1,1),Start!$I17&gt;CPM!BD$1),1,"")</f>
        <v/>
      </c>
      <c r="BF22" s="257" t="str">
        <f>IF(AND(Start!$H17&lt;=CEILING(CPM!BF$1,1),Start!$I17&gt;CPM!BE$1),1,"")</f>
        <v/>
      </c>
      <c r="BG22" s="257" t="str">
        <f>IF(AND(Start!$H17&lt;=CEILING(CPM!BG$1,1),Start!$I17&gt;CPM!BF$1),1,"")</f>
        <v/>
      </c>
      <c r="BH22" s="257" t="str">
        <f>IF(AND(Start!$H17&lt;=CEILING(CPM!BH$1,1),Start!$I17&gt;CPM!BG$1),1,"")</f>
        <v/>
      </c>
      <c r="BI22" s="257" t="str">
        <f>IF(AND(Start!$H17&lt;=CEILING(CPM!BI$1,1),Start!$I17&gt;CPM!BH$1),1,"")</f>
        <v/>
      </c>
      <c r="BJ22" s="257" t="str">
        <f>IF(AND(Start!$H17&lt;=CEILING(CPM!BJ$1,1),Start!$I17&gt;CPM!BI$1),1,"")</f>
        <v/>
      </c>
      <c r="BK22" s="223" t="str">
        <f>IF(AND(Start!$H17&lt;=CEILING(CPM!BK$1,1),Start!$I17&gt;CPM!BJ$1),1,"")</f>
        <v/>
      </c>
      <c r="BL22" s="222" t="str">
        <f>IF(AND(Start!$H17&lt;=CEILING(CPM!BL$1,1),Start!$I17&gt;CPM!BK$1),1,"")</f>
        <v/>
      </c>
      <c r="BM22" s="257" t="str">
        <f>IF(AND(Start!$H17&lt;=CEILING(CPM!BM$1,1),Start!$I17&gt;CPM!BL$1),1,"")</f>
        <v/>
      </c>
      <c r="BN22" s="257" t="str">
        <f>IF(AND(Start!$H17&lt;=CEILING(CPM!BN$1,1),Start!$I17&gt;CPM!BM$1),1,"")</f>
        <v/>
      </c>
      <c r="BO22" s="257" t="str">
        <f>IF(AND(Start!$H17&lt;=CEILING(CPM!BO$1,1),Start!$I17&gt;CPM!BN$1),1,"")</f>
        <v/>
      </c>
      <c r="BP22" s="257" t="str">
        <f>IF(AND(Start!$H17&lt;=CEILING(CPM!BP$1,1),Start!$I17&gt;CPM!BO$1),1,"")</f>
        <v/>
      </c>
      <c r="BQ22" s="257" t="str">
        <f>IF(AND(Start!$H17&lt;=CEILING(CPM!BQ$1,1),Start!$I17&gt;CPM!BP$1),1,"")</f>
        <v/>
      </c>
      <c r="BR22" s="257" t="str">
        <f>IF(AND(Start!$H17&lt;=CEILING(CPM!BR$1,1),Start!$I17&gt;CPM!BQ$1),1,"")</f>
        <v/>
      </c>
      <c r="BS22" s="257" t="str">
        <f>IF(AND(Start!$H17&lt;=CEILING(CPM!BS$1,1),Start!$I17&gt;CPM!BR$1),1,"")</f>
        <v/>
      </c>
      <c r="BT22" s="257" t="str">
        <f>IF(AND(Start!$H17&lt;=CEILING(CPM!BT$1,1),Start!$I17&gt;CPM!BS$1),1,"")</f>
        <v/>
      </c>
      <c r="BU22" s="223" t="str">
        <f>IF(AND(Start!$H17&lt;=CEILING(CPM!BU$1,1),Start!$I17&gt;CPM!BT$1),1,"")</f>
        <v/>
      </c>
      <c r="BV22" s="222" t="str">
        <f>IF(AND(Start!$H17&lt;=CEILING(CPM!BV$1,1),Start!$I17&gt;CPM!BU$1),1,"")</f>
        <v/>
      </c>
      <c r="BW22" s="257" t="str">
        <f>IF(AND(Start!$H17&lt;=CEILING(CPM!BW$1,1),Start!$I17&gt;CPM!BV$1),1,"")</f>
        <v/>
      </c>
      <c r="BX22" s="257" t="str">
        <f>IF(AND(Start!$H17&lt;=CEILING(CPM!BX$1,1),Start!$I17&gt;CPM!BW$1),1,"")</f>
        <v/>
      </c>
      <c r="BY22" s="257" t="str">
        <f>IF(AND(Start!$H17&lt;=CEILING(CPM!BY$1,1),Start!$I17&gt;CPM!BX$1),1,"")</f>
        <v/>
      </c>
      <c r="BZ22" s="257" t="str">
        <f>IF(AND(Start!$H17&lt;=CEILING(CPM!BZ$1,1),Start!$I17&gt;CPM!BY$1),1,"")</f>
        <v/>
      </c>
      <c r="CA22" s="257" t="str">
        <f>IF(AND(Start!$H17&lt;=CEILING(CPM!CA$1,1),Start!$I17&gt;CPM!BZ$1),1,"")</f>
        <v/>
      </c>
      <c r="CB22" s="257" t="str">
        <f>IF(AND(Start!$H17&lt;=CEILING(CPM!CB$1,1),Start!$I17&gt;CPM!CA$1),1,"")</f>
        <v/>
      </c>
      <c r="CC22" s="257" t="str">
        <f>IF(AND(Start!$H17&lt;=CEILING(CPM!CC$1,1),Start!$I17&gt;CPM!CB$1),1,"")</f>
        <v/>
      </c>
      <c r="CD22" s="257" t="str">
        <f>IF(AND(Start!$H17&lt;=CEILING(CPM!CD$1,1),Start!$I17&gt;CPM!CC$1),1,"")</f>
        <v/>
      </c>
      <c r="CE22" s="223" t="str">
        <f>IF(AND(Start!$H17&lt;=CEILING(CPM!CE$1,1),Start!$I17&gt;CPM!CD$1),1,"")</f>
        <v/>
      </c>
      <c r="CF22" s="222" t="str">
        <f>IF(AND(Start!$H17&lt;=CEILING(CPM!CF$1,1),Start!$I17&gt;CPM!CE$1),1,"")</f>
        <v/>
      </c>
      <c r="CG22" s="257" t="str">
        <f>IF(AND(Start!$H17&lt;=CEILING(CPM!CG$1,1),Start!$I17&gt;CPM!CF$1),1,"")</f>
        <v/>
      </c>
      <c r="CH22" s="257" t="str">
        <f>IF(AND(Start!$H17&lt;=CEILING(CPM!CH$1,1),Start!$I17&gt;CPM!CG$1),1,"")</f>
        <v/>
      </c>
      <c r="CI22" s="257" t="str">
        <f>IF(AND(Start!$H17&lt;=CEILING(CPM!CI$1,1),Start!$I17&gt;CPM!CH$1),1,"")</f>
        <v/>
      </c>
      <c r="CJ22" s="257" t="str">
        <f>IF(AND(Start!$H17&lt;=CEILING(CPM!CJ$1,1),Start!$I17&gt;CPM!CI$1),1,"")</f>
        <v/>
      </c>
      <c r="CK22" s="257" t="str">
        <f>IF(AND(Start!$H17&lt;=CEILING(CPM!CK$1,1),Start!$I17&gt;CPM!CJ$1),1,"")</f>
        <v/>
      </c>
      <c r="CL22" s="257" t="str">
        <f>IF(AND(Start!$H17&lt;=CEILING(CPM!CL$1,1),Start!$I17&gt;CPM!CK$1),1,"")</f>
        <v/>
      </c>
      <c r="CM22" s="257" t="str">
        <f>IF(AND(Start!$H17&lt;=CEILING(CPM!CM$1,1),Start!$I17&gt;CPM!CL$1),1,"")</f>
        <v/>
      </c>
      <c r="CN22" s="257" t="str">
        <f>IF(AND(Start!$H17&lt;=CEILING(CPM!CN$1,1),Start!$I17&gt;CPM!CM$1),1,"")</f>
        <v/>
      </c>
      <c r="CO22" s="223" t="str">
        <f>IF(AND(Start!$H17&lt;=CEILING(CPM!CO$1,1),Start!$I17&gt;CPM!CN$1),1,"")</f>
        <v/>
      </c>
      <c r="CP22" s="222" t="str">
        <f>IF(AND(Start!$H17&lt;=CEILING(CPM!CP$1,1),Start!$I17&gt;CPM!CO$1),1,"")</f>
        <v/>
      </c>
      <c r="CQ22" s="257" t="str">
        <f>IF(AND(Start!$H17&lt;=CEILING(CPM!CQ$1,1),Start!$I17&gt;CPM!CP$1),1,"")</f>
        <v/>
      </c>
      <c r="CR22" s="257" t="str">
        <f>IF(AND(Start!$H17&lt;=CEILING(CPM!CR$1,1),Start!$I17&gt;CPM!CQ$1),1,"")</f>
        <v/>
      </c>
      <c r="CS22" s="257" t="str">
        <f>IF(AND(Start!$H17&lt;=CEILING(CPM!CS$1,1),Start!$I17&gt;CPM!CR$1),1,"")</f>
        <v/>
      </c>
      <c r="CT22" s="257" t="str">
        <f>IF(AND(Start!$H17&lt;=CEILING(CPM!CT$1,1),Start!$I17&gt;CPM!CS$1),1,"")</f>
        <v/>
      </c>
      <c r="CU22" s="257" t="str">
        <f>IF(AND(Start!$H17&lt;=CEILING(CPM!CU$1,1),Start!$I17&gt;CPM!CT$1),1,"")</f>
        <v/>
      </c>
      <c r="CV22" s="257" t="str">
        <f>IF(AND(Start!$H17&lt;=CEILING(CPM!CV$1,1),Start!$I17&gt;CPM!CU$1),1,"")</f>
        <v/>
      </c>
      <c r="CW22" s="257" t="str">
        <f>IF(AND(Start!$H17&lt;=CEILING(CPM!CW$1,1),Start!$I17&gt;CPM!CV$1),1,"")</f>
        <v/>
      </c>
      <c r="CX22" s="257" t="str">
        <f>IF(AND(Start!$H17&lt;=CEILING(CPM!CX$1,1),Start!$I17&gt;CPM!CW$1),1,"")</f>
        <v/>
      </c>
      <c r="CY22" s="223" t="str">
        <f>IF(AND(Start!$H17&lt;=CEILING(CPM!CY$1,1),Start!$I17&gt;CPM!CX$1),1,"")</f>
        <v/>
      </c>
      <c r="CZ22" s="222" t="str">
        <f>IF(AND(Start!$H17&lt;=CEILING(CPM!CZ$1,1),Start!$I17&gt;CPM!CY$1),1,"")</f>
        <v/>
      </c>
      <c r="DA22" s="257" t="str">
        <f>IF(AND(Start!$H17&lt;=CEILING(CPM!DA$1,1),Start!$I17&gt;CPM!CZ$1),1,"")</f>
        <v/>
      </c>
      <c r="DB22" s="257" t="str">
        <f>IF(AND(Start!$H17&lt;=CEILING(CPM!DB$1,1),Start!$I17&gt;CPM!DA$1),1,"")</f>
        <v/>
      </c>
      <c r="DC22" s="257" t="str">
        <f>IF(AND(Start!$H17&lt;=CEILING(CPM!DC$1,1),Start!$I17&gt;CPM!DB$1),1,"")</f>
        <v/>
      </c>
      <c r="DD22" s="257" t="str">
        <f>IF(AND(Start!$H17&lt;=CEILING(CPM!DD$1,1),Start!$I17&gt;CPM!DC$1),1,"")</f>
        <v/>
      </c>
      <c r="DE22" s="257" t="str">
        <f>IF(AND(Start!$H17&lt;=CEILING(CPM!DE$1,1),Start!$I17&gt;CPM!DD$1),1,"")</f>
        <v/>
      </c>
      <c r="DF22" s="257" t="str">
        <f>IF(AND(Start!$H17&lt;=CEILING(CPM!DF$1,1),Start!$I17&gt;CPM!DE$1),1,"")</f>
        <v/>
      </c>
      <c r="DG22" s="257" t="str">
        <f>IF(AND(Start!$H17&lt;=CEILING(CPM!DG$1,1),Start!$I17&gt;CPM!DF$1),1,"")</f>
        <v/>
      </c>
      <c r="DH22" s="257" t="str">
        <f>IF(AND(Start!$H17&lt;=CEILING(CPM!DH$1,1),Start!$I17&gt;CPM!DG$1),1,"")</f>
        <v/>
      </c>
      <c r="DI22" s="223" t="str">
        <f>IF(AND(Start!$H17&lt;=CEILING(CPM!DI$1,1),Start!$I17&gt;CPM!DH$1),1,"")</f>
        <v/>
      </c>
      <c r="DJ22" s="222" t="str">
        <f>IF(AND(Start!$H17&lt;=CEILING(CPM!DJ$1,1),Start!$I17&gt;CPM!DI$1),1,"")</f>
        <v/>
      </c>
      <c r="DK22" s="257" t="str">
        <f>IF(AND(Start!$H17&lt;=CEILING(CPM!DK$1,1),Start!$I17&gt;CPM!DJ$1),1,"")</f>
        <v/>
      </c>
      <c r="DL22" s="257" t="str">
        <f>IF(AND(Start!$H17&lt;=CEILING(CPM!DL$1,1),Start!$I17&gt;CPM!DK$1),1,"")</f>
        <v/>
      </c>
      <c r="DM22" s="257" t="str">
        <f>IF(AND(Start!$H17&lt;=CEILING(CPM!DM$1,1),Start!$I17&gt;CPM!DL$1),1,"")</f>
        <v/>
      </c>
      <c r="DN22" s="257" t="str">
        <f>IF(AND(Start!$H17&lt;=CEILING(CPM!DN$1,1),Start!$I17&gt;CPM!DM$1),1,"")</f>
        <v/>
      </c>
      <c r="DO22" s="257" t="str">
        <f>IF(AND(Start!$H17&lt;=CEILING(CPM!DO$1,1),Start!$I17&gt;CPM!DN$1),1,"")</f>
        <v/>
      </c>
      <c r="DP22" s="257" t="str">
        <f>IF(AND(Start!$H17&lt;=CEILING(CPM!DP$1,1),Start!$I17&gt;CPM!DO$1),1,"")</f>
        <v/>
      </c>
      <c r="DQ22" s="257" t="str">
        <f>IF(AND(Start!$H17&lt;=CEILING(CPM!DQ$1,1),Start!$I17&gt;CPM!DP$1),1,"")</f>
        <v/>
      </c>
      <c r="DR22" s="257" t="str">
        <f>IF(AND(Start!$H17&lt;=CEILING(CPM!DR$1,1),Start!$I17&gt;CPM!DQ$1),1,"")</f>
        <v/>
      </c>
      <c r="DS22" s="223" t="str">
        <f>IF(AND(Start!$H17&lt;=CEILING(CPM!DS$1,1),Start!$I17&gt;CPM!DR$1),1,"")</f>
        <v/>
      </c>
      <c r="DT22" s="222" t="str">
        <f>IF(AND(Start!$H17&lt;=CEILING(CPM!DT$1,1),Start!$I17&gt;CPM!DS$1),1,"")</f>
        <v/>
      </c>
      <c r="DU22" s="257" t="str">
        <f>IF(AND(Start!$H17&lt;=CEILING(CPM!DU$1,1),Start!$I17&gt;CPM!DT$1),1,"")</f>
        <v/>
      </c>
      <c r="DV22" s="257" t="str">
        <f>IF(AND(Start!$H17&lt;=CEILING(CPM!DV$1,1),Start!$I17&gt;CPM!DU$1),1,"")</f>
        <v/>
      </c>
      <c r="DW22" s="257" t="str">
        <f>IF(AND(Start!$H17&lt;=CEILING(CPM!DW$1,1),Start!$I17&gt;CPM!DV$1),1,"")</f>
        <v/>
      </c>
      <c r="DX22" s="257" t="str">
        <f>IF(AND(Start!$H17&lt;=CEILING(CPM!DX$1,1),Start!$I17&gt;CPM!DW$1),1,"")</f>
        <v/>
      </c>
      <c r="DY22" s="257" t="str">
        <f>IF(AND(Start!$H17&lt;=CEILING(CPM!DY$1,1),Start!$I17&gt;CPM!DX$1),1,"")</f>
        <v/>
      </c>
      <c r="DZ22" s="257" t="str">
        <f>IF(AND(Start!$H17&lt;=CEILING(CPM!DZ$1,1),Start!$I17&gt;CPM!DY$1),1,"")</f>
        <v/>
      </c>
      <c r="EA22" s="257" t="str">
        <f>IF(AND(Start!$H17&lt;=CEILING(CPM!EA$1,1),Start!$I17&gt;CPM!DZ$1),1,"")</f>
        <v/>
      </c>
      <c r="EB22" s="257" t="str">
        <f>IF(AND(Start!$H17&lt;=CEILING(CPM!EB$1,1),Start!$I17&gt;CPM!EA$1),1,"")</f>
        <v/>
      </c>
      <c r="EC22" s="223" t="str">
        <f>IF(AND(Start!$H17&lt;=CEILING(CPM!EC$1,1),Start!$I17&gt;CPM!EB$1),1,"")</f>
        <v/>
      </c>
    </row>
    <row r="23" spans="2:139" ht="12" customHeight="1" x14ac:dyDescent="0.2">
      <c r="B23" t="str">
        <f>Start!B18</f>
        <v/>
      </c>
      <c r="C23" s="249" t="str">
        <f>Start!D18</f>
        <v/>
      </c>
      <c r="D23" s="268" t="str">
        <f>IF(AND(Start!$H18&lt;=CEILING(CPM!D$1,1),Start!$I18&gt;CPM!C$1),1,"")</f>
        <v/>
      </c>
      <c r="E23" s="269" t="str">
        <f>IF(AND(Start!$H18&lt;=CEILING(CPM!E$1,1),Start!$I18&gt;CPM!D$1),1,"")</f>
        <v/>
      </c>
      <c r="F23" s="269" t="str">
        <f>IF(AND(Start!$H18&lt;=CEILING(CPM!F$1,1),Start!$I18&gt;CPM!E$1),1,"")</f>
        <v/>
      </c>
      <c r="G23" s="269" t="str">
        <f>IF(AND(Start!$H18&lt;=CEILING(CPM!G$1,1),Start!$I18&gt;CPM!F$1),1,"")</f>
        <v/>
      </c>
      <c r="H23" s="269" t="str">
        <f>IF(AND(Start!$H18&lt;=CEILING(CPM!H$1,1),Start!$I18&gt;CPM!G$1),1,"")</f>
        <v/>
      </c>
      <c r="I23" s="269" t="str">
        <f>IF(AND(Start!$H18&lt;=CEILING(CPM!I$1,1),Start!$I18&gt;CPM!H$1),1,"")</f>
        <v/>
      </c>
      <c r="J23" s="269" t="str">
        <f>IF(AND(Start!$H18&lt;=CEILING(CPM!J$1,1),Start!$I18&gt;CPM!I$1),1,"")</f>
        <v/>
      </c>
      <c r="K23" s="269" t="str">
        <f>IF(AND(Start!$H18&lt;=CEILING(CPM!K$1,1),Start!$I18&gt;CPM!J$1),1,"")</f>
        <v/>
      </c>
      <c r="L23" s="269" t="str">
        <f>IF(AND(Start!$H18&lt;=CEILING(CPM!L$1,1),Start!$I18&gt;CPM!K$1),1,"")</f>
        <v/>
      </c>
      <c r="M23" s="270" t="str">
        <f>IF(AND(Start!$H18&lt;=CEILING(CPM!M$1,1),Start!$I18&gt;CPM!L$1),1,"")</f>
        <v/>
      </c>
      <c r="N23" s="268" t="str">
        <f>IF(AND(Start!$H18&lt;=CEILING(CPM!N$1,1),Start!$I18&gt;CPM!M$1),1,"")</f>
        <v/>
      </c>
      <c r="O23" s="269" t="str">
        <f>IF(AND(Start!$H18&lt;=CEILING(CPM!O$1,1),Start!$I18&gt;CPM!N$1),1,"")</f>
        <v/>
      </c>
      <c r="P23" s="269" t="str">
        <f>IF(AND(Start!$H18&lt;=CEILING(CPM!P$1,1),Start!$I18&gt;CPM!O$1),1,"")</f>
        <v/>
      </c>
      <c r="Q23" s="269" t="str">
        <f>IF(AND(Start!$H18&lt;=CEILING(CPM!Q$1,1),Start!$I18&gt;CPM!P$1),1,"")</f>
        <v/>
      </c>
      <c r="R23" s="269" t="str">
        <f>IF(AND(Start!$H18&lt;=CEILING(CPM!R$1,1),Start!$I18&gt;CPM!Q$1),1,"")</f>
        <v/>
      </c>
      <c r="S23" s="269" t="str">
        <f>IF(AND(Start!$H18&lt;=CEILING(CPM!S$1,1),Start!$I18&gt;CPM!R$1),1,"")</f>
        <v/>
      </c>
      <c r="T23" s="269" t="str">
        <f>IF(AND(Start!$H18&lt;=CEILING(CPM!T$1,1),Start!$I18&gt;CPM!S$1),1,"")</f>
        <v/>
      </c>
      <c r="U23" s="269" t="str">
        <f>IF(AND(Start!$H18&lt;=CEILING(CPM!U$1,1),Start!$I18&gt;CPM!T$1),1,"")</f>
        <v/>
      </c>
      <c r="V23" s="269" t="str">
        <f>IF(AND(Start!$H18&lt;=CEILING(CPM!V$1,1),Start!$I18&gt;CPM!U$1),1,"")</f>
        <v/>
      </c>
      <c r="W23" s="270" t="str">
        <f>IF(AND(Start!$H18&lt;=CEILING(CPM!W$1,1),Start!$I18&gt;CPM!V$1),1,"")</f>
        <v/>
      </c>
      <c r="X23" s="268" t="str">
        <f>IF(AND(Start!$H18&lt;=CEILING(CPM!X$1,1),Start!$I18&gt;CPM!W$1),1,"")</f>
        <v/>
      </c>
      <c r="Y23" s="269" t="str">
        <f>IF(AND(Start!$H18&lt;=CEILING(CPM!Y$1,1),Start!$I18&gt;CPM!X$1),1,"")</f>
        <v/>
      </c>
      <c r="Z23" s="269" t="str">
        <f>IF(AND(Start!$H18&lt;=CEILING(CPM!Z$1,1),Start!$I18&gt;CPM!Y$1),1,"")</f>
        <v/>
      </c>
      <c r="AA23" s="269" t="str">
        <f>IF(AND(Start!$H18&lt;=CEILING(CPM!AA$1,1),Start!$I18&gt;CPM!Z$1),1,"")</f>
        <v/>
      </c>
      <c r="AB23" s="269" t="str">
        <f>IF(AND(Start!$H18&lt;=CEILING(CPM!AB$1,1),Start!$I18&gt;CPM!AA$1),1,"")</f>
        <v/>
      </c>
      <c r="AC23" s="269" t="str">
        <f>IF(AND(Start!$H18&lt;=CEILING(CPM!AC$1,1),Start!$I18&gt;CPM!AB$1),1,"")</f>
        <v/>
      </c>
      <c r="AD23" s="269" t="str">
        <f>IF(AND(Start!$H18&lt;=CEILING(CPM!AD$1,1),Start!$I18&gt;CPM!AC$1),1,"")</f>
        <v/>
      </c>
      <c r="AE23" s="269" t="str">
        <f>IF(AND(Start!$H18&lt;=CEILING(CPM!AE$1,1),Start!$I18&gt;CPM!AD$1),1,"")</f>
        <v/>
      </c>
      <c r="AF23" s="269" t="str">
        <f>IF(AND(Start!$H18&lt;=CEILING(CPM!AF$1,1),Start!$I18&gt;CPM!AE$1),1,"")</f>
        <v/>
      </c>
      <c r="AG23" s="270" t="str">
        <f>IF(AND(Start!$H18&lt;=CEILING(CPM!AG$1,1),Start!$I18&gt;CPM!AF$1),1,"")</f>
        <v/>
      </c>
      <c r="AH23" s="268" t="str">
        <f>IF(AND(Start!$H18&lt;=CEILING(CPM!AH$1,1),Start!$I18&gt;CPM!AG$1),1,"")</f>
        <v/>
      </c>
      <c r="AI23" s="269" t="str">
        <f>IF(AND(Start!$H18&lt;=CEILING(CPM!AI$1,1),Start!$I18&gt;CPM!AH$1),1,"")</f>
        <v/>
      </c>
      <c r="AJ23" s="269" t="str">
        <f>IF(AND(Start!$H18&lt;=CEILING(CPM!AJ$1,1),Start!$I18&gt;CPM!AI$1),1,"")</f>
        <v/>
      </c>
      <c r="AK23" s="269" t="str">
        <f>IF(AND(Start!$H18&lt;=CEILING(CPM!AK$1,1),Start!$I18&gt;CPM!AJ$1),1,"")</f>
        <v/>
      </c>
      <c r="AL23" s="269" t="str">
        <f>IF(AND(Start!$H18&lt;=CEILING(CPM!AL$1,1),Start!$I18&gt;CPM!AK$1),1,"")</f>
        <v/>
      </c>
      <c r="AM23" s="269" t="str">
        <f>IF(AND(Start!$H18&lt;=CEILING(CPM!AM$1,1),Start!$I18&gt;CPM!AL$1),1,"")</f>
        <v/>
      </c>
      <c r="AN23" s="269" t="str">
        <f>IF(AND(Start!$H18&lt;=CEILING(CPM!AN$1,1),Start!$I18&gt;CPM!AM$1),1,"")</f>
        <v/>
      </c>
      <c r="AO23" s="269" t="str">
        <f>IF(AND(Start!$H18&lt;=CEILING(CPM!AO$1,1),Start!$I18&gt;CPM!AN$1),1,"")</f>
        <v/>
      </c>
      <c r="AP23" s="269" t="str">
        <f>IF(AND(Start!$H18&lt;=CEILING(CPM!AP$1,1),Start!$I18&gt;CPM!AO$1),1,"")</f>
        <v/>
      </c>
      <c r="AQ23" s="270" t="str">
        <f>IF(AND(Start!$H18&lt;=CEILING(CPM!AQ$1,1),Start!$I18&gt;CPM!AP$1),1,"")</f>
        <v/>
      </c>
      <c r="AR23" s="268" t="str">
        <f>IF(AND(Start!$H18&lt;=CEILING(CPM!AR$1,1),Start!$I18&gt;CPM!AQ$1),1,"")</f>
        <v/>
      </c>
      <c r="AS23" s="269" t="str">
        <f>IF(AND(Start!$H18&lt;=CEILING(CPM!AS$1,1),Start!$I18&gt;CPM!AR$1),1,"")</f>
        <v/>
      </c>
      <c r="AT23" s="269" t="str">
        <f>IF(AND(Start!$H18&lt;=CEILING(CPM!AT$1,1),Start!$I18&gt;CPM!AS$1),1,"")</f>
        <v/>
      </c>
      <c r="AU23" s="269" t="str">
        <f>IF(AND(Start!$H18&lt;=CEILING(CPM!AU$1,1),Start!$I18&gt;CPM!AT$1),1,"")</f>
        <v/>
      </c>
      <c r="AV23" s="269" t="str">
        <f>IF(AND(Start!$H18&lt;=CEILING(CPM!AV$1,1),Start!$I18&gt;CPM!AU$1),1,"")</f>
        <v/>
      </c>
      <c r="AW23" s="269" t="str">
        <f>IF(AND(Start!$H18&lt;=CEILING(CPM!AW$1,1),Start!$I18&gt;CPM!AV$1),1,"")</f>
        <v/>
      </c>
      <c r="AX23" s="269" t="str">
        <f>IF(AND(Start!$H18&lt;=CEILING(CPM!AX$1,1),Start!$I18&gt;CPM!AW$1),1,"")</f>
        <v/>
      </c>
      <c r="AY23" s="269" t="str">
        <f>IF(AND(Start!$H18&lt;=CEILING(CPM!AY$1,1),Start!$I18&gt;CPM!AX$1),1,"")</f>
        <v/>
      </c>
      <c r="AZ23" s="269" t="str">
        <f>IF(AND(Start!$H18&lt;=CEILING(CPM!AZ$1,1),Start!$I18&gt;CPM!AY$1),1,"")</f>
        <v/>
      </c>
      <c r="BA23" s="270" t="str">
        <f>IF(AND(Start!$H18&lt;=CEILING(CPM!BA$1,1),Start!$I18&gt;CPM!AZ$1),1,"")</f>
        <v/>
      </c>
      <c r="BB23" s="268" t="str">
        <f>IF(AND(Start!$H18&lt;=CEILING(CPM!BB$1,1),Start!$I18&gt;CPM!BA$1),1,"")</f>
        <v/>
      </c>
      <c r="BC23" s="269" t="str">
        <f>IF(AND(Start!$H18&lt;=CEILING(CPM!BC$1,1),Start!$I18&gt;CPM!BB$1),1,"")</f>
        <v/>
      </c>
      <c r="BD23" s="269" t="str">
        <f>IF(AND(Start!$H18&lt;=CEILING(CPM!BD$1,1),Start!$I18&gt;CPM!BC$1),1,"")</f>
        <v/>
      </c>
      <c r="BE23" s="269" t="str">
        <f>IF(AND(Start!$H18&lt;=CEILING(CPM!BE$1,1),Start!$I18&gt;CPM!BD$1),1,"")</f>
        <v/>
      </c>
      <c r="BF23" s="269" t="str">
        <f>IF(AND(Start!$H18&lt;=CEILING(CPM!BF$1,1),Start!$I18&gt;CPM!BE$1),1,"")</f>
        <v/>
      </c>
      <c r="BG23" s="269" t="str">
        <f>IF(AND(Start!$H18&lt;=CEILING(CPM!BG$1,1),Start!$I18&gt;CPM!BF$1),1,"")</f>
        <v/>
      </c>
      <c r="BH23" s="269" t="str">
        <f>IF(AND(Start!$H18&lt;=CEILING(CPM!BH$1,1),Start!$I18&gt;CPM!BG$1),1,"")</f>
        <v/>
      </c>
      <c r="BI23" s="269" t="str">
        <f>IF(AND(Start!$H18&lt;=CEILING(CPM!BI$1,1),Start!$I18&gt;CPM!BH$1),1,"")</f>
        <v/>
      </c>
      <c r="BJ23" s="269" t="str">
        <f>IF(AND(Start!$H18&lt;=CEILING(CPM!BJ$1,1),Start!$I18&gt;CPM!BI$1),1,"")</f>
        <v/>
      </c>
      <c r="BK23" s="270" t="str">
        <f>IF(AND(Start!$H18&lt;=CEILING(CPM!BK$1,1),Start!$I18&gt;CPM!BJ$1),1,"")</f>
        <v/>
      </c>
      <c r="BL23" s="268" t="str">
        <f>IF(AND(Start!$H18&lt;=CEILING(CPM!BL$1,1),Start!$I18&gt;CPM!BK$1),1,"")</f>
        <v/>
      </c>
      <c r="BM23" s="269" t="str">
        <f>IF(AND(Start!$H18&lt;=CEILING(CPM!BM$1,1),Start!$I18&gt;CPM!BL$1),1,"")</f>
        <v/>
      </c>
      <c r="BN23" s="269" t="str">
        <f>IF(AND(Start!$H18&lt;=CEILING(CPM!BN$1,1),Start!$I18&gt;CPM!BM$1),1,"")</f>
        <v/>
      </c>
      <c r="BO23" s="269" t="str">
        <f>IF(AND(Start!$H18&lt;=CEILING(CPM!BO$1,1),Start!$I18&gt;CPM!BN$1),1,"")</f>
        <v/>
      </c>
      <c r="BP23" s="269" t="str">
        <f>IF(AND(Start!$H18&lt;=CEILING(CPM!BP$1,1),Start!$I18&gt;CPM!BO$1),1,"")</f>
        <v/>
      </c>
      <c r="BQ23" s="269" t="str">
        <f>IF(AND(Start!$H18&lt;=CEILING(CPM!BQ$1,1),Start!$I18&gt;CPM!BP$1),1,"")</f>
        <v/>
      </c>
      <c r="BR23" s="269" t="str">
        <f>IF(AND(Start!$H18&lt;=CEILING(CPM!BR$1,1),Start!$I18&gt;CPM!BQ$1),1,"")</f>
        <v/>
      </c>
      <c r="BS23" s="269" t="str">
        <f>IF(AND(Start!$H18&lt;=CEILING(CPM!BS$1,1),Start!$I18&gt;CPM!BR$1),1,"")</f>
        <v/>
      </c>
      <c r="BT23" s="269" t="str">
        <f>IF(AND(Start!$H18&lt;=CEILING(CPM!BT$1,1),Start!$I18&gt;CPM!BS$1),1,"")</f>
        <v/>
      </c>
      <c r="BU23" s="270" t="str">
        <f>IF(AND(Start!$H18&lt;=CEILING(CPM!BU$1,1),Start!$I18&gt;CPM!BT$1),1,"")</f>
        <v/>
      </c>
      <c r="BV23" s="268" t="str">
        <f>IF(AND(Start!$H18&lt;=CEILING(CPM!BV$1,1),Start!$I18&gt;CPM!BU$1),1,"")</f>
        <v/>
      </c>
      <c r="BW23" s="269" t="str">
        <f>IF(AND(Start!$H18&lt;=CEILING(CPM!BW$1,1),Start!$I18&gt;CPM!BV$1),1,"")</f>
        <v/>
      </c>
      <c r="BX23" s="269" t="str">
        <f>IF(AND(Start!$H18&lt;=CEILING(CPM!BX$1,1),Start!$I18&gt;CPM!BW$1),1,"")</f>
        <v/>
      </c>
      <c r="BY23" s="269" t="str">
        <f>IF(AND(Start!$H18&lt;=CEILING(CPM!BY$1,1),Start!$I18&gt;CPM!BX$1),1,"")</f>
        <v/>
      </c>
      <c r="BZ23" s="269" t="str">
        <f>IF(AND(Start!$H18&lt;=CEILING(CPM!BZ$1,1),Start!$I18&gt;CPM!BY$1),1,"")</f>
        <v/>
      </c>
      <c r="CA23" s="269" t="str">
        <f>IF(AND(Start!$H18&lt;=CEILING(CPM!CA$1,1),Start!$I18&gt;CPM!BZ$1),1,"")</f>
        <v/>
      </c>
      <c r="CB23" s="269" t="str">
        <f>IF(AND(Start!$H18&lt;=CEILING(CPM!CB$1,1),Start!$I18&gt;CPM!CA$1),1,"")</f>
        <v/>
      </c>
      <c r="CC23" s="269" t="str">
        <f>IF(AND(Start!$H18&lt;=CEILING(CPM!CC$1,1),Start!$I18&gt;CPM!CB$1),1,"")</f>
        <v/>
      </c>
      <c r="CD23" s="269" t="str">
        <f>IF(AND(Start!$H18&lt;=CEILING(CPM!CD$1,1),Start!$I18&gt;CPM!CC$1),1,"")</f>
        <v/>
      </c>
      <c r="CE23" s="270" t="str">
        <f>IF(AND(Start!$H18&lt;=CEILING(CPM!CE$1,1),Start!$I18&gt;CPM!CD$1),1,"")</f>
        <v/>
      </c>
      <c r="CF23" s="268" t="str">
        <f>IF(AND(Start!$H18&lt;=CEILING(CPM!CF$1,1),Start!$I18&gt;CPM!CE$1),1,"")</f>
        <v/>
      </c>
      <c r="CG23" s="269" t="str">
        <f>IF(AND(Start!$H18&lt;=CEILING(CPM!CG$1,1),Start!$I18&gt;CPM!CF$1),1,"")</f>
        <v/>
      </c>
      <c r="CH23" s="269" t="str">
        <f>IF(AND(Start!$H18&lt;=CEILING(CPM!CH$1,1),Start!$I18&gt;CPM!CG$1),1,"")</f>
        <v/>
      </c>
      <c r="CI23" s="269" t="str">
        <f>IF(AND(Start!$H18&lt;=CEILING(CPM!CI$1,1),Start!$I18&gt;CPM!CH$1),1,"")</f>
        <v/>
      </c>
      <c r="CJ23" s="269" t="str">
        <f>IF(AND(Start!$H18&lt;=CEILING(CPM!CJ$1,1),Start!$I18&gt;CPM!CI$1),1,"")</f>
        <v/>
      </c>
      <c r="CK23" s="269" t="str">
        <f>IF(AND(Start!$H18&lt;=CEILING(CPM!CK$1,1),Start!$I18&gt;CPM!CJ$1),1,"")</f>
        <v/>
      </c>
      <c r="CL23" s="269" t="str">
        <f>IF(AND(Start!$H18&lt;=CEILING(CPM!CL$1,1),Start!$I18&gt;CPM!CK$1),1,"")</f>
        <v/>
      </c>
      <c r="CM23" s="269" t="str">
        <f>IF(AND(Start!$H18&lt;=CEILING(CPM!CM$1,1),Start!$I18&gt;CPM!CL$1),1,"")</f>
        <v/>
      </c>
      <c r="CN23" s="269" t="str">
        <f>IF(AND(Start!$H18&lt;=CEILING(CPM!CN$1,1),Start!$I18&gt;CPM!CM$1),1,"")</f>
        <v/>
      </c>
      <c r="CO23" s="270" t="str">
        <f>IF(AND(Start!$H18&lt;=CEILING(CPM!CO$1,1),Start!$I18&gt;CPM!CN$1),1,"")</f>
        <v/>
      </c>
      <c r="CP23" s="268" t="str">
        <f>IF(AND(Start!$H18&lt;=CEILING(CPM!CP$1,1),Start!$I18&gt;CPM!CO$1),1,"")</f>
        <v/>
      </c>
      <c r="CQ23" s="269" t="str">
        <f>IF(AND(Start!$H18&lt;=CEILING(CPM!CQ$1,1),Start!$I18&gt;CPM!CP$1),1,"")</f>
        <v/>
      </c>
      <c r="CR23" s="269" t="str">
        <f>IF(AND(Start!$H18&lt;=CEILING(CPM!CR$1,1),Start!$I18&gt;CPM!CQ$1),1,"")</f>
        <v/>
      </c>
      <c r="CS23" s="269" t="str">
        <f>IF(AND(Start!$H18&lt;=CEILING(CPM!CS$1,1),Start!$I18&gt;CPM!CR$1),1,"")</f>
        <v/>
      </c>
      <c r="CT23" s="269" t="str">
        <f>IF(AND(Start!$H18&lt;=CEILING(CPM!CT$1,1),Start!$I18&gt;CPM!CS$1),1,"")</f>
        <v/>
      </c>
      <c r="CU23" s="269" t="str">
        <f>IF(AND(Start!$H18&lt;=CEILING(CPM!CU$1,1),Start!$I18&gt;CPM!CT$1),1,"")</f>
        <v/>
      </c>
      <c r="CV23" s="269" t="str">
        <f>IF(AND(Start!$H18&lt;=CEILING(CPM!CV$1,1),Start!$I18&gt;CPM!CU$1),1,"")</f>
        <v/>
      </c>
      <c r="CW23" s="269" t="str">
        <f>IF(AND(Start!$H18&lt;=CEILING(CPM!CW$1,1),Start!$I18&gt;CPM!CV$1),1,"")</f>
        <v/>
      </c>
      <c r="CX23" s="269" t="str">
        <f>IF(AND(Start!$H18&lt;=CEILING(CPM!CX$1,1),Start!$I18&gt;CPM!CW$1),1,"")</f>
        <v/>
      </c>
      <c r="CY23" s="270" t="str">
        <f>IF(AND(Start!$H18&lt;=CEILING(CPM!CY$1,1),Start!$I18&gt;CPM!CX$1),1,"")</f>
        <v/>
      </c>
      <c r="CZ23" s="268" t="str">
        <f>IF(AND(Start!$H18&lt;=CEILING(CPM!CZ$1,1),Start!$I18&gt;CPM!CY$1),1,"")</f>
        <v/>
      </c>
      <c r="DA23" s="269" t="str">
        <f>IF(AND(Start!$H18&lt;=CEILING(CPM!DA$1,1),Start!$I18&gt;CPM!CZ$1),1,"")</f>
        <v/>
      </c>
      <c r="DB23" s="269" t="str">
        <f>IF(AND(Start!$H18&lt;=CEILING(CPM!DB$1,1),Start!$I18&gt;CPM!DA$1),1,"")</f>
        <v/>
      </c>
      <c r="DC23" s="269" t="str">
        <f>IF(AND(Start!$H18&lt;=CEILING(CPM!DC$1,1),Start!$I18&gt;CPM!DB$1),1,"")</f>
        <v/>
      </c>
      <c r="DD23" s="269" t="str">
        <f>IF(AND(Start!$H18&lt;=CEILING(CPM!DD$1,1),Start!$I18&gt;CPM!DC$1),1,"")</f>
        <v/>
      </c>
      <c r="DE23" s="269" t="str">
        <f>IF(AND(Start!$H18&lt;=CEILING(CPM!DE$1,1),Start!$I18&gt;CPM!DD$1),1,"")</f>
        <v/>
      </c>
      <c r="DF23" s="269" t="str">
        <f>IF(AND(Start!$H18&lt;=CEILING(CPM!DF$1,1),Start!$I18&gt;CPM!DE$1),1,"")</f>
        <v/>
      </c>
      <c r="DG23" s="269" t="str">
        <f>IF(AND(Start!$H18&lt;=CEILING(CPM!DG$1,1),Start!$I18&gt;CPM!DF$1),1,"")</f>
        <v/>
      </c>
      <c r="DH23" s="269" t="str">
        <f>IF(AND(Start!$H18&lt;=CEILING(CPM!DH$1,1),Start!$I18&gt;CPM!DG$1),1,"")</f>
        <v/>
      </c>
      <c r="DI23" s="270" t="str">
        <f>IF(AND(Start!$H18&lt;=CEILING(CPM!DI$1,1),Start!$I18&gt;CPM!DH$1),1,"")</f>
        <v/>
      </c>
      <c r="DJ23" s="268" t="str">
        <f>IF(AND(Start!$H18&lt;=CEILING(CPM!DJ$1,1),Start!$I18&gt;CPM!DI$1),1,"")</f>
        <v/>
      </c>
      <c r="DK23" s="269" t="str">
        <f>IF(AND(Start!$H18&lt;=CEILING(CPM!DK$1,1),Start!$I18&gt;CPM!DJ$1),1,"")</f>
        <v/>
      </c>
      <c r="DL23" s="269" t="str">
        <f>IF(AND(Start!$H18&lt;=CEILING(CPM!DL$1,1),Start!$I18&gt;CPM!DK$1),1,"")</f>
        <v/>
      </c>
      <c r="DM23" s="269" t="str">
        <f>IF(AND(Start!$H18&lt;=CEILING(CPM!DM$1,1),Start!$I18&gt;CPM!DL$1),1,"")</f>
        <v/>
      </c>
      <c r="DN23" s="269" t="str">
        <f>IF(AND(Start!$H18&lt;=CEILING(CPM!DN$1,1),Start!$I18&gt;CPM!DM$1),1,"")</f>
        <v/>
      </c>
      <c r="DO23" s="269" t="str">
        <f>IF(AND(Start!$H18&lt;=CEILING(CPM!DO$1,1),Start!$I18&gt;CPM!DN$1),1,"")</f>
        <v/>
      </c>
      <c r="DP23" s="269" t="str">
        <f>IF(AND(Start!$H18&lt;=CEILING(CPM!DP$1,1),Start!$I18&gt;CPM!DO$1),1,"")</f>
        <v/>
      </c>
      <c r="DQ23" s="269" t="str">
        <f>IF(AND(Start!$H18&lt;=CEILING(CPM!DQ$1,1),Start!$I18&gt;CPM!DP$1),1,"")</f>
        <v/>
      </c>
      <c r="DR23" s="269" t="str">
        <f>IF(AND(Start!$H18&lt;=CEILING(CPM!DR$1,1),Start!$I18&gt;CPM!DQ$1),1,"")</f>
        <v/>
      </c>
      <c r="DS23" s="270" t="str">
        <f>IF(AND(Start!$H18&lt;=CEILING(CPM!DS$1,1),Start!$I18&gt;CPM!DR$1),1,"")</f>
        <v/>
      </c>
      <c r="DT23" s="268" t="str">
        <f>IF(AND(Start!$H18&lt;=CEILING(CPM!DT$1,1),Start!$I18&gt;CPM!DS$1),1,"")</f>
        <v/>
      </c>
      <c r="DU23" s="269" t="str">
        <f>IF(AND(Start!$H18&lt;=CEILING(CPM!DU$1,1),Start!$I18&gt;CPM!DT$1),1,"")</f>
        <v/>
      </c>
      <c r="DV23" s="269" t="str">
        <f>IF(AND(Start!$H18&lt;=CEILING(CPM!DV$1,1),Start!$I18&gt;CPM!DU$1),1,"")</f>
        <v/>
      </c>
      <c r="DW23" s="269" t="str">
        <f>IF(AND(Start!$H18&lt;=CEILING(CPM!DW$1,1),Start!$I18&gt;CPM!DV$1),1,"")</f>
        <v/>
      </c>
      <c r="DX23" s="269" t="str">
        <f>IF(AND(Start!$H18&lt;=CEILING(CPM!DX$1,1),Start!$I18&gt;CPM!DW$1),1,"")</f>
        <v/>
      </c>
      <c r="DY23" s="269" t="str">
        <f>IF(AND(Start!$H18&lt;=CEILING(CPM!DY$1,1),Start!$I18&gt;CPM!DX$1),1,"")</f>
        <v/>
      </c>
      <c r="DZ23" s="269" t="str">
        <f>IF(AND(Start!$H18&lt;=CEILING(CPM!DZ$1,1),Start!$I18&gt;CPM!DY$1),1,"")</f>
        <v/>
      </c>
      <c r="EA23" s="269" t="str">
        <f>IF(AND(Start!$H18&lt;=CEILING(CPM!EA$1,1),Start!$I18&gt;CPM!DZ$1),1,"")</f>
        <v/>
      </c>
      <c r="EB23" s="269" t="str">
        <f>IF(AND(Start!$H18&lt;=CEILING(CPM!EB$1,1),Start!$I18&gt;CPM!EA$1),1,"")</f>
        <v/>
      </c>
      <c r="EC23" s="270" t="str">
        <f>IF(AND(Start!$H18&lt;=CEILING(CPM!EC$1,1),Start!$I18&gt;CPM!EB$1),1,"")</f>
        <v/>
      </c>
    </row>
    <row r="24" spans="2:139" ht="12" customHeight="1" x14ac:dyDescent="0.2">
      <c r="B24" t="str">
        <f>Start!B19</f>
        <v/>
      </c>
      <c r="C24" s="221" t="str">
        <f>Start!D19</f>
        <v/>
      </c>
      <c r="D24" s="222" t="str">
        <f>IF(AND(Start!$H19&lt;=CEILING(CPM!D$1,1),Start!$I19&gt;CPM!C$1),1,"")</f>
        <v/>
      </c>
      <c r="E24" s="257" t="str">
        <f>IF(AND(Start!$H19&lt;=CEILING(CPM!E$1,1),Start!$I19&gt;CPM!D$1),1,"")</f>
        <v/>
      </c>
      <c r="F24" s="257" t="str">
        <f>IF(AND(Start!$H19&lt;=CEILING(CPM!F$1,1),Start!$I19&gt;CPM!E$1),1,"")</f>
        <v/>
      </c>
      <c r="G24" s="257" t="str">
        <f>IF(AND(Start!$H19&lt;=CEILING(CPM!G$1,1),Start!$I19&gt;CPM!F$1),1,"")</f>
        <v/>
      </c>
      <c r="H24" s="257" t="str">
        <f>IF(AND(Start!$H19&lt;=CEILING(CPM!H$1,1),Start!$I19&gt;CPM!G$1),1,"")</f>
        <v/>
      </c>
      <c r="I24" s="257" t="str">
        <f>IF(AND(Start!$H19&lt;=CEILING(CPM!I$1,1),Start!$I19&gt;CPM!H$1),1,"")</f>
        <v/>
      </c>
      <c r="J24" s="257" t="str">
        <f>IF(AND(Start!$H19&lt;=CEILING(CPM!J$1,1),Start!$I19&gt;CPM!I$1),1,"")</f>
        <v/>
      </c>
      <c r="K24" s="257" t="str">
        <f>IF(AND(Start!$H19&lt;=CEILING(CPM!K$1,1),Start!$I19&gt;CPM!J$1),1,"")</f>
        <v/>
      </c>
      <c r="L24" s="257" t="str">
        <f>IF(AND(Start!$H19&lt;=CEILING(CPM!L$1,1),Start!$I19&gt;CPM!K$1),1,"")</f>
        <v/>
      </c>
      <c r="M24" s="223" t="str">
        <f>IF(AND(Start!$H19&lt;=CEILING(CPM!M$1,1),Start!$I19&gt;CPM!L$1),1,"")</f>
        <v/>
      </c>
      <c r="N24" s="222" t="str">
        <f>IF(AND(Start!$H19&lt;=CEILING(CPM!N$1,1),Start!$I19&gt;CPM!M$1),1,"")</f>
        <v/>
      </c>
      <c r="O24" s="257" t="str">
        <f>IF(AND(Start!$H19&lt;=CEILING(CPM!O$1,1),Start!$I19&gt;CPM!N$1),1,"")</f>
        <v/>
      </c>
      <c r="P24" s="257" t="str">
        <f>IF(AND(Start!$H19&lt;=CEILING(CPM!P$1,1),Start!$I19&gt;CPM!O$1),1,"")</f>
        <v/>
      </c>
      <c r="Q24" s="257" t="str">
        <f>IF(AND(Start!$H19&lt;=CEILING(CPM!Q$1,1),Start!$I19&gt;CPM!P$1),1,"")</f>
        <v/>
      </c>
      <c r="R24" s="257" t="str">
        <f>IF(AND(Start!$H19&lt;=CEILING(CPM!R$1,1),Start!$I19&gt;CPM!Q$1),1,"")</f>
        <v/>
      </c>
      <c r="S24" s="257" t="str">
        <f>IF(AND(Start!$H19&lt;=CEILING(CPM!S$1,1),Start!$I19&gt;CPM!R$1),1,"")</f>
        <v/>
      </c>
      <c r="T24" s="257" t="str">
        <f>IF(AND(Start!$H19&lt;=CEILING(CPM!T$1,1),Start!$I19&gt;CPM!S$1),1,"")</f>
        <v/>
      </c>
      <c r="U24" s="257" t="str">
        <f>IF(AND(Start!$H19&lt;=CEILING(CPM!U$1,1),Start!$I19&gt;CPM!T$1),1,"")</f>
        <v/>
      </c>
      <c r="V24" s="257" t="str">
        <f>IF(AND(Start!$H19&lt;=CEILING(CPM!V$1,1),Start!$I19&gt;CPM!U$1),1,"")</f>
        <v/>
      </c>
      <c r="W24" s="223" t="str">
        <f>IF(AND(Start!$H19&lt;=CEILING(CPM!W$1,1),Start!$I19&gt;CPM!V$1),1,"")</f>
        <v/>
      </c>
      <c r="X24" s="222" t="str">
        <f>IF(AND(Start!$H19&lt;=CEILING(CPM!X$1,1),Start!$I19&gt;CPM!W$1),1,"")</f>
        <v/>
      </c>
      <c r="Y24" s="257" t="str">
        <f>IF(AND(Start!$H19&lt;=CEILING(CPM!Y$1,1),Start!$I19&gt;CPM!X$1),1,"")</f>
        <v/>
      </c>
      <c r="Z24" s="257" t="str">
        <f>IF(AND(Start!$H19&lt;=CEILING(CPM!Z$1,1),Start!$I19&gt;CPM!Y$1),1,"")</f>
        <v/>
      </c>
      <c r="AA24" s="257" t="str">
        <f>IF(AND(Start!$H19&lt;=CEILING(CPM!AA$1,1),Start!$I19&gt;CPM!Z$1),1,"")</f>
        <v/>
      </c>
      <c r="AB24" s="257" t="str">
        <f>IF(AND(Start!$H19&lt;=CEILING(CPM!AB$1,1),Start!$I19&gt;CPM!AA$1),1,"")</f>
        <v/>
      </c>
      <c r="AC24" s="257" t="str">
        <f>IF(AND(Start!$H19&lt;=CEILING(CPM!AC$1,1),Start!$I19&gt;CPM!AB$1),1,"")</f>
        <v/>
      </c>
      <c r="AD24" s="257" t="str">
        <f>IF(AND(Start!$H19&lt;=CEILING(CPM!AD$1,1),Start!$I19&gt;CPM!AC$1),1,"")</f>
        <v/>
      </c>
      <c r="AE24" s="257" t="str">
        <f>IF(AND(Start!$H19&lt;=CEILING(CPM!AE$1,1),Start!$I19&gt;CPM!AD$1),1,"")</f>
        <v/>
      </c>
      <c r="AF24" s="257" t="str">
        <f>IF(AND(Start!$H19&lt;=CEILING(CPM!AF$1,1),Start!$I19&gt;CPM!AE$1),1,"")</f>
        <v/>
      </c>
      <c r="AG24" s="223" t="str">
        <f>IF(AND(Start!$H19&lt;=CEILING(CPM!AG$1,1),Start!$I19&gt;CPM!AF$1),1,"")</f>
        <v/>
      </c>
      <c r="AH24" s="222" t="str">
        <f>IF(AND(Start!$H19&lt;=CEILING(CPM!AH$1,1),Start!$I19&gt;CPM!AG$1),1,"")</f>
        <v/>
      </c>
      <c r="AI24" s="257" t="str">
        <f>IF(AND(Start!$H19&lt;=CEILING(CPM!AI$1,1),Start!$I19&gt;CPM!AH$1),1,"")</f>
        <v/>
      </c>
      <c r="AJ24" s="257" t="str">
        <f>IF(AND(Start!$H19&lt;=CEILING(CPM!AJ$1,1),Start!$I19&gt;CPM!AI$1),1,"")</f>
        <v/>
      </c>
      <c r="AK24" s="257" t="str">
        <f>IF(AND(Start!$H19&lt;=CEILING(CPM!AK$1,1),Start!$I19&gt;CPM!AJ$1),1,"")</f>
        <v/>
      </c>
      <c r="AL24" s="257" t="str">
        <f>IF(AND(Start!$H19&lt;=CEILING(CPM!AL$1,1),Start!$I19&gt;CPM!AK$1),1,"")</f>
        <v/>
      </c>
      <c r="AM24" s="257" t="str">
        <f>IF(AND(Start!$H19&lt;=CEILING(CPM!AM$1,1),Start!$I19&gt;CPM!AL$1),1,"")</f>
        <v/>
      </c>
      <c r="AN24" s="257" t="str">
        <f>IF(AND(Start!$H19&lt;=CEILING(CPM!AN$1,1),Start!$I19&gt;CPM!AM$1),1,"")</f>
        <v/>
      </c>
      <c r="AO24" s="257" t="str">
        <f>IF(AND(Start!$H19&lt;=CEILING(CPM!AO$1,1),Start!$I19&gt;CPM!AN$1),1,"")</f>
        <v/>
      </c>
      <c r="AP24" s="257" t="str">
        <f>IF(AND(Start!$H19&lt;=CEILING(CPM!AP$1,1),Start!$I19&gt;CPM!AO$1),1,"")</f>
        <v/>
      </c>
      <c r="AQ24" s="223" t="str">
        <f>IF(AND(Start!$H19&lt;=CEILING(CPM!AQ$1,1),Start!$I19&gt;CPM!AP$1),1,"")</f>
        <v/>
      </c>
      <c r="AR24" s="222" t="str">
        <f>IF(AND(Start!$H19&lt;=CEILING(CPM!AR$1,1),Start!$I19&gt;CPM!AQ$1),1,"")</f>
        <v/>
      </c>
      <c r="AS24" s="257" t="str">
        <f>IF(AND(Start!$H19&lt;=CEILING(CPM!AS$1,1),Start!$I19&gt;CPM!AR$1),1,"")</f>
        <v/>
      </c>
      <c r="AT24" s="257" t="str">
        <f>IF(AND(Start!$H19&lt;=CEILING(CPM!AT$1,1),Start!$I19&gt;CPM!AS$1),1,"")</f>
        <v/>
      </c>
      <c r="AU24" s="257" t="str">
        <f>IF(AND(Start!$H19&lt;=CEILING(CPM!AU$1,1),Start!$I19&gt;CPM!AT$1),1,"")</f>
        <v/>
      </c>
      <c r="AV24" s="257" t="str">
        <f>IF(AND(Start!$H19&lt;=CEILING(CPM!AV$1,1),Start!$I19&gt;CPM!AU$1),1,"")</f>
        <v/>
      </c>
      <c r="AW24" s="257" t="str">
        <f>IF(AND(Start!$H19&lt;=CEILING(CPM!AW$1,1),Start!$I19&gt;CPM!AV$1),1,"")</f>
        <v/>
      </c>
      <c r="AX24" s="257" t="str">
        <f>IF(AND(Start!$H19&lt;=CEILING(CPM!AX$1,1),Start!$I19&gt;CPM!AW$1),1,"")</f>
        <v/>
      </c>
      <c r="AY24" s="257" t="str">
        <f>IF(AND(Start!$H19&lt;=CEILING(CPM!AY$1,1),Start!$I19&gt;CPM!AX$1),1,"")</f>
        <v/>
      </c>
      <c r="AZ24" s="257" t="str">
        <f>IF(AND(Start!$H19&lt;=CEILING(CPM!AZ$1,1),Start!$I19&gt;CPM!AY$1),1,"")</f>
        <v/>
      </c>
      <c r="BA24" s="223" t="str">
        <f>IF(AND(Start!$H19&lt;=CEILING(CPM!BA$1,1),Start!$I19&gt;CPM!AZ$1),1,"")</f>
        <v/>
      </c>
      <c r="BB24" s="222" t="str">
        <f>IF(AND(Start!$H19&lt;=CEILING(CPM!BB$1,1),Start!$I19&gt;CPM!BA$1),1,"")</f>
        <v/>
      </c>
      <c r="BC24" s="257" t="str">
        <f>IF(AND(Start!$H19&lt;=CEILING(CPM!BC$1,1),Start!$I19&gt;CPM!BB$1),1,"")</f>
        <v/>
      </c>
      <c r="BD24" s="257" t="str">
        <f>IF(AND(Start!$H19&lt;=CEILING(CPM!BD$1,1),Start!$I19&gt;CPM!BC$1),1,"")</f>
        <v/>
      </c>
      <c r="BE24" s="257" t="str">
        <f>IF(AND(Start!$H19&lt;=CEILING(CPM!BE$1,1),Start!$I19&gt;CPM!BD$1),1,"")</f>
        <v/>
      </c>
      <c r="BF24" s="257" t="str">
        <f>IF(AND(Start!$H19&lt;=CEILING(CPM!BF$1,1),Start!$I19&gt;CPM!BE$1),1,"")</f>
        <v/>
      </c>
      <c r="BG24" s="257" t="str">
        <f>IF(AND(Start!$H19&lt;=CEILING(CPM!BG$1,1),Start!$I19&gt;CPM!BF$1),1,"")</f>
        <v/>
      </c>
      <c r="BH24" s="257" t="str">
        <f>IF(AND(Start!$H19&lt;=CEILING(CPM!BH$1,1),Start!$I19&gt;CPM!BG$1),1,"")</f>
        <v/>
      </c>
      <c r="BI24" s="257" t="str">
        <f>IF(AND(Start!$H19&lt;=CEILING(CPM!BI$1,1),Start!$I19&gt;CPM!BH$1),1,"")</f>
        <v/>
      </c>
      <c r="BJ24" s="257" t="str">
        <f>IF(AND(Start!$H19&lt;=CEILING(CPM!BJ$1,1),Start!$I19&gt;CPM!BI$1),1,"")</f>
        <v/>
      </c>
      <c r="BK24" s="223" t="str">
        <f>IF(AND(Start!$H19&lt;=CEILING(CPM!BK$1,1),Start!$I19&gt;CPM!BJ$1),1,"")</f>
        <v/>
      </c>
      <c r="BL24" s="222" t="str">
        <f>IF(AND(Start!$H19&lt;=CEILING(CPM!BL$1,1),Start!$I19&gt;CPM!BK$1),1,"")</f>
        <v/>
      </c>
      <c r="BM24" s="257" t="str">
        <f>IF(AND(Start!$H19&lt;=CEILING(CPM!BM$1,1),Start!$I19&gt;CPM!BL$1),1,"")</f>
        <v/>
      </c>
      <c r="BN24" s="257" t="str">
        <f>IF(AND(Start!$H19&lt;=CEILING(CPM!BN$1,1),Start!$I19&gt;CPM!BM$1),1,"")</f>
        <v/>
      </c>
      <c r="BO24" s="257" t="str">
        <f>IF(AND(Start!$H19&lt;=CEILING(CPM!BO$1,1),Start!$I19&gt;CPM!BN$1),1,"")</f>
        <v/>
      </c>
      <c r="BP24" s="257" t="str">
        <f>IF(AND(Start!$H19&lt;=CEILING(CPM!BP$1,1),Start!$I19&gt;CPM!BO$1),1,"")</f>
        <v/>
      </c>
      <c r="BQ24" s="257" t="str">
        <f>IF(AND(Start!$H19&lt;=CEILING(CPM!BQ$1,1),Start!$I19&gt;CPM!BP$1),1,"")</f>
        <v/>
      </c>
      <c r="BR24" s="257" t="str">
        <f>IF(AND(Start!$H19&lt;=CEILING(CPM!BR$1,1),Start!$I19&gt;CPM!BQ$1),1,"")</f>
        <v/>
      </c>
      <c r="BS24" s="257" t="str">
        <f>IF(AND(Start!$H19&lt;=CEILING(CPM!BS$1,1),Start!$I19&gt;CPM!BR$1),1,"")</f>
        <v/>
      </c>
      <c r="BT24" s="257" t="str">
        <f>IF(AND(Start!$H19&lt;=CEILING(CPM!BT$1,1),Start!$I19&gt;CPM!BS$1),1,"")</f>
        <v/>
      </c>
      <c r="BU24" s="223" t="str">
        <f>IF(AND(Start!$H19&lt;=CEILING(CPM!BU$1,1),Start!$I19&gt;CPM!BT$1),1,"")</f>
        <v/>
      </c>
      <c r="BV24" s="222" t="str">
        <f>IF(AND(Start!$H19&lt;=CEILING(CPM!BV$1,1),Start!$I19&gt;CPM!BU$1),1,"")</f>
        <v/>
      </c>
      <c r="BW24" s="257" t="str">
        <f>IF(AND(Start!$H19&lt;=CEILING(CPM!BW$1,1),Start!$I19&gt;CPM!BV$1),1,"")</f>
        <v/>
      </c>
      <c r="BX24" s="257" t="str">
        <f>IF(AND(Start!$H19&lt;=CEILING(CPM!BX$1,1),Start!$I19&gt;CPM!BW$1),1,"")</f>
        <v/>
      </c>
      <c r="BY24" s="257" t="str">
        <f>IF(AND(Start!$H19&lt;=CEILING(CPM!BY$1,1),Start!$I19&gt;CPM!BX$1),1,"")</f>
        <v/>
      </c>
      <c r="BZ24" s="257" t="str">
        <f>IF(AND(Start!$H19&lt;=CEILING(CPM!BZ$1,1),Start!$I19&gt;CPM!BY$1),1,"")</f>
        <v/>
      </c>
      <c r="CA24" s="257" t="str">
        <f>IF(AND(Start!$H19&lt;=CEILING(CPM!CA$1,1),Start!$I19&gt;CPM!BZ$1),1,"")</f>
        <v/>
      </c>
      <c r="CB24" s="257" t="str">
        <f>IF(AND(Start!$H19&lt;=CEILING(CPM!CB$1,1),Start!$I19&gt;CPM!CA$1),1,"")</f>
        <v/>
      </c>
      <c r="CC24" s="257" t="str">
        <f>IF(AND(Start!$H19&lt;=CEILING(CPM!CC$1,1),Start!$I19&gt;CPM!CB$1),1,"")</f>
        <v/>
      </c>
      <c r="CD24" s="257" t="str">
        <f>IF(AND(Start!$H19&lt;=CEILING(CPM!CD$1,1),Start!$I19&gt;CPM!CC$1),1,"")</f>
        <v/>
      </c>
      <c r="CE24" s="223" t="str">
        <f>IF(AND(Start!$H19&lt;=CEILING(CPM!CE$1,1),Start!$I19&gt;CPM!CD$1),1,"")</f>
        <v/>
      </c>
      <c r="CF24" s="222" t="str">
        <f>IF(AND(Start!$H19&lt;=CEILING(CPM!CF$1,1),Start!$I19&gt;CPM!CE$1),1,"")</f>
        <v/>
      </c>
      <c r="CG24" s="257" t="str">
        <f>IF(AND(Start!$H19&lt;=CEILING(CPM!CG$1,1),Start!$I19&gt;CPM!CF$1),1,"")</f>
        <v/>
      </c>
      <c r="CH24" s="257" t="str">
        <f>IF(AND(Start!$H19&lt;=CEILING(CPM!CH$1,1),Start!$I19&gt;CPM!CG$1),1,"")</f>
        <v/>
      </c>
      <c r="CI24" s="257" t="str">
        <f>IF(AND(Start!$H19&lt;=CEILING(CPM!CI$1,1),Start!$I19&gt;CPM!CH$1),1,"")</f>
        <v/>
      </c>
      <c r="CJ24" s="257" t="str">
        <f>IF(AND(Start!$H19&lt;=CEILING(CPM!CJ$1,1),Start!$I19&gt;CPM!CI$1),1,"")</f>
        <v/>
      </c>
      <c r="CK24" s="257" t="str">
        <f>IF(AND(Start!$H19&lt;=CEILING(CPM!CK$1,1),Start!$I19&gt;CPM!CJ$1),1,"")</f>
        <v/>
      </c>
      <c r="CL24" s="257" t="str">
        <f>IF(AND(Start!$H19&lt;=CEILING(CPM!CL$1,1),Start!$I19&gt;CPM!CK$1),1,"")</f>
        <v/>
      </c>
      <c r="CM24" s="257" t="str">
        <f>IF(AND(Start!$H19&lt;=CEILING(CPM!CM$1,1),Start!$I19&gt;CPM!CL$1),1,"")</f>
        <v/>
      </c>
      <c r="CN24" s="257" t="str">
        <f>IF(AND(Start!$H19&lt;=CEILING(CPM!CN$1,1),Start!$I19&gt;CPM!CM$1),1,"")</f>
        <v/>
      </c>
      <c r="CO24" s="223" t="str">
        <f>IF(AND(Start!$H19&lt;=CEILING(CPM!CO$1,1),Start!$I19&gt;CPM!CN$1),1,"")</f>
        <v/>
      </c>
      <c r="CP24" s="222" t="str">
        <f>IF(AND(Start!$H19&lt;=CEILING(CPM!CP$1,1),Start!$I19&gt;CPM!CO$1),1,"")</f>
        <v/>
      </c>
      <c r="CQ24" s="257" t="str">
        <f>IF(AND(Start!$H19&lt;=CEILING(CPM!CQ$1,1),Start!$I19&gt;CPM!CP$1),1,"")</f>
        <v/>
      </c>
      <c r="CR24" s="257" t="str">
        <f>IF(AND(Start!$H19&lt;=CEILING(CPM!CR$1,1),Start!$I19&gt;CPM!CQ$1),1,"")</f>
        <v/>
      </c>
      <c r="CS24" s="257" t="str">
        <f>IF(AND(Start!$H19&lt;=CEILING(CPM!CS$1,1),Start!$I19&gt;CPM!CR$1),1,"")</f>
        <v/>
      </c>
      <c r="CT24" s="257" t="str">
        <f>IF(AND(Start!$H19&lt;=CEILING(CPM!CT$1,1),Start!$I19&gt;CPM!CS$1),1,"")</f>
        <v/>
      </c>
      <c r="CU24" s="257" t="str">
        <f>IF(AND(Start!$H19&lt;=CEILING(CPM!CU$1,1),Start!$I19&gt;CPM!CT$1),1,"")</f>
        <v/>
      </c>
      <c r="CV24" s="257" t="str">
        <f>IF(AND(Start!$H19&lt;=CEILING(CPM!CV$1,1),Start!$I19&gt;CPM!CU$1),1,"")</f>
        <v/>
      </c>
      <c r="CW24" s="257" t="str">
        <f>IF(AND(Start!$H19&lt;=CEILING(CPM!CW$1,1),Start!$I19&gt;CPM!CV$1),1,"")</f>
        <v/>
      </c>
      <c r="CX24" s="257" t="str">
        <f>IF(AND(Start!$H19&lt;=CEILING(CPM!CX$1,1),Start!$I19&gt;CPM!CW$1),1,"")</f>
        <v/>
      </c>
      <c r="CY24" s="223" t="str">
        <f>IF(AND(Start!$H19&lt;=CEILING(CPM!CY$1,1),Start!$I19&gt;CPM!CX$1),1,"")</f>
        <v/>
      </c>
      <c r="CZ24" s="222" t="str">
        <f>IF(AND(Start!$H19&lt;=CEILING(CPM!CZ$1,1),Start!$I19&gt;CPM!CY$1),1,"")</f>
        <v/>
      </c>
      <c r="DA24" s="257" t="str">
        <f>IF(AND(Start!$H19&lt;=CEILING(CPM!DA$1,1),Start!$I19&gt;CPM!CZ$1),1,"")</f>
        <v/>
      </c>
      <c r="DB24" s="257" t="str">
        <f>IF(AND(Start!$H19&lt;=CEILING(CPM!DB$1,1),Start!$I19&gt;CPM!DA$1),1,"")</f>
        <v/>
      </c>
      <c r="DC24" s="257" t="str">
        <f>IF(AND(Start!$H19&lt;=CEILING(CPM!DC$1,1),Start!$I19&gt;CPM!DB$1),1,"")</f>
        <v/>
      </c>
      <c r="DD24" s="257" t="str">
        <f>IF(AND(Start!$H19&lt;=CEILING(CPM!DD$1,1),Start!$I19&gt;CPM!DC$1),1,"")</f>
        <v/>
      </c>
      <c r="DE24" s="257" t="str">
        <f>IF(AND(Start!$H19&lt;=CEILING(CPM!DE$1,1),Start!$I19&gt;CPM!DD$1),1,"")</f>
        <v/>
      </c>
      <c r="DF24" s="257" t="str">
        <f>IF(AND(Start!$H19&lt;=CEILING(CPM!DF$1,1),Start!$I19&gt;CPM!DE$1),1,"")</f>
        <v/>
      </c>
      <c r="DG24" s="257" t="str">
        <f>IF(AND(Start!$H19&lt;=CEILING(CPM!DG$1,1),Start!$I19&gt;CPM!DF$1),1,"")</f>
        <v/>
      </c>
      <c r="DH24" s="257" t="str">
        <f>IF(AND(Start!$H19&lt;=CEILING(CPM!DH$1,1),Start!$I19&gt;CPM!DG$1),1,"")</f>
        <v/>
      </c>
      <c r="DI24" s="223" t="str">
        <f>IF(AND(Start!$H19&lt;=CEILING(CPM!DI$1,1),Start!$I19&gt;CPM!DH$1),1,"")</f>
        <v/>
      </c>
      <c r="DJ24" s="222" t="str">
        <f>IF(AND(Start!$H19&lt;=CEILING(CPM!DJ$1,1),Start!$I19&gt;CPM!DI$1),1,"")</f>
        <v/>
      </c>
      <c r="DK24" s="257" t="str">
        <f>IF(AND(Start!$H19&lt;=CEILING(CPM!DK$1,1),Start!$I19&gt;CPM!DJ$1),1,"")</f>
        <v/>
      </c>
      <c r="DL24" s="257" t="str">
        <f>IF(AND(Start!$H19&lt;=CEILING(CPM!DL$1,1),Start!$I19&gt;CPM!DK$1),1,"")</f>
        <v/>
      </c>
      <c r="DM24" s="257" t="str">
        <f>IF(AND(Start!$H19&lt;=CEILING(CPM!DM$1,1),Start!$I19&gt;CPM!DL$1),1,"")</f>
        <v/>
      </c>
      <c r="DN24" s="257" t="str">
        <f>IF(AND(Start!$H19&lt;=CEILING(CPM!DN$1,1),Start!$I19&gt;CPM!DM$1),1,"")</f>
        <v/>
      </c>
      <c r="DO24" s="257" t="str">
        <f>IF(AND(Start!$H19&lt;=CEILING(CPM!DO$1,1),Start!$I19&gt;CPM!DN$1),1,"")</f>
        <v/>
      </c>
      <c r="DP24" s="257" t="str">
        <f>IF(AND(Start!$H19&lt;=CEILING(CPM!DP$1,1),Start!$I19&gt;CPM!DO$1),1,"")</f>
        <v/>
      </c>
      <c r="DQ24" s="257" t="str">
        <f>IF(AND(Start!$H19&lt;=CEILING(CPM!DQ$1,1),Start!$I19&gt;CPM!DP$1),1,"")</f>
        <v/>
      </c>
      <c r="DR24" s="257" t="str">
        <f>IF(AND(Start!$H19&lt;=CEILING(CPM!DR$1,1),Start!$I19&gt;CPM!DQ$1),1,"")</f>
        <v/>
      </c>
      <c r="DS24" s="223" t="str">
        <f>IF(AND(Start!$H19&lt;=CEILING(CPM!DS$1,1),Start!$I19&gt;CPM!DR$1),1,"")</f>
        <v/>
      </c>
      <c r="DT24" s="222" t="str">
        <f>IF(AND(Start!$H19&lt;=CEILING(CPM!DT$1,1),Start!$I19&gt;CPM!DS$1),1,"")</f>
        <v/>
      </c>
      <c r="DU24" s="257" t="str">
        <f>IF(AND(Start!$H19&lt;=CEILING(CPM!DU$1,1),Start!$I19&gt;CPM!DT$1),1,"")</f>
        <v/>
      </c>
      <c r="DV24" s="257" t="str">
        <f>IF(AND(Start!$H19&lt;=CEILING(CPM!DV$1,1),Start!$I19&gt;CPM!DU$1),1,"")</f>
        <v/>
      </c>
      <c r="DW24" s="257" t="str">
        <f>IF(AND(Start!$H19&lt;=CEILING(CPM!DW$1,1),Start!$I19&gt;CPM!DV$1),1,"")</f>
        <v/>
      </c>
      <c r="DX24" s="257" t="str">
        <f>IF(AND(Start!$H19&lt;=CEILING(CPM!DX$1,1),Start!$I19&gt;CPM!DW$1),1,"")</f>
        <v/>
      </c>
      <c r="DY24" s="257" t="str">
        <f>IF(AND(Start!$H19&lt;=CEILING(CPM!DY$1,1),Start!$I19&gt;CPM!DX$1),1,"")</f>
        <v/>
      </c>
      <c r="DZ24" s="257" t="str">
        <f>IF(AND(Start!$H19&lt;=CEILING(CPM!DZ$1,1),Start!$I19&gt;CPM!DY$1),1,"")</f>
        <v/>
      </c>
      <c r="EA24" s="257" t="str">
        <f>IF(AND(Start!$H19&lt;=CEILING(CPM!EA$1,1),Start!$I19&gt;CPM!DZ$1),1,"")</f>
        <v/>
      </c>
      <c r="EB24" s="257" t="str">
        <f>IF(AND(Start!$H19&lt;=CEILING(CPM!EB$1,1),Start!$I19&gt;CPM!EA$1),1,"")</f>
        <v/>
      </c>
      <c r="EC24" s="223" t="str">
        <f>IF(AND(Start!$H19&lt;=CEILING(CPM!EC$1,1),Start!$I19&gt;CPM!EB$1),1,"")</f>
        <v/>
      </c>
    </row>
    <row r="25" spans="2:139" ht="12" customHeight="1" x14ac:dyDescent="0.2">
      <c r="B25" t="str">
        <f>Start!B20</f>
        <v/>
      </c>
      <c r="C25" s="249" t="str">
        <f>Start!D20</f>
        <v/>
      </c>
      <c r="D25" s="268" t="str">
        <f>IF(AND(Start!$H20&lt;=CEILING(CPM!D$1,1),Start!$I20&gt;CPM!C$1),1,"")</f>
        <v/>
      </c>
      <c r="E25" s="269" t="str">
        <f>IF(AND(Start!$H20&lt;=CEILING(CPM!E$1,1),Start!$I20&gt;CPM!D$1),1,"")</f>
        <v/>
      </c>
      <c r="F25" s="269" t="str">
        <f>IF(AND(Start!$H20&lt;=CEILING(CPM!F$1,1),Start!$I20&gt;CPM!E$1),1,"")</f>
        <v/>
      </c>
      <c r="G25" s="269" t="str">
        <f>IF(AND(Start!$H20&lt;=CEILING(CPM!G$1,1),Start!$I20&gt;CPM!F$1),1,"")</f>
        <v/>
      </c>
      <c r="H25" s="269" t="str">
        <f>IF(AND(Start!$H20&lt;=CEILING(CPM!H$1,1),Start!$I20&gt;CPM!G$1),1,"")</f>
        <v/>
      </c>
      <c r="I25" s="269" t="str">
        <f>IF(AND(Start!$H20&lt;=CEILING(CPM!I$1,1),Start!$I20&gt;CPM!H$1),1,"")</f>
        <v/>
      </c>
      <c r="J25" s="269" t="str">
        <f>IF(AND(Start!$H20&lt;=CEILING(CPM!J$1,1),Start!$I20&gt;CPM!I$1),1,"")</f>
        <v/>
      </c>
      <c r="K25" s="269" t="str">
        <f>IF(AND(Start!$H20&lt;=CEILING(CPM!K$1,1),Start!$I20&gt;CPM!J$1),1,"")</f>
        <v/>
      </c>
      <c r="L25" s="269" t="str">
        <f>IF(AND(Start!$H20&lt;=CEILING(CPM!L$1,1),Start!$I20&gt;CPM!K$1),1,"")</f>
        <v/>
      </c>
      <c r="M25" s="270" t="str">
        <f>IF(AND(Start!$H20&lt;=CEILING(CPM!M$1,1),Start!$I20&gt;CPM!L$1),1,"")</f>
        <v/>
      </c>
      <c r="N25" s="268" t="str">
        <f>IF(AND(Start!$H20&lt;=CEILING(CPM!N$1,1),Start!$I20&gt;CPM!M$1),1,"")</f>
        <v/>
      </c>
      <c r="O25" s="269" t="str">
        <f>IF(AND(Start!$H20&lt;=CEILING(CPM!O$1,1),Start!$I20&gt;CPM!N$1),1,"")</f>
        <v/>
      </c>
      <c r="P25" s="269" t="str">
        <f>IF(AND(Start!$H20&lt;=CEILING(CPM!P$1,1),Start!$I20&gt;CPM!O$1),1,"")</f>
        <v/>
      </c>
      <c r="Q25" s="269" t="str">
        <f>IF(AND(Start!$H20&lt;=CEILING(CPM!Q$1,1),Start!$I20&gt;CPM!P$1),1,"")</f>
        <v/>
      </c>
      <c r="R25" s="269" t="str">
        <f>IF(AND(Start!$H20&lt;=CEILING(CPM!R$1,1),Start!$I20&gt;CPM!Q$1),1,"")</f>
        <v/>
      </c>
      <c r="S25" s="269" t="str">
        <f>IF(AND(Start!$H20&lt;=CEILING(CPM!S$1,1),Start!$I20&gt;CPM!R$1),1,"")</f>
        <v/>
      </c>
      <c r="T25" s="269" t="str">
        <f>IF(AND(Start!$H20&lt;=CEILING(CPM!T$1,1),Start!$I20&gt;CPM!S$1),1,"")</f>
        <v/>
      </c>
      <c r="U25" s="269" t="str">
        <f>IF(AND(Start!$H20&lt;=CEILING(CPM!U$1,1),Start!$I20&gt;CPM!T$1),1,"")</f>
        <v/>
      </c>
      <c r="V25" s="269" t="str">
        <f>IF(AND(Start!$H20&lt;=CEILING(CPM!V$1,1),Start!$I20&gt;CPM!U$1),1,"")</f>
        <v/>
      </c>
      <c r="W25" s="270" t="str">
        <f>IF(AND(Start!$H20&lt;=CEILING(CPM!W$1,1),Start!$I20&gt;CPM!V$1),1,"")</f>
        <v/>
      </c>
      <c r="X25" s="268" t="str">
        <f>IF(AND(Start!$H20&lt;=CEILING(CPM!X$1,1),Start!$I20&gt;CPM!W$1),1,"")</f>
        <v/>
      </c>
      <c r="Y25" s="269" t="str">
        <f>IF(AND(Start!$H20&lt;=CEILING(CPM!Y$1,1),Start!$I20&gt;CPM!X$1),1,"")</f>
        <v/>
      </c>
      <c r="Z25" s="269" t="str">
        <f>IF(AND(Start!$H20&lt;=CEILING(CPM!Z$1,1),Start!$I20&gt;CPM!Y$1),1,"")</f>
        <v/>
      </c>
      <c r="AA25" s="269" t="str">
        <f>IF(AND(Start!$H20&lt;=CEILING(CPM!AA$1,1),Start!$I20&gt;CPM!Z$1),1,"")</f>
        <v/>
      </c>
      <c r="AB25" s="269" t="str">
        <f>IF(AND(Start!$H20&lt;=CEILING(CPM!AB$1,1),Start!$I20&gt;CPM!AA$1),1,"")</f>
        <v/>
      </c>
      <c r="AC25" s="269" t="str">
        <f>IF(AND(Start!$H20&lt;=CEILING(CPM!AC$1,1),Start!$I20&gt;CPM!AB$1),1,"")</f>
        <v/>
      </c>
      <c r="AD25" s="269" t="str">
        <f>IF(AND(Start!$H20&lt;=CEILING(CPM!AD$1,1),Start!$I20&gt;CPM!AC$1),1,"")</f>
        <v/>
      </c>
      <c r="AE25" s="269" t="str">
        <f>IF(AND(Start!$H20&lt;=CEILING(CPM!AE$1,1),Start!$I20&gt;CPM!AD$1),1,"")</f>
        <v/>
      </c>
      <c r="AF25" s="269" t="str">
        <f>IF(AND(Start!$H20&lt;=CEILING(CPM!AF$1,1),Start!$I20&gt;CPM!AE$1),1,"")</f>
        <v/>
      </c>
      <c r="AG25" s="270" t="str">
        <f>IF(AND(Start!$H20&lt;=CEILING(CPM!AG$1,1),Start!$I20&gt;CPM!AF$1),1,"")</f>
        <v/>
      </c>
      <c r="AH25" s="268" t="str">
        <f>IF(AND(Start!$H20&lt;=CEILING(CPM!AH$1,1),Start!$I20&gt;CPM!AG$1),1,"")</f>
        <v/>
      </c>
      <c r="AI25" s="269" t="str">
        <f>IF(AND(Start!$H20&lt;=CEILING(CPM!AI$1,1),Start!$I20&gt;CPM!AH$1),1,"")</f>
        <v/>
      </c>
      <c r="AJ25" s="269" t="str">
        <f>IF(AND(Start!$H20&lt;=CEILING(CPM!AJ$1,1),Start!$I20&gt;CPM!AI$1),1,"")</f>
        <v/>
      </c>
      <c r="AK25" s="269" t="str">
        <f>IF(AND(Start!$H20&lt;=CEILING(CPM!AK$1,1),Start!$I20&gt;CPM!AJ$1),1,"")</f>
        <v/>
      </c>
      <c r="AL25" s="269" t="str">
        <f>IF(AND(Start!$H20&lt;=CEILING(CPM!AL$1,1),Start!$I20&gt;CPM!AK$1),1,"")</f>
        <v/>
      </c>
      <c r="AM25" s="269" t="str">
        <f>IF(AND(Start!$H20&lt;=CEILING(CPM!AM$1,1),Start!$I20&gt;CPM!AL$1),1,"")</f>
        <v/>
      </c>
      <c r="AN25" s="269" t="str">
        <f>IF(AND(Start!$H20&lt;=CEILING(CPM!AN$1,1),Start!$I20&gt;CPM!AM$1),1,"")</f>
        <v/>
      </c>
      <c r="AO25" s="269" t="str">
        <f>IF(AND(Start!$H20&lt;=CEILING(CPM!AO$1,1),Start!$I20&gt;CPM!AN$1),1,"")</f>
        <v/>
      </c>
      <c r="AP25" s="269" t="str">
        <f>IF(AND(Start!$H20&lt;=CEILING(CPM!AP$1,1),Start!$I20&gt;CPM!AO$1),1,"")</f>
        <v/>
      </c>
      <c r="AQ25" s="270" t="str">
        <f>IF(AND(Start!$H20&lt;=CEILING(CPM!AQ$1,1),Start!$I20&gt;CPM!AP$1),1,"")</f>
        <v/>
      </c>
      <c r="AR25" s="268" t="str">
        <f>IF(AND(Start!$H20&lt;=CEILING(CPM!AR$1,1),Start!$I20&gt;CPM!AQ$1),1,"")</f>
        <v/>
      </c>
      <c r="AS25" s="269" t="str">
        <f>IF(AND(Start!$H20&lt;=CEILING(CPM!AS$1,1),Start!$I20&gt;CPM!AR$1),1,"")</f>
        <v/>
      </c>
      <c r="AT25" s="269" t="str">
        <f>IF(AND(Start!$H20&lt;=CEILING(CPM!AT$1,1),Start!$I20&gt;CPM!AS$1),1,"")</f>
        <v/>
      </c>
      <c r="AU25" s="269" t="str">
        <f>IF(AND(Start!$H20&lt;=CEILING(CPM!AU$1,1),Start!$I20&gt;CPM!AT$1),1,"")</f>
        <v/>
      </c>
      <c r="AV25" s="269" t="str">
        <f>IF(AND(Start!$H20&lt;=CEILING(CPM!AV$1,1),Start!$I20&gt;CPM!AU$1),1,"")</f>
        <v/>
      </c>
      <c r="AW25" s="269" t="str">
        <f>IF(AND(Start!$H20&lt;=CEILING(CPM!AW$1,1),Start!$I20&gt;CPM!AV$1),1,"")</f>
        <v/>
      </c>
      <c r="AX25" s="269" t="str">
        <f>IF(AND(Start!$H20&lt;=CEILING(CPM!AX$1,1),Start!$I20&gt;CPM!AW$1),1,"")</f>
        <v/>
      </c>
      <c r="AY25" s="269" t="str">
        <f>IF(AND(Start!$H20&lt;=CEILING(CPM!AY$1,1),Start!$I20&gt;CPM!AX$1),1,"")</f>
        <v/>
      </c>
      <c r="AZ25" s="269" t="str">
        <f>IF(AND(Start!$H20&lt;=CEILING(CPM!AZ$1,1),Start!$I20&gt;CPM!AY$1),1,"")</f>
        <v/>
      </c>
      <c r="BA25" s="270" t="str">
        <f>IF(AND(Start!$H20&lt;=CEILING(CPM!BA$1,1),Start!$I20&gt;CPM!AZ$1),1,"")</f>
        <v/>
      </c>
      <c r="BB25" s="268" t="str">
        <f>IF(AND(Start!$H20&lt;=CEILING(CPM!BB$1,1),Start!$I20&gt;CPM!BA$1),1,"")</f>
        <v/>
      </c>
      <c r="BC25" s="269" t="str">
        <f>IF(AND(Start!$H20&lt;=CEILING(CPM!BC$1,1),Start!$I20&gt;CPM!BB$1),1,"")</f>
        <v/>
      </c>
      <c r="BD25" s="269" t="str">
        <f>IF(AND(Start!$H20&lt;=CEILING(CPM!BD$1,1),Start!$I20&gt;CPM!BC$1),1,"")</f>
        <v/>
      </c>
      <c r="BE25" s="269" t="str">
        <f>IF(AND(Start!$H20&lt;=CEILING(CPM!BE$1,1),Start!$I20&gt;CPM!BD$1),1,"")</f>
        <v/>
      </c>
      <c r="BF25" s="269" t="str">
        <f>IF(AND(Start!$H20&lt;=CEILING(CPM!BF$1,1),Start!$I20&gt;CPM!BE$1),1,"")</f>
        <v/>
      </c>
      <c r="BG25" s="269" t="str">
        <f>IF(AND(Start!$H20&lt;=CEILING(CPM!BG$1,1),Start!$I20&gt;CPM!BF$1),1,"")</f>
        <v/>
      </c>
      <c r="BH25" s="269" t="str">
        <f>IF(AND(Start!$H20&lt;=CEILING(CPM!BH$1,1),Start!$I20&gt;CPM!BG$1),1,"")</f>
        <v/>
      </c>
      <c r="BI25" s="269" t="str">
        <f>IF(AND(Start!$H20&lt;=CEILING(CPM!BI$1,1),Start!$I20&gt;CPM!BH$1),1,"")</f>
        <v/>
      </c>
      <c r="BJ25" s="269" t="str">
        <f>IF(AND(Start!$H20&lt;=CEILING(CPM!BJ$1,1),Start!$I20&gt;CPM!BI$1),1,"")</f>
        <v/>
      </c>
      <c r="BK25" s="270" t="str">
        <f>IF(AND(Start!$H20&lt;=CEILING(CPM!BK$1,1),Start!$I20&gt;CPM!BJ$1),1,"")</f>
        <v/>
      </c>
      <c r="BL25" s="268" t="str">
        <f>IF(AND(Start!$H20&lt;=CEILING(CPM!BL$1,1),Start!$I20&gt;CPM!BK$1),1,"")</f>
        <v/>
      </c>
      <c r="BM25" s="269" t="str">
        <f>IF(AND(Start!$H20&lt;=CEILING(CPM!BM$1,1),Start!$I20&gt;CPM!BL$1),1,"")</f>
        <v/>
      </c>
      <c r="BN25" s="269" t="str">
        <f>IF(AND(Start!$H20&lt;=CEILING(CPM!BN$1,1),Start!$I20&gt;CPM!BM$1),1,"")</f>
        <v/>
      </c>
      <c r="BO25" s="269" t="str">
        <f>IF(AND(Start!$H20&lt;=CEILING(CPM!BO$1,1),Start!$I20&gt;CPM!BN$1),1,"")</f>
        <v/>
      </c>
      <c r="BP25" s="269" t="str">
        <f>IF(AND(Start!$H20&lt;=CEILING(CPM!BP$1,1),Start!$I20&gt;CPM!BO$1),1,"")</f>
        <v/>
      </c>
      <c r="BQ25" s="269" t="str">
        <f>IF(AND(Start!$H20&lt;=CEILING(CPM!BQ$1,1),Start!$I20&gt;CPM!BP$1),1,"")</f>
        <v/>
      </c>
      <c r="BR25" s="269" t="str">
        <f>IF(AND(Start!$H20&lt;=CEILING(CPM!BR$1,1),Start!$I20&gt;CPM!BQ$1),1,"")</f>
        <v/>
      </c>
      <c r="BS25" s="269" t="str">
        <f>IF(AND(Start!$H20&lt;=CEILING(CPM!BS$1,1),Start!$I20&gt;CPM!BR$1),1,"")</f>
        <v/>
      </c>
      <c r="BT25" s="269" t="str">
        <f>IF(AND(Start!$H20&lt;=CEILING(CPM!BT$1,1),Start!$I20&gt;CPM!BS$1),1,"")</f>
        <v/>
      </c>
      <c r="BU25" s="270" t="str">
        <f>IF(AND(Start!$H20&lt;=CEILING(CPM!BU$1,1),Start!$I20&gt;CPM!BT$1),1,"")</f>
        <v/>
      </c>
      <c r="BV25" s="268" t="str">
        <f>IF(AND(Start!$H20&lt;=CEILING(CPM!BV$1,1),Start!$I20&gt;CPM!BU$1),1,"")</f>
        <v/>
      </c>
      <c r="BW25" s="269" t="str">
        <f>IF(AND(Start!$H20&lt;=CEILING(CPM!BW$1,1),Start!$I20&gt;CPM!BV$1),1,"")</f>
        <v/>
      </c>
      <c r="BX25" s="269" t="str">
        <f>IF(AND(Start!$H20&lt;=CEILING(CPM!BX$1,1),Start!$I20&gt;CPM!BW$1),1,"")</f>
        <v/>
      </c>
      <c r="BY25" s="269" t="str">
        <f>IF(AND(Start!$H20&lt;=CEILING(CPM!BY$1,1),Start!$I20&gt;CPM!BX$1),1,"")</f>
        <v/>
      </c>
      <c r="BZ25" s="269" t="str">
        <f>IF(AND(Start!$H20&lt;=CEILING(CPM!BZ$1,1),Start!$I20&gt;CPM!BY$1),1,"")</f>
        <v/>
      </c>
      <c r="CA25" s="269" t="str">
        <f>IF(AND(Start!$H20&lt;=CEILING(CPM!CA$1,1),Start!$I20&gt;CPM!BZ$1),1,"")</f>
        <v/>
      </c>
      <c r="CB25" s="269" t="str">
        <f>IF(AND(Start!$H20&lt;=CEILING(CPM!CB$1,1),Start!$I20&gt;CPM!CA$1),1,"")</f>
        <v/>
      </c>
      <c r="CC25" s="269" t="str">
        <f>IF(AND(Start!$H20&lt;=CEILING(CPM!CC$1,1),Start!$I20&gt;CPM!CB$1),1,"")</f>
        <v/>
      </c>
      <c r="CD25" s="269" t="str">
        <f>IF(AND(Start!$H20&lt;=CEILING(CPM!CD$1,1),Start!$I20&gt;CPM!CC$1),1,"")</f>
        <v/>
      </c>
      <c r="CE25" s="270" t="str">
        <f>IF(AND(Start!$H20&lt;=CEILING(CPM!CE$1,1),Start!$I20&gt;CPM!CD$1),1,"")</f>
        <v/>
      </c>
      <c r="CF25" s="268" t="str">
        <f>IF(AND(Start!$H20&lt;=CEILING(CPM!CF$1,1),Start!$I20&gt;CPM!CE$1),1,"")</f>
        <v/>
      </c>
      <c r="CG25" s="269" t="str">
        <f>IF(AND(Start!$H20&lt;=CEILING(CPM!CG$1,1),Start!$I20&gt;CPM!CF$1),1,"")</f>
        <v/>
      </c>
      <c r="CH25" s="269" t="str">
        <f>IF(AND(Start!$H20&lt;=CEILING(CPM!CH$1,1),Start!$I20&gt;CPM!CG$1),1,"")</f>
        <v/>
      </c>
      <c r="CI25" s="269" t="str">
        <f>IF(AND(Start!$H20&lt;=CEILING(CPM!CI$1,1),Start!$I20&gt;CPM!CH$1),1,"")</f>
        <v/>
      </c>
      <c r="CJ25" s="269" t="str">
        <f>IF(AND(Start!$H20&lt;=CEILING(CPM!CJ$1,1),Start!$I20&gt;CPM!CI$1),1,"")</f>
        <v/>
      </c>
      <c r="CK25" s="269" t="str">
        <f>IF(AND(Start!$H20&lt;=CEILING(CPM!CK$1,1),Start!$I20&gt;CPM!CJ$1),1,"")</f>
        <v/>
      </c>
      <c r="CL25" s="269" t="str">
        <f>IF(AND(Start!$H20&lt;=CEILING(CPM!CL$1,1),Start!$I20&gt;CPM!CK$1),1,"")</f>
        <v/>
      </c>
      <c r="CM25" s="269" t="str">
        <f>IF(AND(Start!$H20&lt;=CEILING(CPM!CM$1,1),Start!$I20&gt;CPM!CL$1),1,"")</f>
        <v/>
      </c>
      <c r="CN25" s="269" t="str">
        <f>IF(AND(Start!$H20&lt;=CEILING(CPM!CN$1,1),Start!$I20&gt;CPM!CM$1),1,"")</f>
        <v/>
      </c>
      <c r="CO25" s="270" t="str">
        <f>IF(AND(Start!$H20&lt;=CEILING(CPM!CO$1,1),Start!$I20&gt;CPM!CN$1),1,"")</f>
        <v/>
      </c>
      <c r="CP25" s="268" t="str">
        <f>IF(AND(Start!$H20&lt;=CEILING(CPM!CP$1,1),Start!$I20&gt;CPM!CO$1),1,"")</f>
        <v/>
      </c>
      <c r="CQ25" s="269" t="str">
        <f>IF(AND(Start!$H20&lt;=CEILING(CPM!CQ$1,1),Start!$I20&gt;CPM!CP$1),1,"")</f>
        <v/>
      </c>
      <c r="CR25" s="269" t="str">
        <f>IF(AND(Start!$H20&lt;=CEILING(CPM!CR$1,1),Start!$I20&gt;CPM!CQ$1),1,"")</f>
        <v/>
      </c>
      <c r="CS25" s="269" t="str">
        <f>IF(AND(Start!$H20&lt;=CEILING(CPM!CS$1,1),Start!$I20&gt;CPM!CR$1),1,"")</f>
        <v/>
      </c>
      <c r="CT25" s="269" t="str">
        <f>IF(AND(Start!$H20&lt;=CEILING(CPM!CT$1,1),Start!$I20&gt;CPM!CS$1),1,"")</f>
        <v/>
      </c>
      <c r="CU25" s="269" t="str">
        <f>IF(AND(Start!$H20&lt;=CEILING(CPM!CU$1,1),Start!$I20&gt;CPM!CT$1),1,"")</f>
        <v/>
      </c>
      <c r="CV25" s="269" t="str">
        <f>IF(AND(Start!$H20&lt;=CEILING(CPM!CV$1,1),Start!$I20&gt;CPM!CU$1),1,"")</f>
        <v/>
      </c>
      <c r="CW25" s="269" t="str">
        <f>IF(AND(Start!$H20&lt;=CEILING(CPM!CW$1,1),Start!$I20&gt;CPM!CV$1),1,"")</f>
        <v/>
      </c>
      <c r="CX25" s="269" t="str">
        <f>IF(AND(Start!$H20&lt;=CEILING(CPM!CX$1,1),Start!$I20&gt;CPM!CW$1),1,"")</f>
        <v/>
      </c>
      <c r="CY25" s="270" t="str">
        <f>IF(AND(Start!$H20&lt;=CEILING(CPM!CY$1,1),Start!$I20&gt;CPM!CX$1),1,"")</f>
        <v/>
      </c>
      <c r="CZ25" s="268" t="str">
        <f>IF(AND(Start!$H20&lt;=CEILING(CPM!CZ$1,1),Start!$I20&gt;CPM!CY$1),1,"")</f>
        <v/>
      </c>
      <c r="DA25" s="269" t="str">
        <f>IF(AND(Start!$H20&lt;=CEILING(CPM!DA$1,1),Start!$I20&gt;CPM!CZ$1),1,"")</f>
        <v/>
      </c>
      <c r="DB25" s="269" t="str">
        <f>IF(AND(Start!$H20&lt;=CEILING(CPM!DB$1,1),Start!$I20&gt;CPM!DA$1),1,"")</f>
        <v/>
      </c>
      <c r="DC25" s="269" t="str">
        <f>IF(AND(Start!$H20&lt;=CEILING(CPM!DC$1,1),Start!$I20&gt;CPM!DB$1),1,"")</f>
        <v/>
      </c>
      <c r="DD25" s="269" t="str">
        <f>IF(AND(Start!$H20&lt;=CEILING(CPM!DD$1,1),Start!$I20&gt;CPM!DC$1),1,"")</f>
        <v/>
      </c>
      <c r="DE25" s="269" t="str">
        <f>IF(AND(Start!$H20&lt;=CEILING(CPM!DE$1,1),Start!$I20&gt;CPM!DD$1),1,"")</f>
        <v/>
      </c>
      <c r="DF25" s="269" t="str">
        <f>IF(AND(Start!$H20&lt;=CEILING(CPM!DF$1,1),Start!$I20&gt;CPM!DE$1),1,"")</f>
        <v/>
      </c>
      <c r="DG25" s="269" t="str">
        <f>IF(AND(Start!$H20&lt;=CEILING(CPM!DG$1,1),Start!$I20&gt;CPM!DF$1),1,"")</f>
        <v/>
      </c>
      <c r="DH25" s="269" t="str">
        <f>IF(AND(Start!$H20&lt;=CEILING(CPM!DH$1,1),Start!$I20&gt;CPM!DG$1),1,"")</f>
        <v/>
      </c>
      <c r="DI25" s="270" t="str">
        <f>IF(AND(Start!$H20&lt;=CEILING(CPM!DI$1,1),Start!$I20&gt;CPM!DH$1),1,"")</f>
        <v/>
      </c>
      <c r="DJ25" s="268" t="str">
        <f>IF(AND(Start!$H20&lt;=CEILING(CPM!DJ$1,1),Start!$I20&gt;CPM!DI$1),1,"")</f>
        <v/>
      </c>
      <c r="DK25" s="269" t="str">
        <f>IF(AND(Start!$H20&lt;=CEILING(CPM!DK$1,1),Start!$I20&gt;CPM!DJ$1),1,"")</f>
        <v/>
      </c>
      <c r="DL25" s="269" t="str">
        <f>IF(AND(Start!$H20&lt;=CEILING(CPM!DL$1,1),Start!$I20&gt;CPM!DK$1),1,"")</f>
        <v/>
      </c>
      <c r="DM25" s="269" t="str">
        <f>IF(AND(Start!$H20&lt;=CEILING(CPM!DM$1,1),Start!$I20&gt;CPM!DL$1),1,"")</f>
        <v/>
      </c>
      <c r="DN25" s="269" t="str">
        <f>IF(AND(Start!$H20&lt;=CEILING(CPM!DN$1,1),Start!$I20&gt;CPM!DM$1),1,"")</f>
        <v/>
      </c>
      <c r="DO25" s="269" t="str">
        <f>IF(AND(Start!$H20&lt;=CEILING(CPM!DO$1,1),Start!$I20&gt;CPM!DN$1),1,"")</f>
        <v/>
      </c>
      <c r="DP25" s="269" t="str">
        <f>IF(AND(Start!$H20&lt;=CEILING(CPM!DP$1,1),Start!$I20&gt;CPM!DO$1),1,"")</f>
        <v/>
      </c>
      <c r="DQ25" s="269" t="str">
        <f>IF(AND(Start!$H20&lt;=CEILING(CPM!DQ$1,1),Start!$I20&gt;CPM!DP$1),1,"")</f>
        <v/>
      </c>
      <c r="DR25" s="269" t="str">
        <f>IF(AND(Start!$H20&lt;=CEILING(CPM!DR$1,1),Start!$I20&gt;CPM!DQ$1),1,"")</f>
        <v/>
      </c>
      <c r="DS25" s="270" t="str">
        <f>IF(AND(Start!$H20&lt;=CEILING(CPM!DS$1,1),Start!$I20&gt;CPM!DR$1),1,"")</f>
        <v/>
      </c>
      <c r="DT25" s="268" t="str">
        <f>IF(AND(Start!$H20&lt;=CEILING(CPM!DT$1,1),Start!$I20&gt;CPM!DS$1),1,"")</f>
        <v/>
      </c>
      <c r="DU25" s="269" t="str">
        <f>IF(AND(Start!$H20&lt;=CEILING(CPM!DU$1,1),Start!$I20&gt;CPM!DT$1),1,"")</f>
        <v/>
      </c>
      <c r="DV25" s="269" t="str">
        <f>IF(AND(Start!$H20&lt;=CEILING(CPM!DV$1,1),Start!$I20&gt;CPM!DU$1),1,"")</f>
        <v/>
      </c>
      <c r="DW25" s="269" t="str">
        <f>IF(AND(Start!$H20&lt;=CEILING(CPM!DW$1,1),Start!$I20&gt;CPM!DV$1),1,"")</f>
        <v/>
      </c>
      <c r="DX25" s="269" t="str">
        <f>IF(AND(Start!$H20&lt;=CEILING(CPM!DX$1,1),Start!$I20&gt;CPM!DW$1),1,"")</f>
        <v/>
      </c>
      <c r="DY25" s="269" t="str">
        <f>IF(AND(Start!$H20&lt;=CEILING(CPM!DY$1,1),Start!$I20&gt;CPM!DX$1),1,"")</f>
        <v/>
      </c>
      <c r="DZ25" s="269" t="str">
        <f>IF(AND(Start!$H20&lt;=CEILING(CPM!DZ$1,1),Start!$I20&gt;CPM!DY$1),1,"")</f>
        <v/>
      </c>
      <c r="EA25" s="269" t="str">
        <f>IF(AND(Start!$H20&lt;=CEILING(CPM!EA$1,1),Start!$I20&gt;CPM!DZ$1),1,"")</f>
        <v/>
      </c>
      <c r="EB25" s="269" t="str">
        <f>IF(AND(Start!$H20&lt;=CEILING(CPM!EB$1,1),Start!$I20&gt;CPM!EA$1),1,"")</f>
        <v/>
      </c>
      <c r="EC25" s="270" t="str">
        <f>IF(AND(Start!$H20&lt;=CEILING(CPM!EC$1,1),Start!$I20&gt;CPM!EB$1),1,"")</f>
        <v/>
      </c>
    </row>
    <row r="26" spans="2:139" ht="12" customHeight="1" x14ac:dyDescent="0.2">
      <c r="B26" t="str">
        <f>Start!B21</f>
        <v/>
      </c>
      <c r="C26" s="206" t="str">
        <f>Start!D21</f>
        <v/>
      </c>
      <c r="D26" s="222" t="str">
        <f>IF(AND(Start!$H21&lt;=CEILING(CPM!D$1,1),Start!$I21&gt;CPM!C$1),1,"")</f>
        <v/>
      </c>
      <c r="E26" s="257" t="str">
        <f>IF(AND(Start!$H21&lt;=CEILING(CPM!E$1,1),Start!$I21&gt;CPM!D$1),1,"")</f>
        <v/>
      </c>
      <c r="F26" s="257" t="str">
        <f>IF(AND(Start!$H21&lt;=CEILING(CPM!F$1,1),Start!$I21&gt;CPM!E$1),1,"")</f>
        <v/>
      </c>
      <c r="G26" s="257" t="str">
        <f>IF(AND(Start!$H21&lt;=CEILING(CPM!G$1,1),Start!$I21&gt;CPM!F$1),1,"")</f>
        <v/>
      </c>
      <c r="H26" s="257" t="str">
        <f>IF(AND(Start!$H21&lt;=CEILING(CPM!H$1,1),Start!$I21&gt;CPM!G$1),1,"")</f>
        <v/>
      </c>
      <c r="I26" s="257" t="str">
        <f>IF(AND(Start!$H21&lt;=CEILING(CPM!I$1,1),Start!$I21&gt;CPM!H$1),1,"")</f>
        <v/>
      </c>
      <c r="J26" s="257" t="str">
        <f>IF(AND(Start!$H21&lt;=CEILING(CPM!J$1,1),Start!$I21&gt;CPM!I$1),1,"")</f>
        <v/>
      </c>
      <c r="K26" s="257" t="str">
        <f>IF(AND(Start!$H21&lt;=CEILING(CPM!K$1,1),Start!$I21&gt;CPM!J$1),1,"")</f>
        <v/>
      </c>
      <c r="L26" s="257" t="str">
        <f>IF(AND(Start!$H21&lt;=CEILING(CPM!L$1,1),Start!$I21&gt;CPM!K$1),1,"")</f>
        <v/>
      </c>
      <c r="M26" s="223" t="str">
        <f>IF(AND(Start!$H21&lt;=CEILING(CPM!M$1,1),Start!$I21&gt;CPM!L$1),1,"")</f>
        <v/>
      </c>
      <c r="N26" s="222" t="str">
        <f>IF(AND(Start!$H21&lt;=CEILING(CPM!N$1,1),Start!$I21&gt;CPM!M$1),1,"")</f>
        <v/>
      </c>
      <c r="O26" s="257" t="str">
        <f>IF(AND(Start!$H21&lt;=CEILING(CPM!O$1,1),Start!$I21&gt;CPM!N$1),1,"")</f>
        <v/>
      </c>
      <c r="P26" s="257" t="str">
        <f>IF(AND(Start!$H21&lt;=CEILING(CPM!P$1,1),Start!$I21&gt;CPM!O$1),1,"")</f>
        <v/>
      </c>
      <c r="Q26" s="257" t="str">
        <f>IF(AND(Start!$H21&lt;=CEILING(CPM!Q$1,1),Start!$I21&gt;CPM!P$1),1,"")</f>
        <v/>
      </c>
      <c r="R26" s="257" t="str">
        <f>IF(AND(Start!$H21&lt;=CEILING(CPM!R$1,1),Start!$I21&gt;CPM!Q$1),1,"")</f>
        <v/>
      </c>
      <c r="S26" s="257" t="str">
        <f>IF(AND(Start!$H21&lt;=CEILING(CPM!S$1,1),Start!$I21&gt;CPM!R$1),1,"")</f>
        <v/>
      </c>
      <c r="T26" s="257" t="str">
        <f>IF(AND(Start!$H21&lt;=CEILING(CPM!T$1,1),Start!$I21&gt;CPM!S$1),1,"")</f>
        <v/>
      </c>
      <c r="U26" s="257" t="str">
        <f>IF(AND(Start!$H21&lt;=CEILING(CPM!U$1,1),Start!$I21&gt;CPM!T$1),1,"")</f>
        <v/>
      </c>
      <c r="V26" s="257" t="str">
        <f>IF(AND(Start!$H21&lt;=CEILING(CPM!V$1,1),Start!$I21&gt;CPM!U$1),1,"")</f>
        <v/>
      </c>
      <c r="W26" s="223" t="str">
        <f>IF(AND(Start!$H21&lt;=CEILING(CPM!W$1,1),Start!$I21&gt;CPM!V$1),1,"")</f>
        <v/>
      </c>
      <c r="X26" s="222" t="str">
        <f>IF(AND(Start!$H21&lt;=CEILING(CPM!X$1,1),Start!$I21&gt;CPM!W$1),1,"")</f>
        <v/>
      </c>
      <c r="Y26" s="257" t="str">
        <f>IF(AND(Start!$H21&lt;=CEILING(CPM!Y$1,1),Start!$I21&gt;CPM!X$1),1,"")</f>
        <v/>
      </c>
      <c r="Z26" s="257" t="str">
        <f>IF(AND(Start!$H21&lt;=CEILING(CPM!Z$1,1),Start!$I21&gt;CPM!Y$1),1,"")</f>
        <v/>
      </c>
      <c r="AA26" s="257" t="str">
        <f>IF(AND(Start!$H21&lt;=CEILING(CPM!AA$1,1),Start!$I21&gt;CPM!Z$1),1,"")</f>
        <v/>
      </c>
      <c r="AB26" s="257" t="str">
        <f>IF(AND(Start!$H21&lt;=CEILING(CPM!AB$1,1),Start!$I21&gt;CPM!AA$1),1,"")</f>
        <v/>
      </c>
      <c r="AC26" s="257" t="str">
        <f>IF(AND(Start!$H21&lt;=CEILING(CPM!AC$1,1),Start!$I21&gt;CPM!AB$1),1,"")</f>
        <v/>
      </c>
      <c r="AD26" s="257" t="str">
        <f>IF(AND(Start!$H21&lt;=CEILING(CPM!AD$1,1),Start!$I21&gt;CPM!AC$1),1,"")</f>
        <v/>
      </c>
      <c r="AE26" s="257" t="str">
        <f>IF(AND(Start!$H21&lt;=CEILING(CPM!AE$1,1),Start!$I21&gt;CPM!AD$1),1,"")</f>
        <v/>
      </c>
      <c r="AF26" s="257" t="str">
        <f>IF(AND(Start!$H21&lt;=CEILING(CPM!AF$1,1),Start!$I21&gt;CPM!AE$1),1,"")</f>
        <v/>
      </c>
      <c r="AG26" s="223" t="str">
        <f>IF(AND(Start!$H21&lt;=CEILING(CPM!AG$1,1),Start!$I21&gt;CPM!AF$1),1,"")</f>
        <v/>
      </c>
      <c r="AH26" s="222" t="str">
        <f>IF(AND(Start!$H21&lt;=CEILING(CPM!AH$1,1),Start!$I21&gt;CPM!AG$1),1,"")</f>
        <v/>
      </c>
      <c r="AI26" s="257" t="str">
        <f>IF(AND(Start!$H21&lt;=CEILING(CPM!AI$1,1),Start!$I21&gt;CPM!AH$1),1,"")</f>
        <v/>
      </c>
      <c r="AJ26" s="257" t="str">
        <f>IF(AND(Start!$H21&lt;=CEILING(CPM!AJ$1,1),Start!$I21&gt;CPM!AI$1),1,"")</f>
        <v/>
      </c>
      <c r="AK26" s="257" t="str">
        <f>IF(AND(Start!$H21&lt;=CEILING(CPM!AK$1,1),Start!$I21&gt;CPM!AJ$1),1,"")</f>
        <v/>
      </c>
      <c r="AL26" s="257" t="str">
        <f>IF(AND(Start!$H21&lt;=CEILING(CPM!AL$1,1),Start!$I21&gt;CPM!AK$1),1,"")</f>
        <v/>
      </c>
      <c r="AM26" s="257" t="str">
        <f>IF(AND(Start!$H21&lt;=CEILING(CPM!AM$1,1),Start!$I21&gt;CPM!AL$1),1,"")</f>
        <v/>
      </c>
      <c r="AN26" s="257" t="str">
        <f>IF(AND(Start!$H21&lt;=CEILING(CPM!AN$1,1),Start!$I21&gt;CPM!AM$1),1,"")</f>
        <v/>
      </c>
      <c r="AO26" s="257" t="str">
        <f>IF(AND(Start!$H21&lt;=CEILING(CPM!AO$1,1),Start!$I21&gt;CPM!AN$1),1,"")</f>
        <v/>
      </c>
      <c r="AP26" s="257" t="str">
        <f>IF(AND(Start!$H21&lt;=CEILING(CPM!AP$1,1),Start!$I21&gt;CPM!AO$1),1,"")</f>
        <v/>
      </c>
      <c r="AQ26" s="223" t="str">
        <f>IF(AND(Start!$H21&lt;=CEILING(CPM!AQ$1,1),Start!$I21&gt;CPM!AP$1),1,"")</f>
        <v/>
      </c>
      <c r="AR26" s="222" t="str">
        <f>IF(AND(Start!$H21&lt;=CEILING(CPM!AR$1,1),Start!$I21&gt;CPM!AQ$1),1,"")</f>
        <v/>
      </c>
      <c r="AS26" s="257" t="str">
        <f>IF(AND(Start!$H21&lt;=CEILING(CPM!AS$1,1),Start!$I21&gt;CPM!AR$1),1,"")</f>
        <v/>
      </c>
      <c r="AT26" s="257" t="str">
        <f>IF(AND(Start!$H21&lt;=CEILING(CPM!AT$1,1),Start!$I21&gt;CPM!AS$1),1,"")</f>
        <v/>
      </c>
      <c r="AU26" s="257" t="str">
        <f>IF(AND(Start!$H21&lt;=CEILING(CPM!AU$1,1),Start!$I21&gt;CPM!AT$1),1,"")</f>
        <v/>
      </c>
      <c r="AV26" s="257" t="str">
        <f>IF(AND(Start!$H21&lt;=CEILING(CPM!AV$1,1),Start!$I21&gt;CPM!AU$1),1,"")</f>
        <v/>
      </c>
      <c r="AW26" s="257" t="str">
        <f>IF(AND(Start!$H21&lt;=CEILING(CPM!AW$1,1),Start!$I21&gt;CPM!AV$1),1,"")</f>
        <v/>
      </c>
      <c r="AX26" s="257" t="str">
        <f>IF(AND(Start!$H21&lt;=CEILING(CPM!AX$1,1),Start!$I21&gt;CPM!AW$1),1,"")</f>
        <v/>
      </c>
      <c r="AY26" s="257" t="str">
        <f>IF(AND(Start!$H21&lt;=CEILING(CPM!AY$1,1),Start!$I21&gt;CPM!AX$1),1,"")</f>
        <v/>
      </c>
      <c r="AZ26" s="257" t="str">
        <f>IF(AND(Start!$H21&lt;=CEILING(CPM!AZ$1,1),Start!$I21&gt;CPM!AY$1),1,"")</f>
        <v/>
      </c>
      <c r="BA26" s="223" t="str">
        <f>IF(AND(Start!$H21&lt;=CEILING(CPM!BA$1,1),Start!$I21&gt;CPM!AZ$1),1,"")</f>
        <v/>
      </c>
      <c r="BB26" s="222" t="str">
        <f>IF(AND(Start!$H21&lt;=CEILING(CPM!BB$1,1),Start!$I21&gt;CPM!BA$1),1,"")</f>
        <v/>
      </c>
      <c r="BC26" s="257" t="str">
        <f>IF(AND(Start!$H21&lt;=CEILING(CPM!BC$1,1),Start!$I21&gt;CPM!BB$1),1,"")</f>
        <v/>
      </c>
      <c r="BD26" s="257" t="str">
        <f>IF(AND(Start!$H21&lt;=CEILING(CPM!BD$1,1),Start!$I21&gt;CPM!BC$1),1,"")</f>
        <v/>
      </c>
      <c r="BE26" s="257" t="str">
        <f>IF(AND(Start!$H21&lt;=CEILING(CPM!BE$1,1),Start!$I21&gt;CPM!BD$1),1,"")</f>
        <v/>
      </c>
      <c r="BF26" s="257" t="str">
        <f>IF(AND(Start!$H21&lt;=CEILING(CPM!BF$1,1),Start!$I21&gt;CPM!BE$1),1,"")</f>
        <v/>
      </c>
      <c r="BG26" s="257" t="str">
        <f>IF(AND(Start!$H21&lt;=CEILING(CPM!BG$1,1),Start!$I21&gt;CPM!BF$1),1,"")</f>
        <v/>
      </c>
      <c r="BH26" s="257" t="str">
        <f>IF(AND(Start!$H21&lt;=CEILING(CPM!BH$1,1),Start!$I21&gt;CPM!BG$1),1,"")</f>
        <v/>
      </c>
      <c r="BI26" s="257" t="str">
        <f>IF(AND(Start!$H21&lt;=CEILING(CPM!BI$1,1),Start!$I21&gt;CPM!BH$1),1,"")</f>
        <v/>
      </c>
      <c r="BJ26" s="257" t="str">
        <f>IF(AND(Start!$H21&lt;=CEILING(CPM!BJ$1,1),Start!$I21&gt;CPM!BI$1),1,"")</f>
        <v/>
      </c>
      <c r="BK26" s="223" t="str">
        <f>IF(AND(Start!$H21&lt;=CEILING(CPM!BK$1,1),Start!$I21&gt;CPM!BJ$1),1,"")</f>
        <v/>
      </c>
      <c r="BL26" s="222" t="str">
        <f>IF(AND(Start!$H21&lt;=CEILING(CPM!BL$1,1),Start!$I21&gt;CPM!BK$1),1,"")</f>
        <v/>
      </c>
      <c r="BM26" s="257" t="str">
        <f>IF(AND(Start!$H21&lt;=CEILING(CPM!BM$1,1),Start!$I21&gt;CPM!BL$1),1,"")</f>
        <v/>
      </c>
      <c r="BN26" s="257" t="str">
        <f>IF(AND(Start!$H21&lt;=CEILING(CPM!BN$1,1),Start!$I21&gt;CPM!BM$1),1,"")</f>
        <v/>
      </c>
      <c r="BO26" s="257" t="str">
        <f>IF(AND(Start!$H21&lt;=CEILING(CPM!BO$1,1),Start!$I21&gt;CPM!BN$1),1,"")</f>
        <v/>
      </c>
      <c r="BP26" s="257" t="str">
        <f>IF(AND(Start!$H21&lt;=CEILING(CPM!BP$1,1),Start!$I21&gt;CPM!BO$1),1,"")</f>
        <v/>
      </c>
      <c r="BQ26" s="257" t="str">
        <f>IF(AND(Start!$H21&lt;=CEILING(CPM!BQ$1,1),Start!$I21&gt;CPM!BP$1),1,"")</f>
        <v/>
      </c>
      <c r="BR26" s="257" t="str">
        <f>IF(AND(Start!$H21&lt;=CEILING(CPM!BR$1,1),Start!$I21&gt;CPM!BQ$1),1,"")</f>
        <v/>
      </c>
      <c r="BS26" s="257" t="str">
        <f>IF(AND(Start!$H21&lt;=CEILING(CPM!BS$1,1),Start!$I21&gt;CPM!BR$1),1,"")</f>
        <v/>
      </c>
      <c r="BT26" s="257" t="str">
        <f>IF(AND(Start!$H21&lt;=CEILING(CPM!BT$1,1),Start!$I21&gt;CPM!BS$1),1,"")</f>
        <v/>
      </c>
      <c r="BU26" s="223" t="str">
        <f>IF(AND(Start!$H21&lt;=CEILING(CPM!BU$1,1),Start!$I21&gt;CPM!BT$1),1,"")</f>
        <v/>
      </c>
      <c r="BV26" s="222" t="str">
        <f>IF(AND(Start!$H21&lt;=CEILING(CPM!BV$1,1),Start!$I21&gt;CPM!BU$1),1,"")</f>
        <v/>
      </c>
      <c r="BW26" s="257" t="str">
        <f>IF(AND(Start!$H21&lt;=CEILING(CPM!BW$1,1),Start!$I21&gt;CPM!BV$1),1,"")</f>
        <v/>
      </c>
      <c r="BX26" s="257" t="str">
        <f>IF(AND(Start!$H21&lt;=CEILING(CPM!BX$1,1),Start!$I21&gt;CPM!BW$1),1,"")</f>
        <v/>
      </c>
      <c r="BY26" s="257" t="str">
        <f>IF(AND(Start!$H21&lt;=CEILING(CPM!BY$1,1),Start!$I21&gt;CPM!BX$1),1,"")</f>
        <v/>
      </c>
      <c r="BZ26" s="257" t="str">
        <f>IF(AND(Start!$H21&lt;=CEILING(CPM!BZ$1,1),Start!$I21&gt;CPM!BY$1),1,"")</f>
        <v/>
      </c>
      <c r="CA26" s="257" t="str">
        <f>IF(AND(Start!$H21&lt;=CEILING(CPM!CA$1,1),Start!$I21&gt;CPM!BZ$1),1,"")</f>
        <v/>
      </c>
      <c r="CB26" s="257" t="str">
        <f>IF(AND(Start!$H21&lt;=CEILING(CPM!CB$1,1),Start!$I21&gt;CPM!CA$1),1,"")</f>
        <v/>
      </c>
      <c r="CC26" s="257" t="str">
        <f>IF(AND(Start!$H21&lt;=CEILING(CPM!CC$1,1),Start!$I21&gt;CPM!CB$1),1,"")</f>
        <v/>
      </c>
      <c r="CD26" s="257" t="str">
        <f>IF(AND(Start!$H21&lt;=CEILING(CPM!CD$1,1),Start!$I21&gt;CPM!CC$1),1,"")</f>
        <v/>
      </c>
      <c r="CE26" s="223" t="str">
        <f>IF(AND(Start!$H21&lt;=CEILING(CPM!CE$1,1),Start!$I21&gt;CPM!CD$1),1,"")</f>
        <v/>
      </c>
      <c r="CF26" s="222" t="str">
        <f>IF(AND(Start!$H21&lt;=CEILING(CPM!CF$1,1),Start!$I21&gt;CPM!CE$1),1,"")</f>
        <v/>
      </c>
      <c r="CG26" s="257" t="str">
        <f>IF(AND(Start!$H21&lt;=CEILING(CPM!CG$1,1),Start!$I21&gt;CPM!CF$1),1,"")</f>
        <v/>
      </c>
      <c r="CH26" s="257" t="str">
        <f>IF(AND(Start!$H21&lt;=CEILING(CPM!CH$1,1),Start!$I21&gt;CPM!CG$1),1,"")</f>
        <v/>
      </c>
      <c r="CI26" s="257" t="str">
        <f>IF(AND(Start!$H21&lt;=CEILING(CPM!CI$1,1),Start!$I21&gt;CPM!CH$1),1,"")</f>
        <v/>
      </c>
      <c r="CJ26" s="257" t="str">
        <f>IF(AND(Start!$H21&lt;=CEILING(CPM!CJ$1,1),Start!$I21&gt;CPM!CI$1),1,"")</f>
        <v/>
      </c>
      <c r="CK26" s="257" t="str">
        <f>IF(AND(Start!$H21&lt;=CEILING(CPM!CK$1,1),Start!$I21&gt;CPM!CJ$1),1,"")</f>
        <v/>
      </c>
      <c r="CL26" s="257" t="str">
        <f>IF(AND(Start!$H21&lt;=CEILING(CPM!CL$1,1),Start!$I21&gt;CPM!CK$1),1,"")</f>
        <v/>
      </c>
      <c r="CM26" s="257" t="str">
        <f>IF(AND(Start!$H21&lt;=CEILING(CPM!CM$1,1),Start!$I21&gt;CPM!CL$1),1,"")</f>
        <v/>
      </c>
      <c r="CN26" s="257" t="str">
        <f>IF(AND(Start!$H21&lt;=CEILING(CPM!CN$1,1),Start!$I21&gt;CPM!CM$1),1,"")</f>
        <v/>
      </c>
      <c r="CO26" s="223" t="str">
        <f>IF(AND(Start!$H21&lt;=CEILING(CPM!CO$1,1),Start!$I21&gt;CPM!CN$1),1,"")</f>
        <v/>
      </c>
      <c r="CP26" s="222" t="str">
        <f>IF(AND(Start!$H21&lt;=CEILING(CPM!CP$1,1),Start!$I21&gt;CPM!CO$1),1,"")</f>
        <v/>
      </c>
      <c r="CQ26" s="257" t="str">
        <f>IF(AND(Start!$H21&lt;=CEILING(CPM!CQ$1,1),Start!$I21&gt;CPM!CP$1),1,"")</f>
        <v/>
      </c>
      <c r="CR26" s="257" t="str">
        <f>IF(AND(Start!$H21&lt;=CEILING(CPM!CR$1,1),Start!$I21&gt;CPM!CQ$1),1,"")</f>
        <v/>
      </c>
      <c r="CS26" s="257" t="str">
        <f>IF(AND(Start!$H21&lt;=CEILING(CPM!CS$1,1),Start!$I21&gt;CPM!CR$1),1,"")</f>
        <v/>
      </c>
      <c r="CT26" s="257" t="str">
        <f>IF(AND(Start!$H21&lt;=CEILING(CPM!CT$1,1),Start!$I21&gt;CPM!CS$1),1,"")</f>
        <v/>
      </c>
      <c r="CU26" s="257" t="str">
        <f>IF(AND(Start!$H21&lt;=CEILING(CPM!CU$1,1),Start!$I21&gt;CPM!CT$1),1,"")</f>
        <v/>
      </c>
      <c r="CV26" s="257" t="str">
        <f>IF(AND(Start!$H21&lt;=CEILING(CPM!CV$1,1),Start!$I21&gt;CPM!CU$1),1,"")</f>
        <v/>
      </c>
      <c r="CW26" s="257" t="str">
        <f>IF(AND(Start!$H21&lt;=CEILING(CPM!CW$1,1),Start!$I21&gt;CPM!CV$1),1,"")</f>
        <v/>
      </c>
      <c r="CX26" s="257" t="str">
        <f>IF(AND(Start!$H21&lt;=CEILING(CPM!CX$1,1),Start!$I21&gt;CPM!CW$1),1,"")</f>
        <v/>
      </c>
      <c r="CY26" s="223" t="str">
        <f>IF(AND(Start!$H21&lt;=CEILING(CPM!CY$1,1),Start!$I21&gt;CPM!CX$1),1,"")</f>
        <v/>
      </c>
      <c r="CZ26" s="222" t="str">
        <f>IF(AND(Start!$H21&lt;=CEILING(CPM!CZ$1,1),Start!$I21&gt;CPM!CY$1),1,"")</f>
        <v/>
      </c>
      <c r="DA26" s="257" t="str">
        <f>IF(AND(Start!$H21&lt;=CEILING(CPM!DA$1,1),Start!$I21&gt;CPM!CZ$1),1,"")</f>
        <v/>
      </c>
      <c r="DB26" s="257" t="str">
        <f>IF(AND(Start!$H21&lt;=CEILING(CPM!DB$1,1),Start!$I21&gt;CPM!DA$1),1,"")</f>
        <v/>
      </c>
      <c r="DC26" s="257" t="str">
        <f>IF(AND(Start!$H21&lt;=CEILING(CPM!DC$1,1),Start!$I21&gt;CPM!DB$1),1,"")</f>
        <v/>
      </c>
      <c r="DD26" s="257" t="str">
        <f>IF(AND(Start!$H21&lt;=CEILING(CPM!DD$1,1),Start!$I21&gt;CPM!DC$1),1,"")</f>
        <v/>
      </c>
      <c r="DE26" s="257" t="str">
        <f>IF(AND(Start!$H21&lt;=CEILING(CPM!DE$1,1),Start!$I21&gt;CPM!DD$1),1,"")</f>
        <v/>
      </c>
      <c r="DF26" s="257" t="str">
        <f>IF(AND(Start!$H21&lt;=CEILING(CPM!DF$1,1),Start!$I21&gt;CPM!DE$1),1,"")</f>
        <v/>
      </c>
      <c r="DG26" s="257" t="str">
        <f>IF(AND(Start!$H21&lt;=CEILING(CPM!DG$1,1),Start!$I21&gt;CPM!DF$1),1,"")</f>
        <v/>
      </c>
      <c r="DH26" s="257" t="str">
        <f>IF(AND(Start!$H21&lt;=CEILING(CPM!DH$1,1),Start!$I21&gt;CPM!DG$1),1,"")</f>
        <v/>
      </c>
      <c r="DI26" s="223" t="str">
        <f>IF(AND(Start!$H21&lt;=CEILING(CPM!DI$1,1),Start!$I21&gt;CPM!DH$1),1,"")</f>
        <v/>
      </c>
      <c r="DJ26" s="222" t="str">
        <f>IF(AND(Start!$H21&lt;=CEILING(CPM!DJ$1,1),Start!$I21&gt;CPM!DI$1),1,"")</f>
        <v/>
      </c>
      <c r="DK26" s="257" t="str">
        <f>IF(AND(Start!$H21&lt;=CEILING(CPM!DK$1,1),Start!$I21&gt;CPM!DJ$1),1,"")</f>
        <v/>
      </c>
      <c r="DL26" s="257" t="str">
        <f>IF(AND(Start!$H21&lt;=CEILING(CPM!DL$1,1),Start!$I21&gt;CPM!DK$1),1,"")</f>
        <v/>
      </c>
      <c r="DM26" s="257" t="str">
        <f>IF(AND(Start!$H21&lt;=CEILING(CPM!DM$1,1),Start!$I21&gt;CPM!DL$1),1,"")</f>
        <v/>
      </c>
      <c r="DN26" s="257" t="str">
        <f>IF(AND(Start!$H21&lt;=CEILING(CPM!DN$1,1),Start!$I21&gt;CPM!DM$1),1,"")</f>
        <v/>
      </c>
      <c r="DO26" s="257" t="str">
        <f>IF(AND(Start!$H21&lt;=CEILING(CPM!DO$1,1),Start!$I21&gt;CPM!DN$1),1,"")</f>
        <v/>
      </c>
      <c r="DP26" s="257" t="str">
        <f>IF(AND(Start!$H21&lt;=CEILING(CPM!DP$1,1),Start!$I21&gt;CPM!DO$1),1,"")</f>
        <v/>
      </c>
      <c r="DQ26" s="257" t="str">
        <f>IF(AND(Start!$H21&lt;=CEILING(CPM!DQ$1,1),Start!$I21&gt;CPM!DP$1),1,"")</f>
        <v/>
      </c>
      <c r="DR26" s="257" t="str">
        <f>IF(AND(Start!$H21&lt;=CEILING(CPM!DR$1,1),Start!$I21&gt;CPM!DQ$1),1,"")</f>
        <v/>
      </c>
      <c r="DS26" s="223" t="str">
        <f>IF(AND(Start!$H21&lt;=CEILING(CPM!DS$1,1),Start!$I21&gt;CPM!DR$1),1,"")</f>
        <v/>
      </c>
      <c r="DT26" s="222" t="str">
        <f>IF(AND(Start!$H21&lt;=CEILING(CPM!DT$1,1),Start!$I21&gt;CPM!DS$1),1,"")</f>
        <v/>
      </c>
      <c r="DU26" s="257" t="str">
        <f>IF(AND(Start!$H21&lt;=CEILING(CPM!DU$1,1),Start!$I21&gt;CPM!DT$1),1,"")</f>
        <v/>
      </c>
      <c r="DV26" s="257" t="str">
        <f>IF(AND(Start!$H21&lt;=CEILING(CPM!DV$1,1),Start!$I21&gt;CPM!DU$1),1,"")</f>
        <v/>
      </c>
      <c r="DW26" s="257" t="str">
        <f>IF(AND(Start!$H21&lt;=CEILING(CPM!DW$1,1),Start!$I21&gt;CPM!DV$1),1,"")</f>
        <v/>
      </c>
      <c r="DX26" s="257" t="str">
        <f>IF(AND(Start!$H21&lt;=CEILING(CPM!DX$1,1),Start!$I21&gt;CPM!DW$1),1,"")</f>
        <v/>
      </c>
      <c r="DY26" s="257" t="str">
        <f>IF(AND(Start!$H21&lt;=CEILING(CPM!DY$1,1),Start!$I21&gt;CPM!DX$1),1,"")</f>
        <v/>
      </c>
      <c r="DZ26" s="257" t="str">
        <f>IF(AND(Start!$H21&lt;=CEILING(CPM!DZ$1,1),Start!$I21&gt;CPM!DY$1),1,"")</f>
        <v/>
      </c>
      <c r="EA26" s="257" t="str">
        <f>IF(AND(Start!$H21&lt;=CEILING(CPM!EA$1,1),Start!$I21&gt;CPM!DZ$1),1,"")</f>
        <v/>
      </c>
      <c r="EB26" s="257" t="str">
        <f>IF(AND(Start!$H21&lt;=CEILING(CPM!EB$1,1),Start!$I21&gt;CPM!EA$1),1,"")</f>
        <v/>
      </c>
      <c r="EC26" s="223" t="str">
        <f>IF(AND(Start!$H21&lt;=CEILING(CPM!EC$1,1),Start!$I21&gt;CPM!EB$1),1,"")</f>
        <v/>
      </c>
    </row>
    <row r="27" spans="2:139" ht="12" customHeight="1" x14ac:dyDescent="0.2">
      <c r="B27" t="str">
        <f>Start!B22</f>
        <v/>
      </c>
      <c r="C27" s="249" t="str">
        <f>Start!D22</f>
        <v/>
      </c>
      <c r="D27" s="268" t="str">
        <f>IF(AND(Start!$H22&lt;=CEILING(CPM!D$1,1),Start!$I22&gt;CPM!C$1),1,"")</f>
        <v/>
      </c>
      <c r="E27" s="269" t="str">
        <f>IF(AND(Start!$H22&lt;=CEILING(CPM!E$1,1),Start!$I22&gt;CPM!D$1),1,"")</f>
        <v/>
      </c>
      <c r="F27" s="269" t="str">
        <f>IF(AND(Start!$H22&lt;=CEILING(CPM!F$1,1),Start!$I22&gt;CPM!E$1),1,"")</f>
        <v/>
      </c>
      <c r="G27" s="269" t="str">
        <f>IF(AND(Start!$H22&lt;=CEILING(CPM!G$1,1),Start!$I22&gt;CPM!F$1),1,"")</f>
        <v/>
      </c>
      <c r="H27" s="269" t="str">
        <f>IF(AND(Start!$H22&lt;=CEILING(CPM!H$1,1),Start!$I22&gt;CPM!G$1),1,"")</f>
        <v/>
      </c>
      <c r="I27" s="269" t="str">
        <f>IF(AND(Start!$H22&lt;=CEILING(CPM!I$1,1),Start!$I22&gt;CPM!H$1),1,"")</f>
        <v/>
      </c>
      <c r="J27" s="269" t="str">
        <f>IF(AND(Start!$H22&lt;=CEILING(CPM!J$1,1),Start!$I22&gt;CPM!I$1),1,"")</f>
        <v/>
      </c>
      <c r="K27" s="269" t="str">
        <f>IF(AND(Start!$H22&lt;=CEILING(CPM!K$1,1),Start!$I22&gt;CPM!J$1),1,"")</f>
        <v/>
      </c>
      <c r="L27" s="269" t="str">
        <f>IF(AND(Start!$H22&lt;=CEILING(CPM!L$1,1),Start!$I22&gt;CPM!K$1),1,"")</f>
        <v/>
      </c>
      <c r="M27" s="270" t="str">
        <f>IF(AND(Start!$H22&lt;=CEILING(CPM!M$1,1),Start!$I22&gt;CPM!L$1),1,"")</f>
        <v/>
      </c>
      <c r="N27" s="268" t="str">
        <f>IF(AND(Start!$H22&lt;=CEILING(CPM!N$1,1),Start!$I22&gt;CPM!M$1),1,"")</f>
        <v/>
      </c>
      <c r="O27" s="269" t="str">
        <f>IF(AND(Start!$H22&lt;=CEILING(CPM!O$1,1),Start!$I22&gt;CPM!N$1),1,"")</f>
        <v/>
      </c>
      <c r="P27" s="269" t="str">
        <f>IF(AND(Start!$H22&lt;=CEILING(CPM!P$1,1),Start!$I22&gt;CPM!O$1),1,"")</f>
        <v/>
      </c>
      <c r="Q27" s="269" t="str">
        <f>IF(AND(Start!$H22&lt;=CEILING(CPM!Q$1,1),Start!$I22&gt;CPM!P$1),1,"")</f>
        <v/>
      </c>
      <c r="R27" s="269" t="str">
        <f>IF(AND(Start!$H22&lt;=CEILING(CPM!R$1,1),Start!$I22&gt;CPM!Q$1),1,"")</f>
        <v/>
      </c>
      <c r="S27" s="269" t="str">
        <f>IF(AND(Start!$H22&lt;=CEILING(CPM!S$1,1),Start!$I22&gt;CPM!R$1),1,"")</f>
        <v/>
      </c>
      <c r="T27" s="269" t="str">
        <f>IF(AND(Start!$H22&lt;=CEILING(CPM!T$1,1),Start!$I22&gt;CPM!S$1),1,"")</f>
        <v/>
      </c>
      <c r="U27" s="269" t="str">
        <f>IF(AND(Start!$H22&lt;=CEILING(CPM!U$1,1),Start!$I22&gt;CPM!T$1),1,"")</f>
        <v/>
      </c>
      <c r="V27" s="269" t="str">
        <f>IF(AND(Start!$H22&lt;=CEILING(CPM!V$1,1),Start!$I22&gt;CPM!U$1),1,"")</f>
        <v/>
      </c>
      <c r="W27" s="270" t="str">
        <f>IF(AND(Start!$H22&lt;=CEILING(CPM!W$1,1),Start!$I22&gt;CPM!V$1),1,"")</f>
        <v/>
      </c>
      <c r="X27" s="268" t="str">
        <f>IF(AND(Start!$H22&lt;=CEILING(CPM!X$1,1),Start!$I22&gt;CPM!W$1),1,"")</f>
        <v/>
      </c>
      <c r="Y27" s="269" t="str">
        <f>IF(AND(Start!$H22&lt;=CEILING(CPM!Y$1,1),Start!$I22&gt;CPM!X$1),1,"")</f>
        <v/>
      </c>
      <c r="Z27" s="269" t="str">
        <f>IF(AND(Start!$H22&lt;=CEILING(CPM!Z$1,1),Start!$I22&gt;CPM!Y$1),1,"")</f>
        <v/>
      </c>
      <c r="AA27" s="269" t="str">
        <f>IF(AND(Start!$H22&lt;=CEILING(CPM!AA$1,1),Start!$I22&gt;CPM!Z$1),1,"")</f>
        <v/>
      </c>
      <c r="AB27" s="269" t="str">
        <f>IF(AND(Start!$H22&lt;=CEILING(CPM!AB$1,1),Start!$I22&gt;CPM!AA$1),1,"")</f>
        <v/>
      </c>
      <c r="AC27" s="269" t="str">
        <f>IF(AND(Start!$H22&lt;=CEILING(CPM!AC$1,1),Start!$I22&gt;CPM!AB$1),1,"")</f>
        <v/>
      </c>
      <c r="AD27" s="269" t="str">
        <f>IF(AND(Start!$H22&lt;=CEILING(CPM!AD$1,1),Start!$I22&gt;CPM!AC$1),1,"")</f>
        <v/>
      </c>
      <c r="AE27" s="269" t="str">
        <f>IF(AND(Start!$H22&lt;=CEILING(CPM!AE$1,1),Start!$I22&gt;CPM!AD$1),1,"")</f>
        <v/>
      </c>
      <c r="AF27" s="269" t="str">
        <f>IF(AND(Start!$H22&lt;=CEILING(CPM!AF$1,1),Start!$I22&gt;CPM!AE$1),1,"")</f>
        <v/>
      </c>
      <c r="AG27" s="270" t="str">
        <f>IF(AND(Start!$H22&lt;=CEILING(CPM!AG$1,1),Start!$I22&gt;CPM!AF$1),1,"")</f>
        <v/>
      </c>
      <c r="AH27" s="268" t="str">
        <f>IF(AND(Start!$H22&lt;=CEILING(CPM!AH$1,1),Start!$I22&gt;CPM!AG$1),1,"")</f>
        <v/>
      </c>
      <c r="AI27" s="269" t="str">
        <f>IF(AND(Start!$H22&lt;=CEILING(CPM!AI$1,1),Start!$I22&gt;CPM!AH$1),1,"")</f>
        <v/>
      </c>
      <c r="AJ27" s="269" t="str">
        <f>IF(AND(Start!$H22&lt;=CEILING(CPM!AJ$1,1),Start!$I22&gt;CPM!AI$1),1,"")</f>
        <v/>
      </c>
      <c r="AK27" s="269" t="str">
        <f>IF(AND(Start!$H22&lt;=CEILING(CPM!AK$1,1),Start!$I22&gt;CPM!AJ$1),1,"")</f>
        <v/>
      </c>
      <c r="AL27" s="269" t="str">
        <f>IF(AND(Start!$H22&lt;=CEILING(CPM!AL$1,1),Start!$I22&gt;CPM!AK$1),1,"")</f>
        <v/>
      </c>
      <c r="AM27" s="269" t="str">
        <f>IF(AND(Start!$H22&lt;=CEILING(CPM!AM$1,1),Start!$I22&gt;CPM!AL$1),1,"")</f>
        <v/>
      </c>
      <c r="AN27" s="269" t="str">
        <f>IF(AND(Start!$H22&lt;=CEILING(CPM!AN$1,1),Start!$I22&gt;CPM!AM$1),1,"")</f>
        <v/>
      </c>
      <c r="AO27" s="269" t="str">
        <f>IF(AND(Start!$H22&lt;=CEILING(CPM!AO$1,1),Start!$I22&gt;CPM!AN$1),1,"")</f>
        <v/>
      </c>
      <c r="AP27" s="269" t="str">
        <f>IF(AND(Start!$H22&lt;=CEILING(CPM!AP$1,1),Start!$I22&gt;CPM!AO$1),1,"")</f>
        <v/>
      </c>
      <c r="AQ27" s="270" t="str">
        <f>IF(AND(Start!$H22&lt;=CEILING(CPM!AQ$1,1),Start!$I22&gt;CPM!AP$1),1,"")</f>
        <v/>
      </c>
      <c r="AR27" s="268" t="str">
        <f>IF(AND(Start!$H22&lt;=CEILING(CPM!AR$1,1),Start!$I22&gt;CPM!AQ$1),1,"")</f>
        <v/>
      </c>
      <c r="AS27" s="269" t="str">
        <f>IF(AND(Start!$H22&lt;=CEILING(CPM!AS$1,1),Start!$I22&gt;CPM!AR$1),1,"")</f>
        <v/>
      </c>
      <c r="AT27" s="269" t="str">
        <f>IF(AND(Start!$H22&lt;=CEILING(CPM!AT$1,1),Start!$I22&gt;CPM!AS$1),1,"")</f>
        <v/>
      </c>
      <c r="AU27" s="269" t="str">
        <f>IF(AND(Start!$H22&lt;=CEILING(CPM!AU$1,1),Start!$I22&gt;CPM!AT$1),1,"")</f>
        <v/>
      </c>
      <c r="AV27" s="269" t="str">
        <f>IF(AND(Start!$H22&lt;=CEILING(CPM!AV$1,1),Start!$I22&gt;CPM!AU$1),1,"")</f>
        <v/>
      </c>
      <c r="AW27" s="269" t="str">
        <f>IF(AND(Start!$H22&lt;=CEILING(CPM!AW$1,1),Start!$I22&gt;CPM!AV$1),1,"")</f>
        <v/>
      </c>
      <c r="AX27" s="269" t="str">
        <f>IF(AND(Start!$H22&lt;=CEILING(CPM!AX$1,1),Start!$I22&gt;CPM!AW$1),1,"")</f>
        <v/>
      </c>
      <c r="AY27" s="269" t="str">
        <f>IF(AND(Start!$H22&lt;=CEILING(CPM!AY$1,1),Start!$I22&gt;CPM!AX$1),1,"")</f>
        <v/>
      </c>
      <c r="AZ27" s="269" t="str">
        <f>IF(AND(Start!$H22&lt;=CEILING(CPM!AZ$1,1),Start!$I22&gt;CPM!AY$1),1,"")</f>
        <v/>
      </c>
      <c r="BA27" s="270" t="str">
        <f>IF(AND(Start!$H22&lt;=CEILING(CPM!BA$1,1),Start!$I22&gt;CPM!AZ$1),1,"")</f>
        <v/>
      </c>
      <c r="BB27" s="268" t="str">
        <f>IF(AND(Start!$H22&lt;=CEILING(CPM!BB$1,1),Start!$I22&gt;CPM!BA$1),1,"")</f>
        <v/>
      </c>
      <c r="BC27" s="269" t="str">
        <f>IF(AND(Start!$H22&lt;=CEILING(CPM!BC$1,1),Start!$I22&gt;CPM!BB$1),1,"")</f>
        <v/>
      </c>
      <c r="BD27" s="269" t="str">
        <f>IF(AND(Start!$H22&lt;=CEILING(CPM!BD$1,1),Start!$I22&gt;CPM!BC$1),1,"")</f>
        <v/>
      </c>
      <c r="BE27" s="269" t="str">
        <f>IF(AND(Start!$H22&lt;=CEILING(CPM!BE$1,1),Start!$I22&gt;CPM!BD$1),1,"")</f>
        <v/>
      </c>
      <c r="BF27" s="269" t="str">
        <f>IF(AND(Start!$H22&lt;=CEILING(CPM!BF$1,1),Start!$I22&gt;CPM!BE$1),1,"")</f>
        <v/>
      </c>
      <c r="BG27" s="269" t="str">
        <f>IF(AND(Start!$H22&lt;=CEILING(CPM!BG$1,1),Start!$I22&gt;CPM!BF$1),1,"")</f>
        <v/>
      </c>
      <c r="BH27" s="269" t="str">
        <f>IF(AND(Start!$H22&lt;=CEILING(CPM!BH$1,1),Start!$I22&gt;CPM!BG$1),1,"")</f>
        <v/>
      </c>
      <c r="BI27" s="269" t="str">
        <f>IF(AND(Start!$H22&lt;=CEILING(CPM!BI$1,1),Start!$I22&gt;CPM!BH$1),1,"")</f>
        <v/>
      </c>
      <c r="BJ27" s="269" t="str">
        <f>IF(AND(Start!$H22&lt;=CEILING(CPM!BJ$1,1),Start!$I22&gt;CPM!BI$1),1,"")</f>
        <v/>
      </c>
      <c r="BK27" s="270" t="str">
        <f>IF(AND(Start!$H22&lt;=CEILING(CPM!BK$1,1),Start!$I22&gt;CPM!BJ$1),1,"")</f>
        <v/>
      </c>
      <c r="BL27" s="268" t="str">
        <f>IF(AND(Start!$H22&lt;=CEILING(CPM!BL$1,1),Start!$I22&gt;CPM!BK$1),1,"")</f>
        <v/>
      </c>
      <c r="BM27" s="269" t="str">
        <f>IF(AND(Start!$H22&lt;=CEILING(CPM!BM$1,1),Start!$I22&gt;CPM!BL$1),1,"")</f>
        <v/>
      </c>
      <c r="BN27" s="269" t="str">
        <f>IF(AND(Start!$H22&lt;=CEILING(CPM!BN$1,1),Start!$I22&gt;CPM!BM$1),1,"")</f>
        <v/>
      </c>
      <c r="BO27" s="269" t="str">
        <f>IF(AND(Start!$H22&lt;=CEILING(CPM!BO$1,1),Start!$I22&gt;CPM!BN$1),1,"")</f>
        <v/>
      </c>
      <c r="BP27" s="269" t="str">
        <f>IF(AND(Start!$H22&lt;=CEILING(CPM!BP$1,1),Start!$I22&gt;CPM!BO$1),1,"")</f>
        <v/>
      </c>
      <c r="BQ27" s="269" t="str">
        <f>IF(AND(Start!$H22&lt;=CEILING(CPM!BQ$1,1),Start!$I22&gt;CPM!BP$1),1,"")</f>
        <v/>
      </c>
      <c r="BR27" s="269" t="str">
        <f>IF(AND(Start!$H22&lt;=CEILING(CPM!BR$1,1),Start!$I22&gt;CPM!BQ$1),1,"")</f>
        <v/>
      </c>
      <c r="BS27" s="269" t="str">
        <f>IF(AND(Start!$H22&lt;=CEILING(CPM!BS$1,1),Start!$I22&gt;CPM!BR$1),1,"")</f>
        <v/>
      </c>
      <c r="BT27" s="269" t="str">
        <f>IF(AND(Start!$H22&lt;=CEILING(CPM!BT$1,1),Start!$I22&gt;CPM!BS$1),1,"")</f>
        <v/>
      </c>
      <c r="BU27" s="270" t="str">
        <f>IF(AND(Start!$H22&lt;=CEILING(CPM!BU$1,1),Start!$I22&gt;CPM!BT$1),1,"")</f>
        <v/>
      </c>
      <c r="BV27" s="268" t="str">
        <f>IF(AND(Start!$H22&lt;=CEILING(CPM!BV$1,1),Start!$I22&gt;CPM!BU$1),1,"")</f>
        <v/>
      </c>
      <c r="BW27" s="269" t="str">
        <f>IF(AND(Start!$H22&lt;=CEILING(CPM!BW$1,1),Start!$I22&gt;CPM!BV$1),1,"")</f>
        <v/>
      </c>
      <c r="BX27" s="269" t="str">
        <f>IF(AND(Start!$H22&lt;=CEILING(CPM!BX$1,1),Start!$I22&gt;CPM!BW$1),1,"")</f>
        <v/>
      </c>
      <c r="BY27" s="269" t="str">
        <f>IF(AND(Start!$H22&lt;=CEILING(CPM!BY$1,1),Start!$I22&gt;CPM!BX$1),1,"")</f>
        <v/>
      </c>
      <c r="BZ27" s="269" t="str">
        <f>IF(AND(Start!$H22&lt;=CEILING(CPM!BZ$1,1),Start!$I22&gt;CPM!BY$1),1,"")</f>
        <v/>
      </c>
      <c r="CA27" s="269" t="str">
        <f>IF(AND(Start!$H22&lt;=CEILING(CPM!CA$1,1),Start!$I22&gt;CPM!BZ$1),1,"")</f>
        <v/>
      </c>
      <c r="CB27" s="269" t="str">
        <f>IF(AND(Start!$H22&lt;=CEILING(CPM!CB$1,1),Start!$I22&gt;CPM!CA$1),1,"")</f>
        <v/>
      </c>
      <c r="CC27" s="269" t="str">
        <f>IF(AND(Start!$H22&lt;=CEILING(CPM!CC$1,1),Start!$I22&gt;CPM!CB$1),1,"")</f>
        <v/>
      </c>
      <c r="CD27" s="269" t="str">
        <f>IF(AND(Start!$H22&lt;=CEILING(CPM!CD$1,1),Start!$I22&gt;CPM!CC$1),1,"")</f>
        <v/>
      </c>
      <c r="CE27" s="270" t="str">
        <f>IF(AND(Start!$H22&lt;=CEILING(CPM!CE$1,1),Start!$I22&gt;CPM!CD$1),1,"")</f>
        <v/>
      </c>
      <c r="CF27" s="268" t="str">
        <f>IF(AND(Start!$H22&lt;=CEILING(CPM!CF$1,1),Start!$I22&gt;CPM!CE$1),1,"")</f>
        <v/>
      </c>
      <c r="CG27" s="269" t="str">
        <f>IF(AND(Start!$H22&lt;=CEILING(CPM!CG$1,1),Start!$I22&gt;CPM!CF$1),1,"")</f>
        <v/>
      </c>
      <c r="CH27" s="269" t="str">
        <f>IF(AND(Start!$H22&lt;=CEILING(CPM!CH$1,1),Start!$I22&gt;CPM!CG$1),1,"")</f>
        <v/>
      </c>
      <c r="CI27" s="269" t="str">
        <f>IF(AND(Start!$H22&lt;=CEILING(CPM!CI$1,1),Start!$I22&gt;CPM!CH$1),1,"")</f>
        <v/>
      </c>
      <c r="CJ27" s="269" t="str">
        <f>IF(AND(Start!$H22&lt;=CEILING(CPM!CJ$1,1),Start!$I22&gt;CPM!CI$1),1,"")</f>
        <v/>
      </c>
      <c r="CK27" s="269" t="str">
        <f>IF(AND(Start!$H22&lt;=CEILING(CPM!CK$1,1),Start!$I22&gt;CPM!CJ$1),1,"")</f>
        <v/>
      </c>
      <c r="CL27" s="269" t="str">
        <f>IF(AND(Start!$H22&lt;=CEILING(CPM!CL$1,1),Start!$I22&gt;CPM!CK$1),1,"")</f>
        <v/>
      </c>
      <c r="CM27" s="269" t="str">
        <f>IF(AND(Start!$H22&lt;=CEILING(CPM!CM$1,1),Start!$I22&gt;CPM!CL$1),1,"")</f>
        <v/>
      </c>
      <c r="CN27" s="269" t="str">
        <f>IF(AND(Start!$H22&lt;=CEILING(CPM!CN$1,1),Start!$I22&gt;CPM!CM$1),1,"")</f>
        <v/>
      </c>
      <c r="CO27" s="270" t="str">
        <f>IF(AND(Start!$H22&lt;=CEILING(CPM!CO$1,1),Start!$I22&gt;CPM!CN$1),1,"")</f>
        <v/>
      </c>
      <c r="CP27" s="268" t="str">
        <f>IF(AND(Start!$H22&lt;=CEILING(CPM!CP$1,1),Start!$I22&gt;CPM!CO$1),1,"")</f>
        <v/>
      </c>
      <c r="CQ27" s="269" t="str">
        <f>IF(AND(Start!$H22&lt;=CEILING(CPM!CQ$1,1),Start!$I22&gt;CPM!CP$1),1,"")</f>
        <v/>
      </c>
      <c r="CR27" s="269" t="str">
        <f>IF(AND(Start!$H22&lt;=CEILING(CPM!CR$1,1),Start!$I22&gt;CPM!CQ$1),1,"")</f>
        <v/>
      </c>
      <c r="CS27" s="269" t="str">
        <f>IF(AND(Start!$H22&lt;=CEILING(CPM!CS$1,1),Start!$I22&gt;CPM!CR$1),1,"")</f>
        <v/>
      </c>
      <c r="CT27" s="269" t="str">
        <f>IF(AND(Start!$H22&lt;=CEILING(CPM!CT$1,1),Start!$I22&gt;CPM!CS$1),1,"")</f>
        <v/>
      </c>
      <c r="CU27" s="269" t="str">
        <f>IF(AND(Start!$H22&lt;=CEILING(CPM!CU$1,1),Start!$I22&gt;CPM!CT$1),1,"")</f>
        <v/>
      </c>
      <c r="CV27" s="269" t="str">
        <f>IF(AND(Start!$H22&lt;=CEILING(CPM!CV$1,1),Start!$I22&gt;CPM!CU$1),1,"")</f>
        <v/>
      </c>
      <c r="CW27" s="269" t="str">
        <f>IF(AND(Start!$H22&lt;=CEILING(CPM!CW$1,1),Start!$I22&gt;CPM!CV$1),1,"")</f>
        <v/>
      </c>
      <c r="CX27" s="269" t="str">
        <f>IF(AND(Start!$H22&lt;=CEILING(CPM!CX$1,1),Start!$I22&gt;CPM!CW$1),1,"")</f>
        <v/>
      </c>
      <c r="CY27" s="270" t="str">
        <f>IF(AND(Start!$H22&lt;=CEILING(CPM!CY$1,1),Start!$I22&gt;CPM!CX$1),1,"")</f>
        <v/>
      </c>
      <c r="CZ27" s="268" t="str">
        <f>IF(AND(Start!$H22&lt;=CEILING(CPM!CZ$1,1),Start!$I22&gt;CPM!CY$1),1,"")</f>
        <v/>
      </c>
      <c r="DA27" s="269" t="str">
        <f>IF(AND(Start!$H22&lt;=CEILING(CPM!DA$1,1),Start!$I22&gt;CPM!CZ$1),1,"")</f>
        <v/>
      </c>
      <c r="DB27" s="269" t="str">
        <f>IF(AND(Start!$H22&lt;=CEILING(CPM!DB$1,1),Start!$I22&gt;CPM!DA$1),1,"")</f>
        <v/>
      </c>
      <c r="DC27" s="269" t="str">
        <f>IF(AND(Start!$H22&lt;=CEILING(CPM!DC$1,1),Start!$I22&gt;CPM!DB$1),1,"")</f>
        <v/>
      </c>
      <c r="DD27" s="269" t="str">
        <f>IF(AND(Start!$H22&lt;=CEILING(CPM!DD$1,1),Start!$I22&gt;CPM!DC$1),1,"")</f>
        <v/>
      </c>
      <c r="DE27" s="269" t="str">
        <f>IF(AND(Start!$H22&lt;=CEILING(CPM!DE$1,1),Start!$I22&gt;CPM!DD$1),1,"")</f>
        <v/>
      </c>
      <c r="DF27" s="269" t="str">
        <f>IF(AND(Start!$H22&lt;=CEILING(CPM!DF$1,1),Start!$I22&gt;CPM!DE$1),1,"")</f>
        <v/>
      </c>
      <c r="DG27" s="269" t="str">
        <f>IF(AND(Start!$H22&lt;=CEILING(CPM!DG$1,1),Start!$I22&gt;CPM!DF$1),1,"")</f>
        <v/>
      </c>
      <c r="DH27" s="269" t="str">
        <f>IF(AND(Start!$H22&lt;=CEILING(CPM!DH$1,1),Start!$I22&gt;CPM!DG$1),1,"")</f>
        <v/>
      </c>
      <c r="DI27" s="270" t="str">
        <f>IF(AND(Start!$H22&lt;=CEILING(CPM!DI$1,1),Start!$I22&gt;CPM!DH$1),1,"")</f>
        <v/>
      </c>
      <c r="DJ27" s="268" t="str">
        <f>IF(AND(Start!$H22&lt;=CEILING(CPM!DJ$1,1),Start!$I22&gt;CPM!DI$1),1,"")</f>
        <v/>
      </c>
      <c r="DK27" s="269" t="str">
        <f>IF(AND(Start!$H22&lt;=CEILING(CPM!DK$1,1),Start!$I22&gt;CPM!DJ$1),1,"")</f>
        <v/>
      </c>
      <c r="DL27" s="269" t="str">
        <f>IF(AND(Start!$H22&lt;=CEILING(CPM!DL$1,1),Start!$I22&gt;CPM!DK$1),1,"")</f>
        <v/>
      </c>
      <c r="DM27" s="269" t="str">
        <f>IF(AND(Start!$H22&lt;=CEILING(CPM!DM$1,1),Start!$I22&gt;CPM!DL$1),1,"")</f>
        <v/>
      </c>
      <c r="DN27" s="269" t="str">
        <f>IF(AND(Start!$H22&lt;=CEILING(CPM!DN$1,1),Start!$I22&gt;CPM!DM$1),1,"")</f>
        <v/>
      </c>
      <c r="DO27" s="269" t="str">
        <f>IF(AND(Start!$H22&lt;=CEILING(CPM!DO$1,1),Start!$I22&gt;CPM!DN$1),1,"")</f>
        <v/>
      </c>
      <c r="DP27" s="269" t="str">
        <f>IF(AND(Start!$H22&lt;=CEILING(CPM!DP$1,1),Start!$I22&gt;CPM!DO$1),1,"")</f>
        <v/>
      </c>
      <c r="DQ27" s="269" t="str">
        <f>IF(AND(Start!$H22&lt;=CEILING(CPM!DQ$1,1),Start!$I22&gt;CPM!DP$1),1,"")</f>
        <v/>
      </c>
      <c r="DR27" s="269" t="str">
        <f>IF(AND(Start!$H22&lt;=CEILING(CPM!DR$1,1),Start!$I22&gt;CPM!DQ$1),1,"")</f>
        <v/>
      </c>
      <c r="DS27" s="270" t="str">
        <f>IF(AND(Start!$H22&lt;=CEILING(CPM!DS$1,1),Start!$I22&gt;CPM!DR$1),1,"")</f>
        <v/>
      </c>
      <c r="DT27" s="268" t="str">
        <f>IF(AND(Start!$H22&lt;=CEILING(CPM!DT$1,1),Start!$I22&gt;CPM!DS$1),1,"")</f>
        <v/>
      </c>
      <c r="DU27" s="269" t="str">
        <f>IF(AND(Start!$H22&lt;=CEILING(CPM!DU$1,1),Start!$I22&gt;CPM!DT$1),1,"")</f>
        <v/>
      </c>
      <c r="DV27" s="269" t="str">
        <f>IF(AND(Start!$H22&lt;=CEILING(CPM!DV$1,1),Start!$I22&gt;CPM!DU$1),1,"")</f>
        <v/>
      </c>
      <c r="DW27" s="269" t="str">
        <f>IF(AND(Start!$H22&lt;=CEILING(CPM!DW$1,1),Start!$I22&gt;CPM!DV$1),1,"")</f>
        <v/>
      </c>
      <c r="DX27" s="269" t="str">
        <f>IF(AND(Start!$H22&lt;=CEILING(CPM!DX$1,1),Start!$I22&gt;CPM!DW$1),1,"")</f>
        <v/>
      </c>
      <c r="DY27" s="269" t="str">
        <f>IF(AND(Start!$H22&lt;=CEILING(CPM!DY$1,1),Start!$I22&gt;CPM!DX$1),1,"")</f>
        <v/>
      </c>
      <c r="DZ27" s="269" t="str">
        <f>IF(AND(Start!$H22&lt;=CEILING(CPM!DZ$1,1),Start!$I22&gt;CPM!DY$1),1,"")</f>
        <v/>
      </c>
      <c r="EA27" s="269" t="str">
        <f>IF(AND(Start!$H22&lt;=CEILING(CPM!EA$1,1),Start!$I22&gt;CPM!DZ$1),1,"")</f>
        <v/>
      </c>
      <c r="EB27" s="269" t="str">
        <f>IF(AND(Start!$H22&lt;=CEILING(CPM!EB$1,1),Start!$I22&gt;CPM!EA$1),1,"")</f>
        <v/>
      </c>
      <c r="EC27" s="270" t="str">
        <f>IF(AND(Start!$H22&lt;=CEILING(CPM!EC$1,1),Start!$I22&gt;CPM!EB$1),1,"")</f>
        <v/>
      </c>
    </row>
    <row r="28" spans="2:139" ht="12" customHeight="1" x14ac:dyDescent="0.2">
      <c r="B28" t="str">
        <f>Start!B23</f>
        <v/>
      </c>
      <c r="C28" s="206" t="str">
        <f>Start!D23</f>
        <v/>
      </c>
      <c r="D28" s="222" t="str">
        <f>IF(AND(Start!$H23&lt;=CEILING(CPM!D$1,1),Start!$I23&gt;CPM!C$1),1,"")</f>
        <v/>
      </c>
      <c r="E28" s="257" t="str">
        <f>IF(AND(Start!$H23&lt;=CEILING(CPM!E$1,1),Start!$I23&gt;CPM!D$1),1,"")</f>
        <v/>
      </c>
      <c r="F28" s="257" t="str">
        <f>IF(AND(Start!$H23&lt;=CEILING(CPM!F$1,1),Start!$I23&gt;CPM!E$1),1,"")</f>
        <v/>
      </c>
      <c r="G28" s="257" t="str">
        <f>IF(AND(Start!$H23&lt;=CEILING(CPM!G$1,1),Start!$I23&gt;CPM!F$1),1,"")</f>
        <v/>
      </c>
      <c r="H28" s="257" t="str">
        <f>IF(AND(Start!$H23&lt;=CEILING(CPM!H$1,1),Start!$I23&gt;CPM!G$1),1,"")</f>
        <v/>
      </c>
      <c r="I28" s="257" t="str">
        <f>IF(AND(Start!$H23&lt;=CEILING(CPM!I$1,1),Start!$I23&gt;CPM!H$1),1,"")</f>
        <v/>
      </c>
      <c r="J28" s="257" t="str">
        <f>IF(AND(Start!$H23&lt;=CEILING(CPM!J$1,1),Start!$I23&gt;CPM!I$1),1,"")</f>
        <v/>
      </c>
      <c r="K28" s="257" t="str">
        <f>IF(AND(Start!$H23&lt;=CEILING(CPM!K$1,1),Start!$I23&gt;CPM!J$1),1,"")</f>
        <v/>
      </c>
      <c r="L28" s="257" t="str">
        <f>IF(AND(Start!$H23&lt;=CEILING(CPM!L$1,1),Start!$I23&gt;CPM!K$1),1,"")</f>
        <v/>
      </c>
      <c r="M28" s="223" t="str">
        <f>IF(AND(Start!$H23&lt;=CEILING(CPM!M$1,1),Start!$I23&gt;CPM!L$1),1,"")</f>
        <v/>
      </c>
      <c r="N28" s="222" t="str">
        <f>IF(AND(Start!$H23&lt;=CEILING(CPM!N$1,1),Start!$I23&gt;CPM!M$1),1,"")</f>
        <v/>
      </c>
      <c r="O28" s="257" t="str">
        <f>IF(AND(Start!$H23&lt;=CEILING(CPM!O$1,1),Start!$I23&gt;CPM!N$1),1,"")</f>
        <v/>
      </c>
      <c r="P28" s="257" t="str">
        <f>IF(AND(Start!$H23&lt;=CEILING(CPM!P$1,1),Start!$I23&gt;CPM!O$1),1,"")</f>
        <v/>
      </c>
      <c r="Q28" s="257" t="str">
        <f>IF(AND(Start!$H23&lt;=CEILING(CPM!Q$1,1),Start!$I23&gt;CPM!P$1),1,"")</f>
        <v/>
      </c>
      <c r="R28" s="257" t="str">
        <f>IF(AND(Start!$H23&lt;=CEILING(CPM!R$1,1),Start!$I23&gt;CPM!Q$1),1,"")</f>
        <v/>
      </c>
      <c r="S28" s="257" t="str">
        <f>IF(AND(Start!$H23&lt;=CEILING(CPM!S$1,1),Start!$I23&gt;CPM!R$1),1,"")</f>
        <v/>
      </c>
      <c r="T28" s="257" t="str">
        <f>IF(AND(Start!$H23&lt;=CEILING(CPM!T$1,1),Start!$I23&gt;CPM!S$1),1,"")</f>
        <v/>
      </c>
      <c r="U28" s="257" t="str">
        <f>IF(AND(Start!$H23&lt;=CEILING(CPM!U$1,1),Start!$I23&gt;CPM!T$1),1,"")</f>
        <v/>
      </c>
      <c r="V28" s="257" t="str">
        <f>IF(AND(Start!$H23&lt;=CEILING(CPM!V$1,1),Start!$I23&gt;CPM!U$1),1,"")</f>
        <v/>
      </c>
      <c r="W28" s="223" t="str">
        <f>IF(AND(Start!$H23&lt;=CEILING(CPM!W$1,1),Start!$I23&gt;CPM!V$1),1,"")</f>
        <v/>
      </c>
      <c r="X28" s="222" t="str">
        <f>IF(AND(Start!$H23&lt;=CEILING(CPM!X$1,1),Start!$I23&gt;CPM!W$1),1,"")</f>
        <v/>
      </c>
      <c r="Y28" s="257" t="str">
        <f>IF(AND(Start!$H23&lt;=CEILING(CPM!Y$1,1),Start!$I23&gt;CPM!X$1),1,"")</f>
        <v/>
      </c>
      <c r="Z28" s="257" t="str">
        <f>IF(AND(Start!$H23&lt;=CEILING(CPM!Z$1,1),Start!$I23&gt;CPM!Y$1),1,"")</f>
        <v/>
      </c>
      <c r="AA28" s="257" t="str">
        <f>IF(AND(Start!$H23&lt;=CEILING(CPM!AA$1,1),Start!$I23&gt;CPM!Z$1),1,"")</f>
        <v/>
      </c>
      <c r="AB28" s="257" t="str">
        <f>IF(AND(Start!$H23&lt;=CEILING(CPM!AB$1,1),Start!$I23&gt;CPM!AA$1),1,"")</f>
        <v/>
      </c>
      <c r="AC28" s="257" t="str">
        <f>IF(AND(Start!$H23&lt;=CEILING(CPM!AC$1,1),Start!$I23&gt;CPM!AB$1),1,"")</f>
        <v/>
      </c>
      <c r="AD28" s="257" t="str">
        <f>IF(AND(Start!$H23&lt;=CEILING(CPM!AD$1,1),Start!$I23&gt;CPM!AC$1),1,"")</f>
        <v/>
      </c>
      <c r="AE28" s="257" t="str">
        <f>IF(AND(Start!$H23&lt;=CEILING(CPM!AE$1,1),Start!$I23&gt;CPM!AD$1),1,"")</f>
        <v/>
      </c>
      <c r="AF28" s="257" t="str">
        <f>IF(AND(Start!$H23&lt;=CEILING(CPM!AF$1,1),Start!$I23&gt;CPM!AE$1),1,"")</f>
        <v/>
      </c>
      <c r="AG28" s="223" t="str">
        <f>IF(AND(Start!$H23&lt;=CEILING(CPM!AG$1,1),Start!$I23&gt;CPM!AF$1),1,"")</f>
        <v/>
      </c>
      <c r="AH28" s="222" t="str">
        <f>IF(AND(Start!$H23&lt;=CEILING(CPM!AH$1,1),Start!$I23&gt;CPM!AG$1),1,"")</f>
        <v/>
      </c>
      <c r="AI28" s="257" t="str">
        <f>IF(AND(Start!$H23&lt;=CEILING(CPM!AI$1,1),Start!$I23&gt;CPM!AH$1),1,"")</f>
        <v/>
      </c>
      <c r="AJ28" s="257" t="str">
        <f>IF(AND(Start!$H23&lt;=CEILING(CPM!AJ$1,1),Start!$I23&gt;CPM!AI$1),1,"")</f>
        <v/>
      </c>
      <c r="AK28" s="257" t="str">
        <f>IF(AND(Start!$H23&lt;=CEILING(CPM!AK$1,1),Start!$I23&gt;CPM!AJ$1),1,"")</f>
        <v/>
      </c>
      <c r="AL28" s="257" t="str">
        <f>IF(AND(Start!$H23&lt;=CEILING(CPM!AL$1,1),Start!$I23&gt;CPM!AK$1),1,"")</f>
        <v/>
      </c>
      <c r="AM28" s="257" t="str">
        <f>IF(AND(Start!$H23&lt;=CEILING(CPM!AM$1,1),Start!$I23&gt;CPM!AL$1),1,"")</f>
        <v/>
      </c>
      <c r="AN28" s="257" t="str">
        <f>IF(AND(Start!$H23&lt;=CEILING(CPM!AN$1,1),Start!$I23&gt;CPM!AM$1),1,"")</f>
        <v/>
      </c>
      <c r="AO28" s="257" t="str">
        <f>IF(AND(Start!$H23&lt;=CEILING(CPM!AO$1,1),Start!$I23&gt;CPM!AN$1),1,"")</f>
        <v/>
      </c>
      <c r="AP28" s="257" t="str">
        <f>IF(AND(Start!$H23&lt;=CEILING(CPM!AP$1,1),Start!$I23&gt;CPM!AO$1),1,"")</f>
        <v/>
      </c>
      <c r="AQ28" s="223" t="str">
        <f>IF(AND(Start!$H23&lt;=CEILING(CPM!AQ$1,1),Start!$I23&gt;CPM!AP$1),1,"")</f>
        <v/>
      </c>
      <c r="AR28" s="222" t="str">
        <f>IF(AND(Start!$H23&lt;=CEILING(CPM!AR$1,1),Start!$I23&gt;CPM!AQ$1),1,"")</f>
        <v/>
      </c>
      <c r="AS28" s="257" t="str">
        <f>IF(AND(Start!$H23&lt;=CEILING(CPM!AS$1,1),Start!$I23&gt;CPM!AR$1),1,"")</f>
        <v/>
      </c>
      <c r="AT28" s="257" t="str">
        <f>IF(AND(Start!$H23&lt;=CEILING(CPM!AT$1,1),Start!$I23&gt;CPM!AS$1),1,"")</f>
        <v/>
      </c>
      <c r="AU28" s="257" t="str">
        <f>IF(AND(Start!$H23&lt;=CEILING(CPM!AU$1,1),Start!$I23&gt;CPM!AT$1),1,"")</f>
        <v/>
      </c>
      <c r="AV28" s="257" t="str">
        <f>IF(AND(Start!$H23&lt;=CEILING(CPM!AV$1,1),Start!$I23&gt;CPM!AU$1),1,"")</f>
        <v/>
      </c>
      <c r="AW28" s="257" t="str">
        <f>IF(AND(Start!$H23&lt;=CEILING(CPM!AW$1,1),Start!$I23&gt;CPM!AV$1),1,"")</f>
        <v/>
      </c>
      <c r="AX28" s="257" t="str">
        <f>IF(AND(Start!$H23&lt;=CEILING(CPM!AX$1,1),Start!$I23&gt;CPM!AW$1),1,"")</f>
        <v/>
      </c>
      <c r="AY28" s="257" t="str">
        <f>IF(AND(Start!$H23&lt;=CEILING(CPM!AY$1,1),Start!$I23&gt;CPM!AX$1),1,"")</f>
        <v/>
      </c>
      <c r="AZ28" s="257" t="str">
        <f>IF(AND(Start!$H23&lt;=CEILING(CPM!AZ$1,1),Start!$I23&gt;CPM!AY$1),1,"")</f>
        <v/>
      </c>
      <c r="BA28" s="223" t="str">
        <f>IF(AND(Start!$H23&lt;=CEILING(CPM!BA$1,1),Start!$I23&gt;CPM!AZ$1),1,"")</f>
        <v/>
      </c>
      <c r="BB28" s="222" t="str">
        <f>IF(AND(Start!$H23&lt;=CEILING(CPM!BB$1,1),Start!$I23&gt;CPM!BA$1),1,"")</f>
        <v/>
      </c>
      <c r="BC28" s="257" t="str">
        <f>IF(AND(Start!$H23&lt;=CEILING(CPM!BC$1,1),Start!$I23&gt;CPM!BB$1),1,"")</f>
        <v/>
      </c>
      <c r="BD28" s="257" t="str">
        <f>IF(AND(Start!$H23&lt;=CEILING(CPM!BD$1,1),Start!$I23&gt;CPM!BC$1),1,"")</f>
        <v/>
      </c>
      <c r="BE28" s="257" t="str">
        <f>IF(AND(Start!$H23&lt;=CEILING(CPM!BE$1,1),Start!$I23&gt;CPM!BD$1),1,"")</f>
        <v/>
      </c>
      <c r="BF28" s="257" t="str">
        <f>IF(AND(Start!$H23&lt;=CEILING(CPM!BF$1,1),Start!$I23&gt;CPM!BE$1),1,"")</f>
        <v/>
      </c>
      <c r="BG28" s="257" t="str">
        <f>IF(AND(Start!$H23&lt;=CEILING(CPM!BG$1,1),Start!$I23&gt;CPM!BF$1),1,"")</f>
        <v/>
      </c>
      <c r="BH28" s="257" t="str">
        <f>IF(AND(Start!$H23&lt;=CEILING(CPM!BH$1,1),Start!$I23&gt;CPM!BG$1),1,"")</f>
        <v/>
      </c>
      <c r="BI28" s="257" t="str">
        <f>IF(AND(Start!$H23&lt;=CEILING(CPM!BI$1,1),Start!$I23&gt;CPM!BH$1),1,"")</f>
        <v/>
      </c>
      <c r="BJ28" s="257" t="str">
        <f>IF(AND(Start!$H23&lt;=CEILING(CPM!BJ$1,1),Start!$I23&gt;CPM!BI$1),1,"")</f>
        <v/>
      </c>
      <c r="BK28" s="223" t="str">
        <f>IF(AND(Start!$H23&lt;=CEILING(CPM!BK$1,1),Start!$I23&gt;CPM!BJ$1),1,"")</f>
        <v/>
      </c>
      <c r="BL28" s="222" t="str">
        <f>IF(AND(Start!$H23&lt;=CEILING(CPM!BL$1,1),Start!$I23&gt;CPM!BK$1),1,"")</f>
        <v/>
      </c>
      <c r="BM28" s="257" t="str">
        <f>IF(AND(Start!$H23&lt;=CEILING(CPM!BM$1,1),Start!$I23&gt;CPM!BL$1),1,"")</f>
        <v/>
      </c>
      <c r="BN28" s="257" t="str">
        <f>IF(AND(Start!$H23&lt;=CEILING(CPM!BN$1,1),Start!$I23&gt;CPM!BM$1),1,"")</f>
        <v/>
      </c>
      <c r="BO28" s="257" t="str">
        <f>IF(AND(Start!$H23&lt;=CEILING(CPM!BO$1,1),Start!$I23&gt;CPM!BN$1),1,"")</f>
        <v/>
      </c>
      <c r="BP28" s="257" t="str">
        <f>IF(AND(Start!$H23&lt;=CEILING(CPM!BP$1,1),Start!$I23&gt;CPM!BO$1),1,"")</f>
        <v/>
      </c>
      <c r="BQ28" s="257" t="str">
        <f>IF(AND(Start!$H23&lt;=CEILING(CPM!BQ$1,1),Start!$I23&gt;CPM!BP$1),1,"")</f>
        <v/>
      </c>
      <c r="BR28" s="257" t="str">
        <f>IF(AND(Start!$H23&lt;=CEILING(CPM!BR$1,1),Start!$I23&gt;CPM!BQ$1),1,"")</f>
        <v/>
      </c>
      <c r="BS28" s="257" t="str">
        <f>IF(AND(Start!$H23&lt;=CEILING(CPM!BS$1,1),Start!$I23&gt;CPM!BR$1),1,"")</f>
        <v/>
      </c>
      <c r="BT28" s="257" t="str">
        <f>IF(AND(Start!$H23&lt;=CEILING(CPM!BT$1,1),Start!$I23&gt;CPM!BS$1),1,"")</f>
        <v/>
      </c>
      <c r="BU28" s="223" t="str">
        <f>IF(AND(Start!$H23&lt;=CEILING(CPM!BU$1,1),Start!$I23&gt;CPM!BT$1),1,"")</f>
        <v/>
      </c>
      <c r="BV28" s="222" t="str">
        <f>IF(AND(Start!$H23&lt;=CEILING(CPM!BV$1,1),Start!$I23&gt;CPM!BU$1),1,"")</f>
        <v/>
      </c>
      <c r="BW28" s="257" t="str">
        <f>IF(AND(Start!$H23&lt;=CEILING(CPM!BW$1,1),Start!$I23&gt;CPM!BV$1),1,"")</f>
        <v/>
      </c>
      <c r="BX28" s="257" t="str">
        <f>IF(AND(Start!$H23&lt;=CEILING(CPM!BX$1,1),Start!$I23&gt;CPM!BW$1),1,"")</f>
        <v/>
      </c>
      <c r="BY28" s="257" t="str">
        <f>IF(AND(Start!$H23&lt;=CEILING(CPM!BY$1,1),Start!$I23&gt;CPM!BX$1),1,"")</f>
        <v/>
      </c>
      <c r="BZ28" s="257" t="str">
        <f>IF(AND(Start!$H23&lt;=CEILING(CPM!BZ$1,1),Start!$I23&gt;CPM!BY$1),1,"")</f>
        <v/>
      </c>
      <c r="CA28" s="257" t="str">
        <f>IF(AND(Start!$H23&lt;=CEILING(CPM!CA$1,1),Start!$I23&gt;CPM!BZ$1),1,"")</f>
        <v/>
      </c>
      <c r="CB28" s="257" t="str">
        <f>IF(AND(Start!$H23&lt;=CEILING(CPM!CB$1,1),Start!$I23&gt;CPM!CA$1),1,"")</f>
        <v/>
      </c>
      <c r="CC28" s="257" t="str">
        <f>IF(AND(Start!$H23&lt;=CEILING(CPM!CC$1,1),Start!$I23&gt;CPM!CB$1),1,"")</f>
        <v/>
      </c>
      <c r="CD28" s="257" t="str">
        <f>IF(AND(Start!$H23&lt;=CEILING(CPM!CD$1,1),Start!$I23&gt;CPM!CC$1),1,"")</f>
        <v/>
      </c>
      <c r="CE28" s="223" t="str">
        <f>IF(AND(Start!$H23&lt;=CEILING(CPM!CE$1,1),Start!$I23&gt;CPM!CD$1),1,"")</f>
        <v/>
      </c>
      <c r="CF28" s="222" t="str">
        <f>IF(AND(Start!$H23&lt;=CEILING(CPM!CF$1,1),Start!$I23&gt;CPM!CE$1),1,"")</f>
        <v/>
      </c>
      <c r="CG28" s="257" t="str">
        <f>IF(AND(Start!$H23&lt;=CEILING(CPM!CG$1,1),Start!$I23&gt;CPM!CF$1),1,"")</f>
        <v/>
      </c>
      <c r="CH28" s="257" t="str">
        <f>IF(AND(Start!$H23&lt;=CEILING(CPM!CH$1,1),Start!$I23&gt;CPM!CG$1),1,"")</f>
        <v/>
      </c>
      <c r="CI28" s="257" t="str">
        <f>IF(AND(Start!$H23&lt;=CEILING(CPM!CI$1,1),Start!$I23&gt;CPM!CH$1),1,"")</f>
        <v/>
      </c>
      <c r="CJ28" s="257" t="str">
        <f>IF(AND(Start!$H23&lt;=CEILING(CPM!CJ$1,1),Start!$I23&gt;CPM!CI$1),1,"")</f>
        <v/>
      </c>
      <c r="CK28" s="257" t="str">
        <f>IF(AND(Start!$H23&lt;=CEILING(CPM!CK$1,1),Start!$I23&gt;CPM!CJ$1),1,"")</f>
        <v/>
      </c>
      <c r="CL28" s="257" t="str">
        <f>IF(AND(Start!$H23&lt;=CEILING(CPM!CL$1,1),Start!$I23&gt;CPM!CK$1),1,"")</f>
        <v/>
      </c>
      <c r="CM28" s="257" t="str">
        <f>IF(AND(Start!$H23&lt;=CEILING(CPM!CM$1,1),Start!$I23&gt;CPM!CL$1),1,"")</f>
        <v/>
      </c>
      <c r="CN28" s="257" t="str">
        <f>IF(AND(Start!$H23&lt;=CEILING(CPM!CN$1,1),Start!$I23&gt;CPM!CM$1),1,"")</f>
        <v/>
      </c>
      <c r="CO28" s="223" t="str">
        <f>IF(AND(Start!$H23&lt;=CEILING(CPM!CO$1,1),Start!$I23&gt;CPM!CN$1),1,"")</f>
        <v/>
      </c>
      <c r="CP28" s="222" t="str">
        <f>IF(AND(Start!$H23&lt;=CEILING(CPM!CP$1,1),Start!$I23&gt;CPM!CO$1),1,"")</f>
        <v/>
      </c>
      <c r="CQ28" s="257" t="str">
        <f>IF(AND(Start!$H23&lt;=CEILING(CPM!CQ$1,1),Start!$I23&gt;CPM!CP$1),1,"")</f>
        <v/>
      </c>
      <c r="CR28" s="257" t="str">
        <f>IF(AND(Start!$H23&lt;=CEILING(CPM!CR$1,1),Start!$I23&gt;CPM!CQ$1),1,"")</f>
        <v/>
      </c>
      <c r="CS28" s="257" t="str">
        <f>IF(AND(Start!$H23&lt;=CEILING(CPM!CS$1,1),Start!$I23&gt;CPM!CR$1),1,"")</f>
        <v/>
      </c>
      <c r="CT28" s="257" t="str">
        <f>IF(AND(Start!$H23&lt;=CEILING(CPM!CT$1,1),Start!$I23&gt;CPM!CS$1),1,"")</f>
        <v/>
      </c>
      <c r="CU28" s="257" t="str">
        <f>IF(AND(Start!$H23&lt;=CEILING(CPM!CU$1,1),Start!$I23&gt;CPM!CT$1),1,"")</f>
        <v/>
      </c>
      <c r="CV28" s="257" t="str">
        <f>IF(AND(Start!$H23&lt;=CEILING(CPM!CV$1,1),Start!$I23&gt;CPM!CU$1),1,"")</f>
        <v/>
      </c>
      <c r="CW28" s="257" t="str">
        <f>IF(AND(Start!$H23&lt;=CEILING(CPM!CW$1,1),Start!$I23&gt;CPM!CV$1),1,"")</f>
        <v/>
      </c>
      <c r="CX28" s="257" t="str">
        <f>IF(AND(Start!$H23&lt;=CEILING(CPM!CX$1,1),Start!$I23&gt;CPM!CW$1),1,"")</f>
        <v/>
      </c>
      <c r="CY28" s="223" t="str">
        <f>IF(AND(Start!$H23&lt;=CEILING(CPM!CY$1,1),Start!$I23&gt;CPM!CX$1),1,"")</f>
        <v/>
      </c>
      <c r="CZ28" s="222" t="str">
        <f>IF(AND(Start!$H23&lt;=CEILING(CPM!CZ$1,1),Start!$I23&gt;CPM!CY$1),1,"")</f>
        <v/>
      </c>
      <c r="DA28" s="257" t="str">
        <f>IF(AND(Start!$H23&lt;=CEILING(CPM!DA$1,1),Start!$I23&gt;CPM!CZ$1),1,"")</f>
        <v/>
      </c>
      <c r="DB28" s="257" t="str">
        <f>IF(AND(Start!$H23&lt;=CEILING(CPM!DB$1,1),Start!$I23&gt;CPM!DA$1),1,"")</f>
        <v/>
      </c>
      <c r="DC28" s="257" t="str">
        <f>IF(AND(Start!$H23&lt;=CEILING(CPM!DC$1,1),Start!$I23&gt;CPM!DB$1),1,"")</f>
        <v/>
      </c>
      <c r="DD28" s="257" t="str">
        <f>IF(AND(Start!$H23&lt;=CEILING(CPM!DD$1,1),Start!$I23&gt;CPM!DC$1),1,"")</f>
        <v/>
      </c>
      <c r="DE28" s="257" t="str">
        <f>IF(AND(Start!$H23&lt;=CEILING(CPM!DE$1,1),Start!$I23&gt;CPM!DD$1),1,"")</f>
        <v/>
      </c>
      <c r="DF28" s="257" t="str">
        <f>IF(AND(Start!$H23&lt;=CEILING(CPM!DF$1,1),Start!$I23&gt;CPM!DE$1),1,"")</f>
        <v/>
      </c>
      <c r="DG28" s="257" t="str">
        <f>IF(AND(Start!$H23&lt;=CEILING(CPM!DG$1,1),Start!$I23&gt;CPM!DF$1),1,"")</f>
        <v/>
      </c>
      <c r="DH28" s="257" t="str">
        <f>IF(AND(Start!$H23&lt;=CEILING(CPM!DH$1,1),Start!$I23&gt;CPM!DG$1),1,"")</f>
        <v/>
      </c>
      <c r="DI28" s="223" t="str">
        <f>IF(AND(Start!$H23&lt;=CEILING(CPM!DI$1,1),Start!$I23&gt;CPM!DH$1),1,"")</f>
        <v/>
      </c>
      <c r="DJ28" s="222" t="str">
        <f>IF(AND(Start!$H23&lt;=CEILING(CPM!DJ$1,1),Start!$I23&gt;CPM!DI$1),1,"")</f>
        <v/>
      </c>
      <c r="DK28" s="257" t="str">
        <f>IF(AND(Start!$H23&lt;=CEILING(CPM!DK$1,1),Start!$I23&gt;CPM!DJ$1),1,"")</f>
        <v/>
      </c>
      <c r="DL28" s="257" t="str">
        <f>IF(AND(Start!$H23&lt;=CEILING(CPM!DL$1,1),Start!$I23&gt;CPM!DK$1),1,"")</f>
        <v/>
      </c>
      <c r="DM28" s="257" t="str">
        <f>IF(AND(Start!$H23&lt;=CEILING(CPM!DM$1,1),Start!$I23&gt;CPM!DL$1),1,"")</f>
        <v/>
      </c>
      <c r="DN28" s="257" t="str">
        <f>IF(AND(Start!$H23&lt;=CEILING(CPM!DN$1,1),Start!$I23&gt;CPM!DM$1),1,"")</f>
        <v/>
      </c>
      <c r="DO28" s="257" t="str">
        <f>IF(AND(Start!$H23&lt;=CEILING(CPM!DO$1,1),Start!$I23&gt;CPM!DN$1),1,"")</f>
        <v/>
      </c>
      <c r="DP28" s="257" t="str">
        <f>IF(AND(Start!$H23&lt;=CEILING(CPM!DP$1,1),Start!$I23&gt;CPM!DO$1),1,"")</f>
        <v/>
      </c>
      <c r="DQ28" s="257" t="str">
        <f>IF(AND(Start!$H23&lt;=CEILING(CPM!DQ$1,1),Start!$I23&gt;CPM!DP$1),1,"")</f>
        <v/>
      </c>
      <c r="DR28" s="257" t="str">
        <f>IF(AND(Start!$H23&lt;=CEILING(CPM!DR$1,1),Start!$I23&gt;CPM!DQ$1),1,"")</f>
        <v/>
      </c>
      <c r="DS28" s="223" t="str">
        <f>IF(AND(Start!$H23&lt;=CEILING(CPM!DS$1,1),Start!$I23&gt;CPM!DR$1),1,"")</f>
        <v/>
      </c>
      <c r="DT28" s="222" t="str">
        <f>IF(AND(Start!$H23&lt;=CEILING(CPM!DT$1,1),Start!$I23&gt;CPM!DS$1),1,"")</f>
        <v/>
      </c>
      <c r="DU28" s="257" t="str">
        <f>IF(AND(Start!$H23&lt;=CEILING(CPM!DU$1,1),Start!$I23&gt;CPM!DT$1),1,"")</f>
        <v/>
      </c>
      <c r="DV28" s="257" t="str">
        <f>IF(AND(Start!$H23&lt;=CEILING(CPM!DV$1,1),Start!$I23&gt;CPM!DU$1),1,"")</f>
        <v/>
      </c>
      <c r="DW28" s="257" t="str">
        <f>IF(AND(Start!$H23&lt;=CEILING(CPM!DW$1,1),Start!$I23&gt;CPM!DV$1),1,"")</f>
        <v/>
      </c>
      <c r="DX28" s="257" t="str">
        <f>IF(AND(Start!$H23&lt;=CEILING(CPM!DX$1,1),Start!$I23&gt;CPM!DW$1),1,"")</f>
        <v/>
      </c>
      <c r="DY28" s="257" t="str">
        <f>IF(AND(Start!$H23&lt;=CEILING(CPM!DY$1,1),Start!$I23&gt;CPM!DX$1),1,"")</f>
        <v/>
      </c>
      <c r="DZ28" s="257" t="str">
        <f>IF(AND(Start!$H23&lt;=CEILING(CPM!DZ$1,1),Start!$I23&gt;CPM!DY$1),1,"")</f>
        <v/>
      </c>
      <c r="EA28" s="257" t="str">
        <f>IF(AND(Start!$H23&lt;=CEILING(CPM!EA$1,1),Start!$I23&gt;CPM!DZ$1),1,"")</f>
        <v/>
      </c>
      <c r="EB28" s="257" t="str">
        <f>IF(AND(Start!$H23&lt;=CEILING(CPM!EB$1,1),Start!$I23&gt;CPM!EA$1),1,"")</f>
        <v/>
      </c>
      <c r="EC28" s="223" t="str">
        <f>IF(AND(Start!$H23&lt;=CEILING(CPM!EC$1,1),Start!$I23&gt;CPM!EB$1),1,"")</f>
        <v/>
      </c>
    </row>
    <row r="29" spans="2:139" ht="12" customHeight="1" x14ac:dyDescent="0.2">
      <c r="B29" t="str">
        <f>Start!B24</f>
        <v/>
      </c>
      <c r="C29" s="249" t="str">
        <f>Start!D24</f>
        <v/>
      </c>
      <c r="D29" s="268" t="str">
        <f>IF(AND(Start!$H24&lt;=CEILING(CPM!D$1,1),Start!$I24&gt;CPM!C$1),1,"")</f>
        <v/>
      </c>
      <c r="E29" s="269" t="str">
        <f>IF(AND(Start!$H24&lt;=CEILING(CPM!E$1,1),Start!$I24&gt;CPM!D$1),1,"")</f>
        <v/>
      </c>
      <c r="F29" s="269" t="str">
        <f>IF(AND(Start!$H24&lt;=CEILING(CPM!F$1,1),Start!$I24&gt;CPM!E$1),1,"")</f>
        <v/>
      </c>
      <c r="G29" s="269" t="str">
        <f>IF(AND(Start!$H24&lt;=CEILING(CPM!G$1,1),Start!$I24&gt;CPM!F$1),1,"")</f>
        <v/>
      </c>
      <c r="H29" s="269" t="str">
        <f>IF(AND(Start!$H24&lt;=CEILING(CPM!H$1,1),Start!$I24&gt;CPM!G$1),1,"")</f>
        <v/>
      </c>
      <c r="I29" s="269" t="str">
        <f>IF(AND(Start!$H24&lt;=CEILING(CPM!I$1,1),Start!$I24&gt;CPM!H$1),1,"")</f>
        <v/>
      </c>
      <c r="J29" s="269" t="str">
        <f>IF(AND(Start!$H24&lt;=CEILING(CPM!J$1,1),Start!$I24&gt;CPM!I$1),1,"")</f>
        <v/>
      </c>
      <c r="K29" s="269" t="str">
        <f>IF(AND(Start!$H24&lt;=CEILING(CPM!K$1,1),Start!$I24&gt;CPM!J$1),1,"")</f>
        <v/>
      </c>
      <c r="L29" s="269" t="str">
        <f>IF(AND(Start!$H24&lt;=CEILING(CPM!L$1,1),Start!$I24&gt;CPM!K$1),1,"")</f>
        <v/>
      </c>
      <c r="M29" s="270" t="str">
        <f>IF(AND(Start!$H24&lt;=CEILING(CPM!M$1,1),Start!$I24&gt;CPM!L$1),1,"")</f>
        <v/>
      </c>
      <c r="N29" s="268" t="str">
        <f>IF(AND(Start!$H24&lt;=CEILING(CPM!N$1,1),Start!$I24&gt;CPM!M$1),1,"")</f>
        <v/>
      </c>
      <c r="O29" s="269" t="str">
        <f>IF(AND(Start!$H24&lt;=CEILING(CPM!O$1,1),Start!$I24&gt;CPM!N$1),1,"")</f>
        <v/>
      </c>
      <c r="P29" s="269" t="str">
        <f>IF(AND(Start!$H24&lt;=CEILING(CPM!P$1,1),Start!$I24&gt;CPM!O$1),1,"")</f>
        <v/>
      </c>
      <c r="Q29" s="269" t="str">
        <f>IF(AND(Start!$H24&lt;=CEILING(CPM!Q$1,1),Start!$I24&gt;CPM!P$1),1,"")</f>
        <v/>
      </c>
      <c r="R29" s="269" t="str">
        <f>IF(AND(Start!$H24&lt;=CEILING(CPM!R$1,1),Start!$I24&gt;CPM!Q$1),1,"")</f>
        <v/>
      </c>
      <c r="S29" s="269" t="str">
        <f>IF(AND(Start!$H24&lt;=CEILING(CPM!S$1,1),Start!$I24&gt;CPM!R$1),1,"")</f>
        <v/>
      </c>
      <c r="T29" s="269" t="str">
        <f>IF(AND(Start!$H24&lt;=CEILING(CPM!T$1,1),Start!$I24&gt;CPM!S$1),1,"")</f>
        <v/>
      </c>
      <c r="U29" s="269" t="str">
        <f>IF(AND(Start!$H24&lt;=CEILING(CPM!U$1,1),Start!$I24&gt;CPM!T$1),1,"")</f>
        <v/>
      </c>
      <c r="V29" s="269" t="str">
        <f>IF(AND(Start!$H24&lt;=CEILING(CPM!V$1,1),Start!$I24&gt;CPM!U$1),1,"")</f>
        <v/>
      </c>
      <c r="W29" s="270" t="str">
        <f>IF(AND(Start!$H24&lt;=CEILING(CPM!W$1,1),Start!$I24&gt;CPM!V$1),1,"")</f>
        <v/>
      </c>
      <c r="X29" s="268" t="str">
        <f>IF(AND(Start!$H24&lt;=CEILING(CPM!X$1,1),Start!$I24&gt;CPM!W$1),1,"")</f>
        <v/>
      </c>
      <c r="Y29" s="269" t="str">
        <f>IF(AND(Start!$H24&lt;=CEILING(CPM!Y$1,1),Start!$I24&gt;CPM!X$1),1,"")</f>
        <v/>
      </c>
      <c r="Z29" s="269" t="str">
        <f>IF(AND(Start!$H24&lt;=CEILING(CPM!Z$1,1),Start!$I24&gt;CPM!Y$1),1,"")</f>
        <v/>
      </c>
      <c r="AA29" s="269" t="str">
        <f>IF(AND(Start!$H24&lt;=CEILING(CPM!AA$1,1),Start!$I24&gt;CPM!Z$1),1,"")</f>
        <v/>
      </c>
      <c r="AB29" s="269" t="str">
        <f>IF(AND(Start!$H24&lt;=CEILING(CPM!AB$1,1),Start!$I24&gt;CPM!AA$1),1,"")</f>
        <v/>
      </c>
      <c r="AC29" s="269" t="str">
        <f>IF(AND(Start!$H24&lt;=CEILING(CPM!AC$1,1),Start!$I24&gt;CPM!AB$1),1,"")</f>
        <v/>
      </c>
      <c r="AD29" s="269" t="str">
        <f>IF(AND(Start!$H24&lt;=CEILING(CPM!AD$1,1),Start!$I24&gt;CPM!AC$1),1,"")</f>
        <v/>
      </c>
      <c r="AE29" s="269" t="str">
        <f>IF(AND(Start!$H24&lt;=CEILING(CPM!AE$1,1),Start!$I24&gt;CPM!AD$1),1,"")</f>
        <v/>
      </c>
      <c r="AF29" s="269" t="str">
        <f>IF(AND(Start!$H24&lt;=CEILING(CPM!AF$1,1),Start!$I24&gt;CPM!AE$1),1,"")</f>
        <v/>
      </c>
      <c r="AG29" s="270" t="str">
        <f>IF(AND(Start!$H24&lt;=CEILING(CPM!AG$1,1),Start!$I24&gt;CPM!AF$1),1,"")</f>
        <v/>
      </c>
      <c r="AH29" s="268" t="str">
        <f>IF(AND(Start!$H24&lt;=CEILING(CPM!AH$1,1),Start!$I24&gt;CPM!AG$1),1,"")</f>
        <v/>
      </c>
      <c r="AI29" s="269" t="str">
        <f>IF(AND(Start!$H24&lt;=CEILING(CPM!AI$1,1),Start!$I24&gt;CPM!AH$1),1,"")</f>
        <v/>
      </c>
      <c r="AJ29" s="269" t="str">
        <f>IF(AND(Start!$H24&lt;=CEILING(CPM!AJ$1,1),Start!$I24&gt;CPM!AI$1),1,"")</f>
        <v/>
      </c>
      <c r="AK29" s="269" t="str">
        <f>IF(AND(Start!$H24&lt;=CEILING(CPM!AK$1,1),Start!$I24&gt;CPM!AJ$1),1,"")</f>
        <v/>
      </c>
      <c r="AL29" s="269" t="str">
        <f>IF(AND(Start!$H24&lt;=CEILING(CPM!AL$1,1),Start!$I24&gt;CPM!AK$1),1,"")</f>
        <v/>
      </c>
      <c r="AM29" s="269" t="str">
        <f>IF(AND(Start!$H24&lt;=CEILING(CPM!AM$1,1),Start!$I24&gt;CPM!AL$1),1,"")</f>
        <v/>
      </c>
      <c r="AN29" s="269" t="str">
        <f>IF(AND(Start!$H24&lt;=CEILING(CPM!AN$1,1),Start!$I24&gt;CPM!AM$1),1,"")</f>
        <v/>
      </c>
      <c r="AO29" s="269" t="str">
        <f>IF(AND(Start!$H24&lt;=CEILING(CPM!AO$1,1),Start!$I24&gt;CPM!AN$1),1,"")</f>
        <v/>
      </c>
      <c r="AP29" s="269" t="str">
        <f>IF(AND(Start!$H24&lt;=CEILING(CPM!AP$1,1),Start!$I24&gt;CPM!AO$1),1,"")</f>
        <v/>
      </c>
      <c r="AQ29" s="270" t="str">
        <f>IF(AND(Start!$H24&lt;=CEILING(CPM!AQ$1,1),Start!$I24&gt;CPM!AP$1),1,"")</f>
        <v/>
      </c>
      <c r="AR29" s="268" t="str">
        <f>IF(AND(Start!$H24&lt;=CEILING(CPM!AR$1,1),Start!$I24&gt;CPM!AQ$1),1,"")</f>
        <v/>
      </c>
      <c r="AS29" s="269" t="str">
        <f>IF(AND(Start!$H24&lt;=CEILING(CPM!AS$1,1),Start!$I24&gt;CPM!AR$1),1,"")</f>
        <v/>
      </c>
      <c r="AT29" s="269" t="str">
        <f>IF(AND(Start!$H24&lt;=CEILING(CPM!AT$1,1),Start!$I24&gt;CPM!AS$1),1,"")</f>
        <v/>
      </c>
      <c r="AU29" s="269" t="str">
        <f>IF(AND(Start!$H24&lt;=CEILING(CPM!AU$1,1),Start!$I24&gt;CPM!AT$1),1,"")</f>
        <v/>
      </c>
      <c r="AV29" s="269" t="str">
        <f>IF(AND(Start!$H24&lt;=CEILING(CPM!AV$1,1),Start!$I24&gt;CPM!AU$1),1,"")</f>
        <v/>
      </c>
      <c r="AW29" s="269" t="str">
        <f>IF(AND(Start!$H24&lt;=CEILING(CPM!AW$1,1),Start!$I24&gt;CPM!AV$1),1,"")</f>
        <v/>
      </c>
      <c r="AX29" s="269" t="str">
        <f>IF(AND(Start!$H24&lt;=CEILING(CPM!AX$1,1),Start!$I24&gt;CPM!AW$1),1,"")</f>
        <v/>
      </c>
      <c r="AY29" s="269" t="str">
        <f>IF(AND(Start!$H24&lt;=CEILING(CPM!AY$1,1),Start!$I24&gt;CPM!AX$1),1,"")</f>
        <v/>
      </c>
      <c r="AZ29" s="269" t="str">
        <f>IF(AND(Start!$H24&lt;=CEILING(CPM!AZ$1,1),Start!$I24&gt;CPM!AY$1),1,"")</f>
        <v/>
      </c>
      <c r="BA29" s="270" t="str">
        <f>IF(AND(Start!$H24&lt;=CEILING(CPM!BA$1,1),Start!$I24&gt;CPM!AZ$1),1,"")</f>
        <v/>
      </c>
      <c r="BB29" s="268" t="str">
        <f>IF(AND(Start!$H24&lt;=CEILING(CPM!BB$1,1),Start!$I24&gt;CPM!BA$1),1,"")</f>
        <v/>
      </c>
      <c r="BC29" s="269" t="str">
        <f>IF(AND(Start!$H24&lt;=CEILING(CPM!BC$1,1),Start!$I24&gt;CPM!BB$1),1,"")</f>
        <v/>
      </c>
      <c r="BD29" s="269" t="str">
        <f>IF(AND(Start!$H24&lt;=CEILING(CPM!BD$1,1),Start!$I24&gt;CPM!BC$1),1,"")</f>
        <v/>
      </c>
      <c r="BE29" s="269" t="str">
        <f>IF(AND(Start!$H24&lt;=CEILING(CPM!BE$1,1),Start!$I24&gt;CPM!BD$1),1,"")</f>
        <v/>
      </c>
      <c r="BF29" s="269" t="str">
        <f>IF(AND(Start!$H24&lt;=CEILING(CPM!BF$1,1),Start!$I24&gt;CPM!BE$1),1,"")</f>
        <v/>
      </c>
      <c r="BG29" s="269" t="str">
        <f>IF(AND(Start!$H24&lt;=CEILING(CPM!BG$1,1),Start!$I24&gt;CPM!BF$1),1,"")</f>
        <v/>
      </c>
      <c r="BH29" s="269" t="str">
        <f>IF(AND(Start!$H24&lt;=CEILING(CPM!BH$1,1),Start!$I24&gt;CPM!BG$1),1,"")</f>
        <v/>
      </c>
      <c r="BI29" s="269" t="str">
        <f>IF(AND(Start!$H24&lt;=CEILING(CPM!BI$1,1),Start!$I24&gt;CPM!BH$1),1,"")</f>
        <v/>
      </c>
      <c r="BJ29" s="269" t="str">
        <f>IF(AND(Start!$H24&lt;=CEILING(CPM!BJ$1,1),Start!$I24&gt;CPM!BI$1),1,"")</f>
        <v/>
      </c>
      <c r="BK29" s="270" t="str">
        <f>IF(AND(Start!$H24&lt;=CEILING(CPM!BK$1,1),Start!$I24&gt;CPM!BJ$1),1,"")</f>
        <v/>
      </c>
      <c r="BL29" s="268" t="str">
        <f>IF(AND(Start!$H24&lt;=CEILING(CPM!BL$1,1),Start!$I24&gt;CPM!BK$1),1,"")</f>
        <v/>
      </c>
      <c r="BM29" s="269" t="str">
        <f>IF(AND(Start!$H24&lt;=CEILING(CPM!BM$1,1),Start!$I24&gt;CPM!BL$1),1,"")</f>
        <v/>
      </c>
      <c r="BN29" s="269" t="str">
        <f>IF(AND(Start!$H24&lt;=CEILING(CPM!BN$1,1),Start!$I24&gt;CPM!BM$1),1,"")</f>
        <v/>
      </c>
      <c r="BO29" s="269" t="str">
        <f>IF(AND(Start!$H24&lt;=CEILING(CPM!BO$1,1),Start!$I24&gt;CPM!BN$1),1,"")</f>
        <v/>
      </c>
      <c r="BP29" s="269" t="str">
        <f>IF(AND(Start!$H24&lt;=CEILING(CPM!BP$1,1),Start!$I24&gt;CPM!BO$1),1,"")</f>
        <v/>
      </c>
      <c r="BQ29" s="269" t="str">
        <f>IF(AND(Start!$H24&lt;=CEILING(CPM!BQ$1,1),Start!$I24&gt;CPM!BP$1),1,"")</f>
        <v/>
      </c>
      <c r="BR29" s="269" t="str">
        <f>IF(AND(Start!$H24&lt;=CEILING(CPM!BR$1,1),Start!$I24&gt;CPM!BQ$1),1,"")</f>
        <v/>
      </c>
      <c r="BS29" s="269" t="str">
        <f>IF(AND(Start!$H24&lt;=CEILING(CPM!BS$1,1),Start!$I24&gt;CPM!BR$1),1,"")</f>
        <v/>
      </c>
      <c r="BT29" s="269" t="str">
        <f>IF(AND(Start!$H24&lt;=CEILING(CPM!BT$1,1),Start!$I24&gt;CPM!BS$1),1,"")</f>
        <v/>
      </c>
      <c r="BU29" s="270" t="str">
        <f>IF(AND(Start!$H24&lt;=CEILING(CPM!BU$1,1),Start!$I24&gt;CPM!BT$1),1,"")</f>
        <v/>
      </c>
      <c r="BV29" s="268" t="str">
        <f>IF(AND(Start!$H24&lt;=CEILING(CPM!BV$1,1),Start!$I24&gt;CPM!BU$1),1,"")</f>
        <v/>
      </c>
      <c r="BW29" s="269" t="str">
        <f>IF(AND(Start!$H24&lt;=CEILING(CPM!BW$1,1),Start!$I24&gt;CPM!BV$1),1,"")</f>
        <v/>
      </c>
      <c r="BX29" s="269" t="str">
        <f>IF(AND(Start!$H24&lt;=CEILING(CPM!BX$1,1),Start!$I24&gt;CPM!BW$1),1,"")</f>
        <v/>
      </c>
      <c r="BY29" s="269" t="str">
        <f>IF(AND(Start!$H24&lt;=CEILING(CPM!BY$1,1),Start!$I24&gt;CPM!BX$1),1,"")</f>
        <v/>
      </c>
      <c r="BZ29" s="269" t="str">
        <f>IF(AND(Start!$H24&lt;=CEILING(CPM!BZ$1,1),Start!$I24&gt;CPM!BY$1),1,"")</f>
        <v/>
      </c>
      <c r="CA29" s="269" t="str">
        <f>IF(AND(Start!$H24&lt;=CEILING(CPM!CA$1,1),Start!$I24&gt;CPM!BZ$1),1,"")</f>
        <v/>
      </c>
      <c r="CB29" s="269" t="str">
        <f>IF(AND(Start!$H24&lt;=CEILING(CPM!CB$1,1),Start!$I24&gt;CPM!CA$1),1,"")</f>
        <v/>
      </c>
      <c r="CC29" s="269" t="str">
        <f>IF(AND(Start!$H24&lt;=CEILING(CPM!CC$1,1),Start!$I24&gt;CPM!CB$1),1,"")</f>
        <v/>
      </c>
      <c r="CD29" s="269" t="str">
        <f>IF(AND(Start!$H24&lt;=CEILING(CPM!CD$1,1),Start!$I24&gt;CPM!CC$1),1,"")</f>
        <v/>
      </c>
      <c r="CE29" s="270" t="str">
        <f>IF(AND(Start!$H24&lt;=CEILING(CPM!CE$1,1),Start!$I24&gt;CPM!CD$1),1,"")</f>
        <v/>
      </c>
      <c r="CF29" s="268" t="str">
        <f>IF(AND(Start!$H24&lt;=CEILING(CPM!CF$1,1),Start!$I24&gt;CPM!CE$1),1,"")</f>
        <v/>
      </c>
      <c r="CG29" s="269" t="str">
        <f>IF(AND(Start!$H24&lt;=CEILING(CPM!CG$1,1),Start!$I24&gt;CPM!CF$1),1,"")</f>
        <v/>
      </c>
      <c r="CH29" s="269" t="str">
        <f>IF(AND(Start!$H24&lt;=CEILING(CPM!CH$1,1),Start!$I24&gt;CPM!CG$1),1,"")</f>
        <v/>
      </c>
      <c r="CI29" s="269" t="str">
        <f>IF(AND(Start!$H24&lt;=CEILING(CPM!CI$1,1),Start!$I24&gt;CPM!CH$1),1,"")</f>
        <v/>
      </c>
      <c r="CJ29" s="269" t="str">
        <f>IF(AND(Start!$H24&lt;=CEILING(CPM!CJ$1,1),Start!$I24&gt;CPM!CI$1),1,"")</f>
        <v/>
      </c>
      <c r="CK29" s="269" t="str">
        <f>IF(AND(Start!$H24&lt;=CEILING(CPM!CK$1,1),Start!$I24&gt;CPM!CJ$1),1,"")</f>
        <v/>
      </c>
      <c r="CL29" s="269" t="str">
        <f>IF(AND(Start!$H24&lt;=CEILING(CPM!CL$1,1),Start!$I24&gt;CPM!CK$1),1,"")</f>
        <v/>
      </c>
      <c r="CM29" s="269" t="str">
        <f>IF(AND(Start!$H24&lt;=CEILING(CPM!CM$1,1),Start!$I24&gt;CPM!CL$1),1,"")</f>
        <v/>
      </c>
      <c r="CN29" s="269" t="str">
        <f>IF(AND(Start!$H24&lt;=CEILING(CPM!CN$1,1),Start!$I24&gt;CPM!CM$1),1,"")</f>
        <v/>
      </c>
      <c r="CO29" s="270" t="str">
        <f>IF(AND(Start!$H24&lt;=CEILING(CPM!CO$1,1),Start!$I24&gt;CPM!CN$1),1,"")</f>
        <v/>
      </c>
      <c r="CP29" s="268" t="str">
        <f>IF(AND(Start!$H24&lt;=CEILING(CPM!CP$1,1),Start!$I24&gt;CPM!CO$1),1,"")</f>
        <v/>
      </c>
      <c r="CQ29" s="269" t="str">
        <f>IF(AND(Start!$H24&lt;=CEILING(CPM!CQ$1,1),Start!$I24&gt;CPM!CP$1),1,"")</f>
        <v/>
      </c>
      <c r="CR29" s="269" t="str">
        <f>IF(AND(Start!$H24&lt;=CEILING(CPM!CR$1,1),Start!$I24&gt;CPM!CQ$1),1,"")</f>
        <v/>
      </c>
      <c r="CS29" s="269" t="str">
        <f>IF(AND(Start!$H24&lt;=CEILING(CPM!CS$1,1),Start!$I24&gt;CPM!CR$1),1,"")</f>
        <v/>
      </c>
      <c r="CT29" s="269" t="str">
        <f>IF(AND(Start!$H24&lt;=CEILING(CPM!CT$1,1),Start!$I24&gt;CPM!CS$1),1,"")</f>
        <v/>
      </c>
      <c r="CU29" s="269" t="str">
        <f>IF(AND(Start!$H24&lt;=CEILING(CPM!CU$1,1),Start!$I24&gt;CPM!CT$1),1,"")</f>
        <v/>
      </c>
      <c r="CV29" s="269" t="str">
        <f>IF(AND(Start!$H24&lt;=CEILING(CPM!CV$1,1),Start!$I24&gt;CPM!CU$1),1,"")</f>
        <v/>
      </c>
      <c r="CW29" s="269" t="str">
        <f>IF(AND(Start!$H24&lt;=CEILING(CPM!CW$1,1),Start!$I24&gt;CPM!CV$1),1,"")</f>
        <v/>
      </c>
      <c r="CX29" s="269" t="str">
        <f>IF(AND(Start!$H24&lt;=CEILING(CPM!CX$1,1),Start!$I24&gt;CPM!CW$1),1,"")</f>
        <v/>
      </c>
      <c r="CY29" s="270" t="str">
        <f>IF(AND(Start!$H24&lt;=CEILING(CPM!CY$1,1),Start!$I24&gt;CPM!CX$1),1,"")</f>
        <v/>
      </c>
      <c r="CZ29" s="268" t="str">
        <f>IF(AND(Start!$H24&lt;=CEILING(CPM!CZ$1,1),Start!$I24&gt;CPM!CY$1),1,"")</f>
        <v/>
      </c>
      <c r="DA29" s="269" t="str">
        <f>IF(AND(Start!$H24&lt;=CEILING(CPM!DA$1,1),Start!$I24&gt;CPM!CZ$1),1,"")</f>
        <v/>
      </c>
      <c r="DB29" s="269" t="str">
        <f>IF(AND(Start!$H24&lt;=CEILING(CPM!DB$1,1),Start!$I24&gt;CPM!DA$1),1,"")</f>
        <v/>
      </c>
      <c r="DC29" s="269" t="str">
        <f>IF(AND(Start!$H24&lt;=CEILING(CPM!DC$1,1),Start!$I24&gt;CPM!DB$1),1,"")</f>
        <v/>
      </c>
      <c r="DD29" s="269" t="str">
        <f>IF(AND(Start!$H24&lt;=CEILING(CPM!DD$1,1),Start!$I24&gt;CPM!DC$1),1,"")</f>
        <v/>
      </c>
      <c r="DE29" s="269" t="str">
        <f>IF(AND(Start!$H24&lt;=CEILING(CPM!DE$1,1),Start!$I24&gt;CPM!DD$1),1,"")</f>
        <v/>
      </c>
      <c r="DF29" s="269" t="str">
        <f>IF(AND(Start!$H24&lt;=CEILING(CPM!DF$1,1),Start!$I24&gt;CPM!DE$1),1,"")</f>
        <v/>
      </c>
      <c r="DG29" s="269" t="str">
        <f>IF(AND(Start!$H24&lt;=CEILING(CPM!DG$1,1),Start!$I24&gt;CPM!DF$1),1,"")</f>
        <v/>
      </c>
      <c r="DH29" s="269" t="str">
        <f>IF(AND(Start!$H24&lt;=CEILING(CPM!DH$1,1),Start!$I24&gt;CPM!DG$1),1,"")</f>
        <v/>
      </c>
      <c r="DI29" s="270" t="str">
        <f>IF(AND(Start!$H24&lt;=CEILING(CPM!DI$1,1),Start!$I24&gt;CPM!DH$1),1,"")</f>
        <v/>
      </c>
      <c r="DJ29" s="268" t="str">
        <f>IF(AND(Start!$H24&lt;=CEILING(CPM!DJ$1,1),Start!$I24&gt;CPM!DI$1),1,"")</f>
        <v/>
      </c>
      <c r="DK29" s="269" t="str">
        <f>IF(AND(Start!$H24&lt;=CEILING(CPM!DK$1,1),Start!$I24&gt;CPM!DJ$1),1,"")</f>
        <v/>
      </c>
      <c r="DL29" s="269" t="str">
        <f>IF(AND(Start!$H24&lt;=CEILING(CPM!DL$1,1),Start!$I24&gt;CPM!DK$1),1,"")</f>
        <v/>
      </c>
      <c r="DM29" s="269" t="str">
        <f>IF(AND(Start!$H24&lt;=CEILING(CPM!DM$1,1),Start!$I24&gt;CPM!DL$1),1,"")</f>
        <v/>
      </c>
      <c r="DN29" s="269" t="str">
        <f>IF(AND(Start!$H24&lt;=CEILING(CPM!DN$1,1),Start!$I24&gt;CPM!DM$1),1,"")</f>
        <v/>
      </c>
      <c r="DO29" s="269" t="str">
        <f>IF(AND(Start!$H24&lt;=CEILING(CPM!DO$1,1),Start!$I24&gt;CPM!DN$1),1,"")</f>
        <v/>
      </c>
      <c r="DP29" s="269" t="str">
        <f>IF(AND(Start!$H24&lt;=CEILING(CPM!DP$1,1),Start!$I24&gt;CPM!DO$1),1,"")</f>
        <v/>
      </c>
      <c r="DQ29" s="269" t="str">
        <f>IF(AND(Start!$H24&lt;=CEILING(CPM!DQ$1,1),Start!$I24&gt;CPM!DP$1),1,"")</f>
        <v/>
      </c>
      <c r="DR29" s="269" t="str">
        <f>IF(AND(Start!$H24&lt;=CEILING(CPM!DR$1,1),Start!$I24&gt;CPM!DQ$1),1,"")</f>
        <v/>
      </c>
      <c r="DS29" s="270" t="str">
        <f>IF(AND(Start!$H24&lt;=CEILING(CPM!DS$1,1),Start!$I24&gt;CPM!DR$1),1,"")</f>
        <v/>
      </c>
      <c r="DT29" s="268" t="str">
        <f>IF(AND(Start!$H24&lt;=CEILING(CPM!DT$1,1),Start!$I24&gt;CPM!DS$1),1,"")</f>
        <v/>
      </c>
      <c r="DU29" s="269" t="str">
        <f>IF(AND(Start!$H24&lt;=CEILING(CPM!DU$1,1),Start!$I24&gt;CPM!DT$1),1,"")</f>
        <v/>
      </c>
      <c r="DV29" s="269" t="str">
        <f>IF(AND(Start!$H24&lt;=CEILING(CPM!DV$1,1),Start!$I24&gt;CPM!DU$1),1,"")</f>
        <v/>
      </c>
      <c r="DW29" s="269" t="str">
        <f>IF(AND(Start!$H24&lt;=CEILING(CPM!DW$1,1),Start!$I24&gt;CPM!DV$1),1,"")</f>
        <v/>
      </c>
      <c r="DX29" s="269" t="str">
        <f>IF(AND(Start!$H24&lt;=CEILING(CPM!DX$1,1),Start!$I24&gt;CPM!DW$1),1,"")</f>
        <v/>
      </c>
      <c r="DY29" s="269" t="str">
        <f>IF(AND(Start!$H24&lt;=CEILING(CPM!DY$1,1),Start!$I24&gt;CPM!DX$1),1,"")</f>
        <v/>
      </c>
      <c r="DZ29" s="269" t="str">
        <f>IF(AND(Start!$H24&lt;=CEILING(CPM!DZ$1,1),Start!$I24&gt;CPM!DY$1),1,"")</f>
        <v/>
      </c>
      <c r="EA29" s="269" t="str">
        <f>IF(AND(Start!$H24&lt;=CEILING(CPM!EA$1,1),Start!$I24&gt;CPM!DZ$1),1,"")</f>
        <v/>
      </c>
      <c r="EB29" s="269" t="str">
        <f>IF(AND(Start!$H24&lt;=CEILING(CPM!EB$1,1),Start!$I24&gt;CPM!EA$1),1,"")</f>
        <v/>
      </c>
      <c r="EC29" s="270" t="str">
        <f>IF(AND(Start!$H24&lt;=CEILING(CPM!EC$1,1),Start!$I24&gt;CPM!EB$1),1,"")</f>
        <v/>
      </c>
    </row>
    <row r="30" spans="2:139" ht="12" customHeight="1" x14ac:dyDescent="0.2">
      <c r="B30" t="str">
        <f>Start!B25</f>
        <v/>
      </c>
      <c r="C30" s="221" t="str">
        <f>Start!D25</f>
        <v/>
      </c>
      <c r="D30" s="222" t="str">
        <f>IF(AND(Start!$H25&lt;=CEILING(CPM!D$1,1),Start!$I25&gt;CPM!C$1),1,"")</f>
        <v/>
      </c>
      <c r="E30" s="257" t="str">
        <f>IF(AND(Start!$H25&lt;=CEILING(CPM!E$1,1),Start!$I25&gt;CPM!D$1),1,"")</f>
        <v/>
      </c>
      <c r="F30" s="257" t="str">
        <f>IF(AND(Start!$H25&lt;=CEILING(CPM!F$1,1),Start!$I25&gt;CPM!E$1),1,"")</f>
        <v/>
      </c>
      <c r="G30" s="257" t="str">
        <f>IF(AND(Start!$H25&lt;=CEILING(CPM!G$1,1),Start!$I25&gt;CPM!F$1),1,"")</f>
        <v/>
      </c>
      <c r="H30" s="257" t="str">
        <f>IF(AND(Start!$H25&lt;=CEILING(CPM!H$1,1),Start!$I25&gt;CPM!G$1),1,"")</f>
        <v/>
      </c>
      <c r="I30" s="257" t="str">
        <f>IF(AND(Start!$H25&lt;=CEILING(CPM!I$1,1),Start!$I25&gt;CPM!H$1),1,"")</f>
        <v/>
      </c>
      <c r="J30" s="257" t="str">
        <f>IF(AND(Start!$H25&lt;=CEILING(CPM!J$1,1),Start!$I25&gt;CPM!I$1),1,"")</f>
        <v/>
      </c>
      <c r="K30" s="257" t="str">
        <f>IF(AND(Start!$H25&lt;=CEILING(CPM!K$1,1),Start!$I25&gt;CPM!J$1),1,"")</f>
        <v/>
      </c>
      <c r="L30" s="257" t="str">
        <f>IF(AND(Start!$H25&lt;=CEILING(CPM!L$1,1),Start!$I25&gt;CPM!K$1),1,"")</f>
        <v/>
      </c>
      <c r="M30" s="223" t="str">
        <f>IF(AND(Start!$H25&lt;=CEILING(CPM!M$1,1),Start!$I25&gt;CPM!L$1),1,"")</f>
        <v/>
      </c>
      <c r="N30" s="222" t="str">
        <f>IF(AND(Start!$H25&lt;=CEILING(CPM!N$1,1),Start!$I25&gt;CPM!M$1),1,"")</f>
        <v/>
      </c>
      <c r="O30" s="257" t="str">
        <f>IF(AND(Start!$H25&lt;=CEILING(CPM!O$1,1),Start!$I25&gt;CPM!N$1),1,"")</f>
        <v/>
      </c>
      <c r="P30" s="257" t="str">
        <f>IF(AND(Start!$H25&lt;=CEILING(CPM!P$1,1),Start!$I25&gt;CPM!O$1),1,"")</f>
        <v/>
      </c>
      <c r="Q30" s="257" t="str">
        <f>IF(AND(Start!$H25&lt;=CEILING(CPM!Q$1,1),Start!$I25&gt;CPM!P$1),1,"")</f>
        <v/>
      </c>
      <c r="R30" s="257" t="str">
        <f>IF(AND(Start!$H25&lt;=CEILING(CPM!R$1,1),Start!$I25&gt;CPM!Q$1),1,"")</f>
        <v/>
      </c>
      <c r="S30" s="257" t="str">
        <f>IF(AND(Start!$H25&lt;=CEILING(CPM!S$1,1),Start!$I25&gt;CPM!R$1),1,"")</f>
        <v/>
      </c>
      <c r="T30" s="257" t="str">
        <f>IF(AND(Start!$H25&lt;=CEILING(CPM!T$1,1),Start!$I25&gt;CPM!S$1),1,"")</f>
        <v/>
      </c>
      <c r="U30" s="257" t="str">
        <f>IF(AND(Start!$H25&lt;=CEILING(CPM!U$1,1),Start!$I25&gt;CPM!T$1),1,"")</f>
        <v/>
      </c>
      <c r="V30" s="257" t="str">
        <f>IF(AND(Start!$H25&lt;=CEILING(CPM!V$1,1),Start!$I25&gt;CPM!U$1),1,"")</f>
        <v/>
      </c>
      <c r="W30" s="223" t="str">
        <f>IF(AND(Start!$H25&lt;=CEILING(CPM!W$1,1),Start!$I25&gt;CPM!V$1),1,"")</f>
        <v/>
      </c>
      <c r="X30" s="222" t="str">
        <f>IF(AND(Start!$H25&lt;=CEILING(CPM!X$1,1),Start!$I25&gt;CPM!W$1),1,"")</f>
        <v/>
      </c>
      <c r="Y30" s="257" t="str">
        <f>IF(AND(Start!$H25&lt;=CEILING(CPM!Y$1,1),Start!$I25&gt;CPM!X$1),1,"")</f>
        <v/>
      </c>
      <c r="Z30" s="257" t="str">
        <f>IF(AND(Start!$H25&lt;=CEILING(CPM!Z$1,1),Start!$I25&gt;CPM!Y$1),1,"")</f>
        <v/>
      </c>
      <c r="AA30" s="257" t="str">
        <f>IF(AND(Start!$H25&lt;=CEILING(CPM!AA$1,1),Start!$I25&gt;CPM!Z$1),1,"")</f>
        <v/>
      </c>
      <c r="AB30" s="257" t="str">
        <f>IF(AND(Start!$H25&lt;=CEILING(CPM!AB$1,1),Start!$I25&gt;CPM!AA$1),1,"")</f>
        <v/>
      </c>
      <c r="AC30" s="257" t="str">
        <f>IF(AND(Start!$H25&lt;=CEILING(CPM!AC$1,1),Start!$I25&gt;CPM!AB$1),1,"")</f>
        <v/>
      </c>
      <c r="AD30" s="257" t="str">
        <f>IF(AND(Start!$H25&lt;=CEILING(CPM!AD$1,1),Start!$I25&gt;CPM!AC$1),1,"")</f>
        <v/>
      </c>
      <c r="AE30" s="257" t="str">
        <f>IF(AND(Start!$H25&lt;=CEILING(CPM!AE$1,1),Start!$I25&gt;CPM!AD$1),1,"")</f>
        <v/>
      </c>
      <c r="AF30" s="257" t="str">
        <f>IF(AND(Start!$H25&lt;=CEILING(CPM!AF$1,1),Start!$I25&gt;CPM!AE$1),1,"")</f>
        <v/>
      </c>
      <c r="AG30" s="223" t="str">
        <f>IF(AND(Start!$H25&lt;=CEILING(CPM!AG$1,1),Start!$I25&gt;CPM!AF$1),1,"")</f>
        <v/>
      </c>
      <c r="AH30" s="222" t="str">
        <f>IF(AND(Start!$H25&lt;=CEILING(CPM!AH$1,1),Start!$I25&gt;CPM!AG$1),1,"")</f>
        <v/>
      </c>
      <c r="AI30" s="257" t="str">
        <f>IF(AND(Start!$H25&lt;=CEILING(CPM!AI$1,1),Start!$I25&gt;CPM!AH$1),1,"")</f>
        <v/>
      </c>
      <c r="AJ30" s="257" t="str">
        <f>IF(AND(Start!$H25&lt;=CEILING(CPM!AJ$1,1),Start!$I25&gt;CPM!AI$1),1,"")</f>
        <v/>
      </c>
      <c r="AK30" s="257" t="str">
        <f>IF(AND(Start!$H25&lt;=CEILING(CPM!AK$1,1),Start!$I25&gt;CPM!AJ$1),1,"")</f>
        <v/>
      </c>
      <c r="AL30" s="257" t="str">
        <f>IF(AND(Start!$H25&lt;=CEILING(CPM!AL$1,1),Start!$I25&gt;CPM!AK$1),1,"")</f>
        <v/>
      </c>
      <c r="AM30" s="257" t="str">
        <f>IF(AND(Start!$H25&lt;=CEILING(CPM!AM$1,1),Start!$I25&gt;CPM!AL$1),1,"")</f>
        <v/>
      </c>
      <c r="AN30" s="257" t="str">
        <f>IF(AND(Start!$H25&lt;=CEILING(CPM!AN$1,1),Start!$I25&gt;CPM!AM$1),1,"")</f>
        <v/>
      </c>
      <c r="AO30" s="257" t="str">
        <f>IF(AND(Start!$H25&lt;=CEILING(CPM!AO$1,1),Start!$I25&gt;CPM!AN$1),1,"")</f>
        <v/>
      </c>
      <c r="AP30" s="257" t="str">
        <f>IF(AND(Start!$H25&lt;=CEILING(CPM!AP$1,1),Start!$I25&gt;CPM!AO$1),1,"")</f>
        <v/>
      </c>
      <c r="AQ30" s="223" t="str">
        <f>IF(AND(Start!$H25&lt;=CEILING(CPM!AQ$1,1),Start!$I25&gt;CPM!AP$1),1,"")</f>
        <v/>
      </c>
      <c r="AR30" s="222" t="str">
        <f>IF(AND(Start!$H25&lt;=CEILING(CPM!AR$1,1),Start!$I25&gt;CPM!AQ$1),1,"")</f>
        <v/>
      </c>
      <c r="AS30" s="257" t="str">
        <f>IF(AND(Start!$H25&lt;=CEILING(CPM!AS$1,1),Start!$I25&gt;CPM!AR$1),1,"")</f>
        <v/>
      </c>
      <c r="AT30" s="257" t="str">
        <f>IF(AND(Start!$H25&lt;=CEILING(CPM!AT$1,1),Start!$I25&gt;CPM!AS$1),1,"")</f>
        <v/>
      </c>
      <c r="AU30" s="257" t="str">
        <f>IF(AND(Start!$H25&lt;=CEILING(CPM!AU$1,1),Start!$I25&gt;CPM!AT$1),1,"")</f>
        <v/>
      </c>
      <c r="AV30" s="257" t="str">
        <f>IF(AND(Start!$H25&lt;=CEILING(CPM!AV$1,1),Start!$I25&gt;CPM!AU$1),1,"")</f>
        <v/>
      </c>
      <c r="AW30" s="257" t="str">
        <f>IF(AND(Start!$H25&lt;=CEILING(CPM!AW$1,1),Start!$I25&gt;CPM!AV$1),1,"")</f>
        <v/>
      </c>
      <c r="AX30" s="257" t="str">
        <f>IF(AND(Start!$H25&lt;=CEILING(CPM!AX$1,1),Start!$I25&gt;CPM!AW$1),1,"")</f>
        <v/>
      </c>
      <c r="AY30" s="257" t="str">
        <f>IF(AND(Start!$H25&lt;=CEILING(CPM!AY$1,1),Start!$I25&gt;CPM!AX$1),1,"")</f>
        <v/>
      </c>
      <c r="AZ30" s="257" t="str">
        <f>IF(AND(Start!$H25&lt;=CEILING(CPM!AZ$1,1),Start!$I25&gt;CPM!AY$1),1,"")</f>
        <v/>
      </c>
      <c r="BA30" s="223" t="str">
        <f>IF(AND(Start!$H25&lt;=CEILING(CPM!BA$1,1),Start!$I25&gt;CPM!AZ$1),1,"")</f>
        <v/>
      </c>
      <c r="BB30" s="222" t="str">
        <f>IF(AND(Start!$H25&lt;=CEILING(CPM!BB$1,1),Start!$I25&gt;CPM!BA$1),1,"")</f>
        <v/>
      </c>
      <c r="BC30" s="257" t="str">
        <f>IF(AND(Start!$H25&lt;=CEILING(CPM!BC$1,1),Start!$I25&gt;CPM!BB$1),1,"")</f>
        <v/>
      </c>
      <c r="BD30" s="257" t="str">
        <f>IF(AND(Start!$H25&lt;=CEILING(CPM!BD$1,1),Start!$I25&gt;CPM!BC$1),1,"")</f>
        <v/>
      </c>
      <c r="BE30" s="257" t="str">
        <f>IF(AND(Start!$H25&lt;=CEILING(CPM!BE$1,1),Start!$I25&gt;CPM!BD$1),1,"")</f>
        <v/>
      </c>
      <c r="BF30" s="257" t="str">
        <f>IF(AND(Start!$H25&lt;=CEILING(CPM!BF$1,1),Start!$I25&gt;CPM!BE$1),1,"")</f>
        <v/>
      </c>
      <c r="BG30" s="257" t="str">
        <f>IF(AND(Start!$H25&lt;=CEILING(CPM!BG$1,1),Start!$I25&gt;CPM!BF$1),1,"")</f>
        <v/>
      </c>
      <c r="BH30" s="257" t="str">
        <f>IF(AND(Start!$H25&lt;=CEILING(CPM!BH$1,1),Start!$I25&gt;CPM!BG$1),1,"")</f>
        <v/>
      </c>
      <c r="BI30" s="257" t="str">
        <f>IF(AND(Start!$H25&lt;=CEILING(CPM!BI$1,1),Start!$I25&gt;CPM!BH$1),1,"")</f>
        <v/>
      </c>
      <c r="BJ30" s="257" t="str">
        <f>IF(AND(Start!$H25&lt;=CEILING(CPM!BJ$1,1),Start!$I25&gt;CPM!BI$1),1,"")</f>
        <v/>
      </c>
      <c r="BK30" s="223" t="str">
        <f>IF(AND(Start!$H25&lt;=CEILING(CPM!BK$1,1),Start!$I25&gt;CPM!BJ$1),1,"")</f>
        <v/>
      </c>
      <c r="BL30" s="222" t="str">
        <f>IF(AND(Start!$H25&lt;=CEILING(CPM!BL$1,1),Start!$I25&gt;CPM!BK$1),1,"")</f>
        <v/>
      </c>
      <c r="BM30" s="257" t="str">
        <f>IF(AND(Start!$H25&lt;=CEILING(CPM!BM$1,1),Start!$I25&gt;CPM!BL$1),1,"")</f>
        <v/>
      </c>
      <c r="BN30" s="257" t="str">
        <f>IF(AND(Start!$H25&lt;=CEILING(CPM!BN$1,1),Start!$I25&gt;CPM!BM$1),1,"")</f>
        <v/>
      </c>
      <c r="BO30" s="257" t="str">
        <f>IF(AND(Start!$H25&lt;=CEILING(CPM!BO$1,1),Start!$I25&gt;CPM!BN$1),1,"")</f>
        <v/>
      </c>
      <c r="BP30" s="257" t="str">
        <f>IF(AND(Start!$H25&lt;=CEILING(CPM!BP$1,1),Start!$I25&gt;CPM!BO$1),1,"")</f>
        <v/>
      </c>
      <c r="BQ30" s="257" t="str">
        <f>IF(AND(Start!$H25&lt;=CEILING(CPM!BQ$1,1),Start!$I25&gt;CPM!BP$1),1,"")</f>
        <v/>
      </c>
      <c r="BR30" s="257" t="str">
        <f>IF(AND(Start!$H25&lt;=CEILING(CPM!BR$1,1),Start!$I25&gt;CPM!BQ$1),1,"")</f>
        <v/>
      </c>
      <c r="BS30" s="257" t="str">
        <f>IF(AND(Start!$H25&lt;=CEILING(CPM!BS$1,1),Start!$I25&gt;CPM!BR$1),1,"")</f>
        <v/>
      </c>
      <c r="BT30" s="257" t="str">
        <f>IF(AND(Start!$H25&lt;=CEILING(CPM!BT$1,1),Start!$I25&gt;CPM!BS$1),1,"")</f>
        <v/>
      </c>
      <c r="BU30" s="223" t="str">
        <f>IF(AND(Start!$H25&lt;=CEILING(CPM!BU$1,1),Start!$I25&gt;CPM!BT$1),1,"")</f>
        <v/>
      </c>
      <c r="BV30" s="222" t="str">
        <f>IF(AND(Start!$H25&lt;=CEILING(CPM!BV$1,1),Start!$I25&gt;CPM!BU$1),1,"")</f>
        <v/>
      </c>
      <c r="BW30" s="257" t="str">
        <f>IF(AND(Start!$H25&lt;=CEILING(CPM!BW$1,1),Start!$I25&gt;CPM!BV$1),1,"")</f>
        <v/>
      </c>
      <c r="BX30" s="257" t="str">
        <f>IF(AND(Start!$H25&lt;=CEILING(CPM!BX$1,1),Start!$I25&gt;CPM!BW$1),1,"")</f>
        <v/>
      </c>
      <c r="BY30" s="257" t="str">
        <f>IF(AND(Start!$H25&lt;=CEILING(CPM!BY$1,1),Start!$I25&gt;CPM!BX$1),1,"")</f>
        <v/>
      </c>
      <c r="BZ30" s="257" t="str">
        <f>IF(AND(Start!$H25&lt;=CEILING(CPM!BZ$1,1),Start!$I25&gt;CPM!BY$1),1,"")</f>
        <v/>
      </c>
      <c r="CA30" s="257" t="str">
        <f>IF(AND(Start!$H25&lt;=CEILING(CPM!CA$1,1),Start!$I25&gt;CPM!BZ$1),1,"")</f>
        <v/>
      </c>
      <c r="CB30" s="257" t="str">
        <f>IF(AND(Start!$H25&lt;=CEILING(CPM!CB$1,1),Start!$I25&gt;CPM!CA$1),1,"")</f>
        <v/>
      </c>
      <c r="CC30" s="257" t="str">
        <f>IF(AND(Start!$H25&lt;=CEILING(CPM!CC$1,1),Start!$I25&gt;CPM!CB$1),1,"")</f>
        <v/>
      </c>
      <c r="CD30" s="257" t="str">
        <f>IF(AND(Start!$H25&lt;=CEILING(CPM!CD$1,1),Start!$I25&gt;CPM!CC$1),1,"")</f>
        <v/>
      </c>
      <c r="CE30" s="223" t="str">
        <f>IF(AND(Start!$H25&lt;=CEILING(CPM!CE$1,1),Start!$I25&gt;CPM!CD$1),1,"")</f>
        <v/>
      </c>
      <c r="CF30" s="222" t="str">
        <f>IF(AND(Start!$H25&lt;=CEILING(CPM!CF$1,1),Start!$I25&gt;CPM!CE$1),1,"")</f>
        <v/>
      </c>
      <c r="CG30" s="257" t="str">
        <f>IF(AND(Start!$H25&lt;=CEILING(CPM!CG$1,1),Start!$I25&gt;CPM!CF$1),1,"")</f>
        <v/>
      </c>
      <c r="CH30" s="257" t="str">
        <f>IF(AND(Start!$H25&lt;=CEILING(CPM!CH$1,1),Start!$I25&gt;CPM!CG$1),1,"")</f>
        <v/>
      </c>
      <c r="CI30" s="257" t="str">
        <f>IF(AND(Start!$H25&lt;=CEILING(CPM!CI$1,1),Start!$I25&gt;CPM!CH$1),1,"")</f>
        <v/>
      </c>
      <c r="CJ30" s="257" t="str">
        <f>IF(AND(Start!$H25&lt;=CEILING(CPM!CJ$1,1),Start!$I25&gt;CPM!CI$1),1,"")</f>
        <v/>
      </c>
      <c r="CK30" s="257" t="str">
        <f>IF(AND(Start!$H25&lt;=CEILING(CPM!CK$1,1),Start!$I25&gt;CPM!CJ$1),1,"")</f>
        <v/>
      </c>
      <c r="CL30" s="257" t="str">
        <f>IF(AND(Start!$H25&lt;=CEILING(CPM!CL$1,1),Start!$I25&gt;CPM!CK$1),1,"")</f>
        <v/>
      </c>
      <c r="CM30" s="257" t="str">
        <f>IF(AND(Start!$H25&lt;=CEILING(CPM!CM$1,1),Start!$I25&gt;CPM!CL$1),1,"")</f>
        <v/>
      </c>
      <c r="CN30" s="257" t="str">
        <f>IF(AND(Start!$H25&lt;=CEILING(CPM!CN$1,1),Start!$I25&gt;CPM!CM$1),1,"")</f>
        <v/>
      </c>
      <c r="CO30" s="223" t="str">
        <f>IF(AND(Start!$H25&lt;=CEILING(CPM!CO$1,1),Start!$I25&gt;CPM!CN$1),1,"")</f>
        <v/>
      </c>
      <c r="CP30" s="222" t="str">
        <f>IF(AND(Start!$H25&lt;=CEILING(CPM!CP$1,1),Start!$I25&gt;CPM!CO$1),1,"")</f>
        <v/>
      </c>
      <c r="CQ30" s="257" t="str">
        <f>IF(AND(Start!$H25&lt;=CEILING(CPM!CQ$1,1),Start!$I25&gt;CPM!CP$1),1,"")</f>
        <v/>
      </c>
      <c r="CR30" s="257" t="str">
        <f>IF(AND(Start!$H25&lt;=CEILING(CPM!CR$1,1),Start!$I25&gt;CPM!CQ$1),1,"")</f>
        <v/>
      </c>
      <c r="CS30" s="257" t="str">
        <f>IF(AND(Start!$H25&lt;=CEILING(CPM!CS$1,1),Start!$I25&gt;CPM!CR$1),1,"")</f>
        <v/>
      </c>
      <c r="CT30" s="257" t="str">
        <f>IF(AND(Start!$H25&lt;=CEILING(CPM!CT$1,1),Start!$I25&gt;CPM!CS$1),1,"")</f>
        <v/>
      </c>
      <c r="CU30" s="257" t="str">
        <f>IF(AND(Start!$H25&lt;=CEILING(CPM!CU$1,1),Start!$I25&gt;CPM!CT$1),1,"")</f>
        <v/>
      </c>
      <c r="CV30" s="257" t="str">
        <f>IF(AND(Start!$H25&lt;=CEILING(CPM!CV$1,1),Start!$I25&gt;CPM!CU$1),1,"")</f>
        <v/>
      </c>
      <c r="CW30" s="257" t="str">
        <f>IF(AND(Start!$H25&lt;=CEILING(CPM!CW$1,1),Start!$I25&gt;CPM!CV$1),1,"")</f>
        <v/>
      </c>
      <c r="CX30" s="257" t="str">
        <f>IF(AND(Start!$H25&lt;=CEILING(CPM!CX$1,1),Start!$I25&gt;CPM!CW$1),1,"")</f>
        <v/>
      </c>
      <c r="CY30" s="223" t="str">
        <f>IF(AND(Start!$H25&lt;=CEILING(CPM!CY$1,1),Start!$I25&gt;CPM!CX$1),1,"")</f>
        <v/>
      </c>
      <c r="CZ30" s="222" t="str">
        <f>IF(AND(Start!$H25&lt;=CEILING(CPM!CZ$1,1),Start!$I25&gt;CPM!CY$1),1,"")</f>
        <v/>
      </c>
      <c r="DA30" s="257" t="str">
        <f>IF(AND(Start!$H25&lt;=CEILING(CPM!DA$1,1),Start!$I25&gt;CPM!CZ$1),1,"")</f>
        <v/>
      </c>
      <c r="DB30" s="257" t="str">
        <f>IF(AND(Start!$H25&lt;=CEILING(CPM!DB$1,1),Start!$I25&gt;CPM!DA$1),1,"")</f>
        <v/>
      </c>
      <c r="DC30" s="257" t="str">
        <f>IF(AND(Start!$H25&lt;=CEILING(CPM!DC$1,1),Start!$I25&gt;CPM!DB$1),1,"")</f>
        <v/>
      </c>
      <c r="DD30" s="257" t="str">
        <f>IF(AND(Start!$H25&lt;=CEILING(CPM!DD$1,1),Start!$I25&gt;CPM!DC$1),1,"")</f>
        <v/>
      </c>
      <c r="DE30" s="257" t="str">
        <f>IF(AND(Start!$H25&lt;=CEILING(CPM!DE$1,1),Start!$I25&gt;CPM!DD$1),1,"")</f>
        <v/>
      </c>
      <c r="DF30" s="257" t="str">
        <f>IF(AND(Start!$H25&lt;=CEILING(CPM!DF$1,1),Start!$I25&gt;CPM!DE$1),1,"")</f>
        <v/>
      </c>
      <c r="DG30" s="257" t="str">
        <f>IF(AND(Start!$H25&lt;=CEILING(CPM!DG$1,1),Start!$I25&gt;CPM!DF$1),1,"")</f>
        <v/>
      </c>
      <c r="DH30" s="257" t="str">
        <f>IF(AND(Start!$H25&lt;=CEILING(CPM!DH$1,1),Start!$I25&gt;CPM!DG$1),1,"")</f>
        <v/>
      </c>
      <c r="DI30" s="223" t="str">
        <f>IF(AND(Start!$H25&lt;=CEILING(CPM!DI$1,1),Start!$I25&gt;CPM!DH$1),1,"")</f>
        <v/>
      </c>
      <c r="DJ30" s="222" t="str">
        <f>IF(AND(Start!$H25&lt;=CEILING(CPM!DJ$1,1),Start!$I25&gt;CPM!DI$1),1,"")</f>
        <v/>
      </c>
      <c r="DK30" s="257" t="str">
        <f>IF(AND(Start!$H25&lt;=CEILING(CPM!DK$1,1),Start!$I25&gt;CPM!DJ$1),1,"")</f>
        <v/>
      </c>
      <c r="DL30" s="257" t="str">
        <f>IF(AND(Start!$H25&lt;=CEILING(CPM!DL$1,1),Start!$I25&gt;CPM!DK$1),1,"")</f>
        <v/>
      </c>
      <c r="DM30" s="257" t="str">
        <f>IF(AND(Start!$H25&lt;=CEILING(CPM!DM$1,1),Start!$I25&gt;CPM!DL$1),1,"")</f>
        <v/>
      </c>
      <c r="DN30" s="257" t="str">
        <f>IF(AND(Start!$H25&lt;=CEILING(CPM!DN$1,1),Start!$I25&gt;CPM!DM$1),1,"")</f>
        <v/>
      </c>
      <c r="DO30" s="257" t="str">
        <f>IF(AND(Start!$H25&lt;=CEILING(CPM!DO$1,1),Start!$I25&gt;CPM!DN$1),1,"")</f>
        <v/>
      </c>
      <c r="DP30" s="257" t="str">
        <f>IF(AND(Start!$H25&lt;=CEILING(CPM!DP$1,1),Start!$I25&gt;CPM!DO$1),1,"")</f>
        <v/>
      </c>
      <c r="DQ30" s="257" t="str">
        <f>IF(AND(Start!$H25&lt;=CEILING(CPM!DQ$1,1),Start!$I25&gt;CPM!DP$1),1,"")</f>
        <v/>
      </c>
      <c r="DR30" s="257" t="str">
        <f>IF(AND(Start!$H25&lt;=CEILING(CPM!DR$1,1),Start!$I25&gt;CPM!DQ$1),1,"")</f>
        <v/>
      </c>
      <c r="DS30" s="223" t="str">
        <f>IF(AND(Start!$H25&lt;=CEILING(CPM!DS$1,1),Start!$I25&gt;CPM!DR$1),1,"")</f>
        <v/>
      </c>
      <c r="DT30" s="222" t="str">
        <f>IF(AND(Start!$H25&lt;=CEILING(CPM!DT$1,1),Start!$I25&gt;CPM!DS$1),1,"")</f>
        <v/>
      </c>
      <c r="DU30" s="257" t="str">
        <f>IF(AND(Start!$H25&lt;=CEILING(CPM!DU$1,1),Start!$I25&gt;CPM!DT$1),1,"")</f>
        <v/>
      </c>
      <c r="DV30" s="257" t="str">
        <f>IF(AND(Start!$H25&lt;=CEILING(CPM!DV$1,1),Start!$I25&gt;CPM!DU$1),1,"")</f>
        <v/>
      </c>
      <c r="DW30" s="257" t="str">
        <f>IF(AND(Start!$H25&lt;=CEILING(CPM!DW$1,1),Start!$I25&gt;CPM!DV$1),1,"")</f>
        <v/>
      </c>
      <c r="DX30" s="257" t="str">
        <f>IF(AND(Start!$H25&lt;=CEILING(CPM!DX$1,1),Start!$I25&gt;CPM!DW$1),1,"")</f>
        <v/>
      </c>
      <c r="DY30" s="257" t="str">
        <f>IF(AND(Start!$H25&lt;=CEILING(CPM!DY$1,1),Start!$I25&gt;CPM!DX$1),1,"")</f>
        <v/>
      </c>
      <c r="DZ30" s="257" t="str">
        <f>IF(AND(Start!$H25&lt;=CEILING(CPM!DZ$1,1),Start!$I25&gt;CPM!DY$1),1,"")</f>
        <v/>
      </c>
      <c r="EA30" s="257" t="str">
        <f>IF(AND(Start!$H25&lt;=CEILING(CPM!EA$1,1),Start!$I25&gt;CPM!DZ$1),1,"")</f>
        <v/>
      </c>
      <c r="EB30" s="257" t="str">
        <f>IF(AND(Start!$H25&lt;=CEILING(CPM!EB$1,1),Start!$I25&gt;CPM!EA$1),1,"")</f>
        <v/>
      </c>
      <c r="EC30" s="223" t="str">
        <f>IF(AND(Start!$H25&lt;=CEILING(CPM!EC$1,1),Start!$I25&gt;CPM!EB$1),1,"")</f>
        <v/>
      </c>
    </row>
    <row r="31" spans="2:139" ht="12" customHeight="1" x14ac:dyDescent="0.2">
      <c r="B31" t="str">
        <f>Start!B26</f>
        <v/>
      </c>
      <c r="C31" s="249" t="str">
        <f>Start!D26</f>
        <v/>
      </c>
      <c r="D31" s="268" t="str">
        <f>IF(AND(Start!$H26&lt;=CEILING(CPM!D$1,1),Start!$I26&gt;CPM!C$1),1,"")</f>
        <v/>
      </c>
      <c r="E31" s="269" t="str">
        <f>IF(AND(Start!$H26&lt;=CEILING(CPM!E$1,1),Start!$I26&gt;CPM!D$1),1,"")</f>
        <v/>
      </c>
      <c r="F31" s="269" t="str">
        <f>IF(AND(Start!$H26&lt;=CEILING(CPM!F$1,1),Start!$I26&gt;CPM!E$1),1,"")</f>
        <v/>
      </c>
      <c r="G31" s="269" t="str">
        <f>IF(AND(Start!$H26&lt;=CEILING(CPM!G$1,1),Start!$I26&gt;CPM!F$1),1,"")</f>
        <v/>
      </c>
      <c r="H31" s="269" t="str">
        <f>IF(AND(Start!$H26&lt;=CEILING(CPM!H$1,1),Start!$I26&gt;CPM!G$1),1,"")</f>
        <v/>
      </c>
      <c r="I31" s="269" t="str">
        <f>IF(AND(Start!$H26&lt;=CEILING(CPM!I$1,1),Start!$I26&gt;CPM!H$1),1,"")</f>
        <v/>
      </c>
      <c r="J31" s="269" t="str">
        <f>IF(AND(Start!$H26&lt;=CEILING(CPM!J$1,1),Start!$I26&gt;CPM!I$1),1,"")</f>
        <v/>
      </c>
      <c r="K31" s="269" t="str">
        <f>IF(AND(Start!$H26&lt;=CEILING(CPM!K$1,1),Start!$I26&gt;CPM!J$1),1,"")</f>
        <v/>
      </c>
      <c r="L31" s="269" t="str">
        <f>IF(AND(Start!$H26&lt;=CEILING(CPM!L$1,1),Start!$I26&gt;CPM!K$1),1,"")</f>
        <v/>
      </c>
      <c r="M31" s="270" t="str">
        <f>IF(AND(Start!$H26&lt;=CEILING(CPM!M$1,1),Start!$I26&gt;CPM!L$1),1,"")</f>
        <v/>
      </c>
      <c r="N31" s="268" t="str">
        <f>IF(AND(Start!$H26&lt;=CEILING(CPM!N$1,1),Start!$I26&gt;CPM!M$1),1,"")</f>
        <v/>
      </c>
      <c r="O31" s="269" t="str">
        <f>IF(AND(Start!$H26&lt;=CEILING(CPM!O$1,1),Start!$I26&gt;CPM!N$1),1,"")</f>
        <v/>
      </c>
      <c r="P31" s="269" t="str">
        <f>IF(AND(Start!$H26&lt;=CEILING(CPM!P$1,1),Start!$I26&gt;CPM!O$1),1,"")</f>
        <v/>
      </c>
      <c r="Q31" s="269" t="str">
        <f>IF(AND(Start!$H26&lt;=CEILING(CPM!Q$1,1),Start!$I26&gt;CPM!P$1),1,"")</f>
        <v/>
      </c>
      <c r="R31" s="269" t="str">
        <f>IF(AND(Start!$H26&lt;=CEILING(CPM!R$1,1),Start!$I26&gt;CPM!Q$1),1,"")</f>
        <v/>
      </c>
      <c r="S31" s="269" t="str">
        <f>IF(AND(Start!$H26&lt;=CEILING(CPM!S$1,1),Start!$I26&gt;CPM!R$1),1,"")</f>
        <v/>
      </c>
      <c r="T31" s="269" t="str">
        <f>IF(AND(Start!$H26&lt;=CEILING(CPM!T$1,1),Start!$I26&gt;CPM!S$1),1,"")</f>
        <v/>
      </c>
      <c r="U31" s="269" t="str">
        <f>IF(AND(Start!$H26&lt;=CEILING(CPM!U$1,1),Start!$I26&gt;CPM!T$1),1,"")</f>
        <v/>
      </c>
      <c r="V31" s="269" t="str">
        <f>IF(AND(Start!$H26&lt;=CEILING(CPM!V$1,1),Start!$I26&gt;CPM!U$1),1,"")</f>
        <v/>
      </c>
      <c r="W31" s="270" t="str">
        <f>IF(AND(Start!$H26&lt;=CEILING(CPM!W$1,1),Start!$I26&gt;CPM!V$1),1,"")</f>
        <v/>
      </c>
      <c r="X31" s="268" t="str">
        <f>IF(AND(Start!$H26&lt;=CEILING(CPM!X$1,1),Start!$I26&gt;CPM!W$1),1,"")</f>
        <v/>
      </c>
      <c r="Y31" s="269" t="str">
        <f>IF(AND(Start!$H26&lt;=CEILING(CPM!Y$1,1),Start!$I26&gt;CPM!X$1),1,"")</f>
        <v/>
      </c>
      <c r="Z31" s="269" t="str">
        <f>IF(AND(Start!$H26&lt;=CEILING(CPM!Z$1,1),Start!$I26&gt;CPM!Y$1),1,"")</f>
        <v/>
      </c>
      <c r="AA31" s="269" t="str">
        <f>IF(AND(Start!$H26&lt;=CEILING(CPM!AA$1,1),Start!$I26&gt;CPM!Z$1),1,"")</f>
        <v/>
      </c>
      <c r="AB31" s="269" t="str">
        <f>IF(AND(Start!$H26&lt;=CEILING(CPM!AB$1,1),Start!$I26&gt;CPM!AA$1),1,"")</f>
        <v/>
      </c>
      <c r="AC31" s="269" t="str">
        <f>IF(AND(Start!$H26&lt;=CEILING(CPM!AC$1,1),Start!$I26&gt;CPM!AB$1),1,"")</f>
        <v/>
      </c>
      <c r="AD31" s="269" t="str">
        <f>IF(AND(Start!$H26&lt;=CEILING(CPM!AD$1,1),Start!$I26&gt;CPM!AC$1),1,"")</f>
        <v/>
      </c>
      <c r="AE31" s="269" t="str">
        <f>IF(AND(Start!$H26&lt;=CEILING(CPM!AE$1,1),Start!$I26&gt;CPM!AD$1),1,"")</f>
        <v/>
      </c>
      <c r="AF31" s="269" t="str">
        <f>IF(AND(Start!$H26&lt;=CEILING(CPM!AF$1,1),Start!$I26&gt;CPM!AE$1),1,"")</f>
        <v/>
      </c>
      <c r="AG31" s="270" t="str">
        <f>IF(AND(Start!$H26&lt;=CEILING(CPM!AG$1,1),Start!$I26&gt;CPM!AF$1),1,"")</f>
        <v/>
      </c>
      <c r="AH31" s="268" t="str">
        <f>IF(AND(Start!$H26&lt;=CEILING(CPM!AH$1,1),Start!$I26&gt;CPM!AG$1),1,"")</f>
        <v/>
      </c>
      <c r="AI31" s="269" t="str">
        <f>IF(AND(Start!$H26&lt;=CEILING(CPM!AI$1,1),Start!$I26&gt;CPM!AH$1),1,"")</f>
        <v/>
      </c>
      <c r="AJ31" s="269" t="str">
        <f>IF(AND(Start!$H26&lt;=CEILING(CPM!AJ$1,1),Start!$I26&gt;CPM!AI$1),1,"")</f>
        <v/>
      </c>
      <c r="AK31" s="269" t="str">
        <f>IF(AND(Start!$H26&lt;=CEILING(CPM!AK$1,1),Start!$I26&gt;CPM!AJ$1),1,"")</f>
        <v/>
      </c>
      <c r="AL31" s="269" t="str">
        <f>IF(AND(Start!$H26&lt;=CEILING(CPM!AL$1,1),Start!$I26&gt;CPM!AK$1),1,"")</f>
        <v/>
      </c>
      <c r="AM31" s="269" t="str">
        <f>IF(AND(Start!$H26&lt;=CEILING(CPM!AM$1,1),Start!$I26&gt;CPM!AL$1),1,"")</f>
        <v/>
      </c>
      <c r="AN31" s="269" t="str">
        <f>IF(AND(Start!$H26&lt;=CEILING(CPM!AN$1,1),Start!$I26&gt;CPM!AM$1),1,"")</f>
        <v/>
      </c>
      <c r="AO31" s="269" t="str">
        <f>IF(AND(Start!$H26&lt;=CEILING(CPM!AO$1,1),Start!$I26&gt;CPM!AN$1),1,"")</f>
        <v/>
      </c>
      <c r="AP31" s="269" t="str">
        <f>IF(AND(Start!$H26&lt;=CEILING(CPM!AP$1,1),Start!$I26&gt;CPM!AO$1),1,"")</f>
        <v/>
      </c>
      <c r="AQ31" s="270" t="str">
        <f>IF(AND(Start!$H26&lt;=CEILING(CPM!AQ$1,1),Start!$I26&gt;CPM!AP$1),1,"")</f>
        <v/>
      </c>
      <c r="AR31" s="268" t="str">
        <f>IF(AND(Start!$H26&lt;=CEILING(CPM!AR$1,1),Start!$I26&gt;CPM!AQ$1),1,"")</f>
        <v/>
      </c>
      <c r="AS31" s="269" t="str">
        <f>IF(AND(Start!$H26&lt;=CEILING(CPM!AS$1,1),Start!$I26&gt;CPM!AR$1),1,"")</f>
        <v/>
      </c>
      <c r="AT31" s="269" t="str">
        <f>IF(AND(Start!$H26&lt;=CEILING(CPM!AT$1,1),Start!$I26&gt;CPM!AS$1),1,"")</f>
        <v/>
      </c>
      <c r="AU31" s="269" t="str">
        <f>IF(AND(Start!$H26&lt;=CEILING(CPM!AU$1,1),Start!$I26&gt;CPM!AT$1),1,"")</f>
        <v/>
      </c>
      <c r="AV31" s="269" t="str">
        <f>IF(AND(Start!$H26&lt;=CEILING(CPM!AV$1,1),Start!$I26&gt;CPM!AU$1),1,"")</f>
        <v/>
      </c>
      <c r="AW31" s="269" t="str">
        <f>IF(AND(Start!$H26&lt;=CEILING(CPM!AW$1,1),Start!$I26&gt;CPM!AV$1),1,"")</f>
        <v/>
      </c>
      <c r="AX31" s="269" t="str">
        <f>IF(AND(Start!$H26&lt;=CEILING(CPM!AX$1,1),Start!$I26&gt;CPM!AW$1),1,"")</f>
        <v/>
      </c>
      <c r="AY31" s="269" t="str">
        <f>IF(AND(Start!$H26&lt;=CEILING(CPM!AY$1,1),Start!$I26&gt;CPM!AX$1),1,"")</f>
        <v/>
      </c>
      <c r="AZ31" s="269" t="str">
        <f>IF(AND(Start!$H26&lt;=CEILING(CPM!AZ$1,1),Start!$I26&gt;CPM!AY$1),1,"")</f>
        <v/>
      </c>
      <c r="BA31" s="270" t="str">
        <f>IF(AND(Start!$H26&lt;=CEILING(CPM!BA$1,1),Start!$I26&gt;CPM!AZ$1),1,"")</f>
        <v/>
      </c>
      <c r="BB31" s="268" t="str">
        <f>IF(AND(Start!$H26&lt;=CEILING(CPM!BB$1,1),Start!$I26&gt;CPM!BA$1),1,"")</f>
        <v/>
      </c>
      <c r="BC31" s="269" t="str">
        <f>IF(AND(Start!$H26&lt;=CEILING(CPM!BC$1,1),Start!$I26&gt;CPM!BB$1),1,"")</f>
        <v/>
      </c>
      <c r="BD31" s="269" t="str">
        <f>IF(AND(Start!$H26&lt;=CEILING(CPM!BD$1,1),Start!$I26&gt;CPM!BC$1),1,"")</f>
        <v/>
      </c>
      <c r="BE31" s="269" t="str">
        <f>IF(AND(Start!$H26&lt;=CEILING(CPM!BE$1,1),Start!$I26&gt;CPM!BD$1),1,"")</f>
        <v/>
      </c>
      <c r="BF31" s="269" t="str">
        <f>IF(AND(Start!$H26&lt;=CEILING(CPM!BF$1,1),Start!$I26&gt;CPM!BE$1),1,"")</f>
        <v/>
      </c>
      <c r="BG31" s="269" t="str">
        <f>IF(AND(Start!$H26&lt;=CEILING(CPM!BG$1,1),Start!$I26&gt;CPM!BF$1),1,"")</f>
        <v/>
      </c>
      <c r="BH31" s="269" t="str">
        <f>IF(AND(Start!$H26&lt;=CEILING(CPM!BH$1,1),Start!$I26&gt;CPM!BG$1),1,"")</f>
        <v/>
      </c>
      <c r="BI31" s="269" t="str">
        <f>IF(AND(Start!$H26&lt;=CEILING(CPM!BI$1,1),Start!$I26&gt;CPM!BH$1),1,"")</f>
        <v/>
      </c>
      <c r="BJ31" s="269" t="str">
        <f>IF(AND(Start!$H26&lt;=CEILING(CPM!BJ$1,1),Start!$I26&gt;CPM!BI$1),1,"")</f>
        <v/>
      </c>
      <c r="BK31" s="270" t="str">
        <f>IF(AND(Start!$H26&lt;=CEILING(CPM!BK$1,1),Start!$I26&gt;CPM!BJ$1),1,"")</f>
        <v/>
      </c>
      <c r="BL31" s="268" t="str">
        <f>IF(AND(Start!$H26&lt;=CEILING(CPM!BL$1,1),Start!$I26&gt;CPM!BK$1),1,"")</f>
        <v/>
      </c>
      <c r="BM31" s="269" t="str">
        <f>IF(AND(Start!$H26&lt;=CEILING(CPM!BM$1,1),Start!$I26&gt;CPM!BL$1),1,"")</f>
        <v/>
      </c>
      <c r="BN31" s="269" t="str">
        <f>IF(AND(Start!$H26&lt;=CEILING(CPM!BN$1,1),Start!$I26&gt;CPM!BM$1),1,"")</f>
        <v/>
      </c>
      <c r="BO31" s="269" t="str">
        <f>IF(AND(Start!$H26&lt;=CEILING(CPM!BO$1,1),Start!$I26&gt;CPM!BN$1),1,"")</f>
        <v/>
      </c>
      <c r="BP31" s="269" t="str">
        <f>IF(AND(Start!$H26&lt;=CEILING(CPM!BP$1,1),Start!$I26&gt;CPM!BO$1),1,"")</f>
        <v/>
      </c>
      <c r="BQ31" s="269" t="str">
        <f>IF(AND(Start!$H26&lt;=CEILING(CPM!BQ$1,1),Start!$I26&gt;CPM!BP$1),1,"")</f>
        <v/>
      </c>
      <c r="BR31" s="269" t="str">
        <f>IF(AND(Start!$H26&lt;=CEILING(CPM!BR$1,1),Start!$I26&gt;CPM!BQ$1),1,"")</f>
        <v/>
      </c>
      <c r="BS31" s="269" t="str">
        <f>IF(AND(Start!$H26&lt;=CEILING(CPM!BS$1,1),Start!$I26&gt;CPM!BR$1),1,"")</f>
        <v/>
      </c>
      <c r="BT31" s="269" t="str">
        <f>IF(AND(Start!$H26&lt;=CEILING(CPM!BT$1,1),Start!$I26&gt;CPM!BS$1),1,"")</f>
        <v/>
      </c>
      <c r="BU31" s="270" t="str">
        <f>IF(AND(Start!$H26&lt;=CEILING(CPM!BU$1,1),Start!$I26&gt;CPM!BT$1),1,"")</f>
        <v/>
      </c>
      <c r="BV31" s="268" t="str">
        <f>IF(AND(Start!$H26&lt;=CEILING(CPM!BV$1,1),Start!$I26&gt;CPM!BU$1),1,"")</f>
        <v/>
      </c>
      <c r="BW31" s="269" t="str">
        <f>IF(AND(Start!$H26&lt;=CEILING(CPM!BW$1,1),Start!$I26&gt;CPM!BV$1),1,"")</f>
        <v/>
      </c>
      <c r="BX31" s="269" t="str">
        <f>IF(AND(Start!$H26&lt;=CEILING(CPM!BX$1,1),Start!$I26&gt;CPM!BW$1),1,"")</f>
        <v/>
      </c>
      <c r="BY31" s="269" t="str">
        <f>IF(AND(Start!$H26&lt;=CEILING(CPM!BY$1,1),Start!$I26&gt;CPM!BX$1),1,"")</f>
        <v/>
      </c>
      <c r="BZ31" s="269" t="str">
        <f>IF(AND(Start!$H26&lt;=CEILING(CPM!BZ$1,1),Start!$I26&gt;CPM!BY$1),1,"")</f>
        <v/>
      </c>
      <c r="CA31" s="269" t="str">
        <f>IF(AND(Start!$H26&lt;=CEILING(CPM!CA$1,1),Start!$I26&gt;CPM!BZ$1),1,"")</f>
        <v/>
      </c>
      <c r="CB31" s="269" t="str">
        <f>IF(AND(Start!$H26&lt;=CEILING(CPM!CB$1,1),Start!$I26&gt;CPM!CA$1),1,"")</f>
        <v/>
      </c>
      <c r="CC31" s="269" t="str">
        <f>IF(AND(Start!$H26&lt;=CEILING(CPM!CC$1,1),Start!$I26&gt;CPM!CB$1),1,"")</f>
        <v/>
      </c>
      <c r="CD31" s="269" t="str">
        <f>IF(AND(Start!$H26&lt;=CEILING(CPM!CD$1,1),Start!$I26&gt;CPM!CC$1),1,"")</f>
        <v/>
      </c>
      <c r="CE31" s="270" t="str">
        <f>IF(AND(Start!$H26&lt;=CEILING(CPM!CE$1,1),Start!$I26&gt;CPM!CD$1),1,"")</f>
        <v/>
      </c>
      <c r="CF31" s="268" t="str">
        <f>IF(AND(Start!$H26&lt;=CEILING(CPM!CF$1,1),Start!$I26&gt;CPM!CE$1),1,"")</f>
        <v/>
      </c>
      <c r="CG31" s="269" t="str">
        <f>IF(AND(Start!$H26&lt;=CEILING(CPM!CG$1,1),Start!$I26&gt;CPM!CF$1),1,"")</f>
        <v/>
      </c>
      <c r="CH31" s="269" t="str">
        <f>IF(AND(Start!$H26&lt;=CEILING(CPM!CH$1,1),Start!$I26&gt;CPM!CG$1),1,"")</f>
        <v/>
      </c>
      <c r="CI31" s="269" t="str">
        <f>IF(AND(Start!$H26&lt;=CEILING(CPM!CI$1,1),Start!$I26&gt;CPM!CH$1),1,"")</f>
        <v/>
      </c>
      <c r="CJ31" s="269" t="str">
        <f>IF(AND(Start!$H26&lt;=CEILING(CPM!CJ$1,1),Start!$I26&gt;CPM!CI$1),1,"")</f>
        <v/>
      </c>
      <c r="CK31" s="269" t="str">
        <f>IF(AND(Start!$H26&lt;=CEILING(CPM!CK$1,1),Start!$I26&gt;CPM!CJ$1),1,"")</f>
        <v/>
      </c>
      <c r="CL31" s="269" t="str">
        <f>IF(AND(Start!$H26&lt;=CEILING(CPM!CL$1,1),Start!$I26&gt;CPM!CK$1),1,"")</f>
        <v/>
      </c>
      <c r="CM31" s="269" t="str">
        <f>IF(AND(Start!$H26&lt;=CEILING(CPM!CM$1,1),Start!$I26&gt;CPM!CL$1),1,"")</f>
        <v/>
      </c>
      <c r="CN31" s="269" t="str">
        <f>IF(AND(Start!$H26&lt;=CEILING(CPM!CN$1,1),Start!$I26&gt;CPM!CM$1),1,"")</f>
        <v/>
      </c>
      <c r="CO31" s="270" t="str">
        <f>IF(AND(Start!$H26&lt;=CEILING(CPM!CO$1,1),Start!$I26&gt;CPM!CN$1),1,"")</f>
        <v/>
      </c>
      <c r="CP31" s="268" t="str">
        <f>IF(AND(Start!$H26&lt;=CEILING(CPM!CP$1,1),Start!$I26&gt;CPM!CO$1),1,"")</f>
        <v/>
      </c>
      <c r="CQ31" s="269" t="str">
        <f>IF(AND(Start!$H26&lt;=CEILING(CPM!CQ$1,1),Start!$I26&gt;CPM!CP$1),1,"")</f>
        <v/>
      </c>
      <c r="CR31" s="269" t="str">
        <f>IF(AND(Start!$H26&lt;=CEILING(CPM!CR$1,1),Start!$I26&gt;CPM!CQ$1),1,"")</f>
        <v/>
      </c>
      <c r="CS31" s="269" t="str">
        <f>IF(AND(Start!$H26&lt;=CEILING(CPM!CS$1,1),Start!$I26&gt;CPM!CR$1),1,"")</f>
        <v/>
      </c>
      <c r="CT31" s="269" t="str">
        <f>IF(AND(Start!$H26&lt;=CEILING(CPM!CT$1,1),Start!$I26&gt;CPM!CS$1),1,"")</f>
        <v/>
      </c>
      <c r="CU31" s="269" t="str">
        <f>IF(AND(Start!$H26&lt;=CEILING(CPM!CU$1,1),Start!$I26&gt;CPM!CT$1),1,"")</f>
        <v/>
      </c>
      <c r="CV31" s="269" t="str">
        <f>IF(AND(Start!$H26&lt;=CEILING(CPM!CV$1,1),Start!$I26&gt;CPM!CU$1),1,"")</f>
        <v/>
      </c>
      <c r="CW31" s="269" t="str">
        <f>IF(AND(Start!$H26&lt;=CEILING(CPM!CW$1,1),Start!$I26&gt;CPM!CV$1),1,"")</f>
        <v/>
      </c>
      <c r="CX31" s="269" t="str">
        <f>IF(AND(Start!$H26&lt;=CEILING(CPM!CX$1,1),Start!$I26&gt;CPM!CW$1),1,"")</f>
        <v/>
      </c>
      <c r="CY31" s="270" t="str">
        <f>IF(AND(Start!$H26&lt;=CEILING(CPM!CY$1,1),Start!$I26&gt;CPM!CX$1),1,"")</f>
        <v/>
      </c>
      <c r="CZ31" s="268" t="str">
        <f>IF(AND(Start!$H26&lt;=CEILING(CPM!CZ$1,1),Start!$I26&gt;CPM!CY$1),1,"")</f>
        <v/>
      </c>
      <c r="DA31" s="269" t="str">
        <f>IF(AND(Start!$H26&lt;=CEILING(CPM!DA$1,1),Start!$I26&gt;CPM!CZ$1),1,"")</f>
        <v/>
      </c>
      <c r="DB31" s="269" t="str">
        <f>IF(AND(Start!$H26&lt;=CEILING(CPM!DB$1,1),Start!$I26&gt;CPM!DA$1),1,"")</f>
        <v/>
      </c>
      <c r="DC31" s="269" t="str">
        <f>IF(AND(Start!$H26&lt;=CEILING(CPM!DC$1,1),Start!$I26&gt;CPM!DB$1),1,"")</f>
        <v/>
      </c>
      <c r="DD31" s="269" t="str">
        <f>IF(AND(Start!$H26&lt;=CEILING(CPM!DD$1,1),Start!$I26&gt;CPM!DC$1),1,"")</f>
        <v/>
      </c>
      <c r="DE31" s="269" t="str">
        <f>IF(AND(Start!$H26&lt;=CEILING(CPM!DE$1,1),Start!$I26&gt;CPM!DD$1),1,"")</f>
        <v/>
      </c>
      <c r="DF31" s="269" t="str">
        <f>IF(AND(Start!$H26&lt;=CEILING(CPM!DF$1,1),Start!$I26&gt;CPM!DE$1),1,"")</f>
        <v/>
      </c>
      <c r="DG31" s="269" t="str">
        <f>IF(AND(Start!$H26&lt;=CEILING(CPM!DG$1,1),Start!$I26&gt;CPM!DF$1),1,"")</f>
        <v/>
      </c>
      <c r="DH31" s="269" t="str">
        <f>IF(AND(Start!$H26&lt;=CEILING(CPM!DH$1,1),Start!$I26&gt;CPM!DG$1),1,"")</f>
        <v/>
      </c>
      <c r="DI31" s="270" t="str">
        <f>IF(AND(Start!$H26&lt;=CEILING(CPM!DI$1,1),Start!$I26&gt;CPM!DH$1),1,"")</f>
        <v/>
      </c>
      <c r="DJ31" s="268" t="str">
        <f>IF(AND(Start!$H26&lt;=CEILING(CPM!DJ$1,1),Start!$I26&gt;CPM!DI$1),1,"")</f>
        <v/>
      </c>
      <c r="DK31" s="269" t="str">
        <f>IF(AND(Start!$H26&lt;=CEILING(CPM!DK$1,1),Start!$I26&gt;CPM!DJ$1),1,"")</f>
        <v/>
      </c>
      <c r="DL31" s="269" t="str">
        <f>IF(AND(Start!$H26&lt;=CEILING(CPM!DL$1,1),Start!$I26&gt;CPM!DK$1),1,"")</f>
        <v/>
      </c>
      <c r="DM31" s="269" t="str">
        <f>IF(AND(Start!$H26&lt;=CEILING(CPM!DM$1,1),Start!$I26&gt;CPM!DL$1),1,"")</f>
        <v/>
      </c>
      <c r="DN31" s="269" t="str">
        <f>IF(AND(Start!$H26&lt;=CEILING(CPM!DN$1,1),Start!$I26&gt;CPM!DM$1),1,"")</f>
        <v/>
      </c>
      <c r="DO31" s="269" t="str">
        <f>IF(AND(Start!$H26&lt;=CEILING(CPM!DO$1,1),Start!$I26&gt;CPM!DN$1),1,"")</f>
        <v/>
      </c>
      <c r="DP31" s="269" t="str">
        <f>IF(AND(Start!$H26&lt;=CEILING(CPM!DP$1,1),Start!$I26&gt;CPM!DO$1),1,"")</f>
        <v/>
      </c>
      <c r="DQ31" s="269" t="str">
        <f>IF(AND(Start!$H26&lt;=CEILING(CPM!DQ$1,1),Start!$I26&gt;CPM!DP$1),1,"")</f>
        <v/>
      </c>
      <c r="DR31" s="269" t="str">
        <f>IF(AND(Start!$H26&lt;=CEILING(CPM!DR$1,1),Start!$I26&gt;CPM!DQ$1),1,"")</f>
        <v/>
      </c>
      <c r="DS31" s="270" t="str">
        <f>IF(AND(Start!$H26&lt;=CEILING(CPM!DS$1,1),Start!$I26&gt;CPM!DR$1),1,"")</f>
        <v/>
      </c>
      <c r="DT31" s="268" t="str">
        <f>IF(AND(Start!$H26&lt;=CEILING(CPM!DT$1,1),Start!$I26&gt;CPM!DS$1),1,"")</f>
        <v/>
      </c>
      <c r="DU31" s="269" t="str">
        <f>IF(AND(Start!$H26&lt;=CEILING(CPM!DU$1,1),Start!$I26&gt;CPM!DT$1),1,"")</f>
        <v/>
      </c>
      <c r="DV31" s="269" t="str">
        <f>IF(AND(Start!$H26&lt;=CEILING(CPM!DV$1,1),Start!$I26&gt;CPM!DU$1),1,"")</f>
        <v/>
      </c>
      <c r="DW31" s="269" t="str">
        <f>IF(AND(Start!$H26&lt;=CEILING(CPM!DW$1,1),Start!$I26&gt;CPM!DV$1),1,"")</f>
        <v/>
      </c>
      <c r="DX31" s="269" t="str">
        <f>IF(AND(Start!$H26&lt;=CEILING(CPM!DX$1,1),Start!$I26&gt;CPM!DW$1),1,"")</f>
        <v/>
      </c>
      <c r="DY31" s="269" t="str">
        <f>IF(AND(Start!$H26&lt;=CEILING(CPM!DY$1,1),Start!$I26&gt;CPM!DX$1),1,"")</f>
        <v/>
      </c>
      <c r="DZ31" s="269" t="str">
        <f>IF(AND(Start!$H26&lt;=CEILING(CPM!DZ$1,1),Start!$I26&gt;CPM!DY$1),1,"")</f>
        <v/>
      </c>
      <c r="EA31" s="269" t="str">
        <f>IF(AND(Start!$H26&lt;=CEILING(CPM!EA$1,1),Start!$I26&gt;CPM!DZ$1),1,"")</f>
        <v/>
      </c>
      <c r="EB31" s="269" t="str">
        <f>IF(AND(Start!$H26&lt;=CEILING(CPM!EB$1,1),Start!$I26&gt;CPM!EA$1),1,"")</f>
        <v/>
      </c>
      <c r="EC31" s="270" t="str">
        <f>IF(AND(Start!$H26&lt;=CEILING(CPM!EC$1,1),Start!$I26&gt;CPM!EB$1),1,"")</f>
        <v/>
      </c>
    </row>
    <row r="32" spans="2:139" ht="12" customHeight="1" x14ac:dyDescent="0.2">
      <c r="B32" t="str">
        <f>Start!B27</f>
        <v/>
      </c>
      <c r="C32" s="206" t="str">
        <f>Start!D27</f>
        <v/>
      </c>
      <c r="D32" s="222" t="str">
        <f>IF(AND(Start!$H27&lt;=CEILING(CPM!D$1,1),Start!$I27&gt;CPM!C$1),1,"")</f>
        <v/>
      </c>
      <c r="E32" s="257" t="str">
        <f>IF(AND(Start!$H27&lt;=CEILING(CPM!E$1,1),Start!$I27&gt;CPM!D$1),1,"")</f>
        <v/>
      </c>
      <c r="F32" s="257" t="str">
        <f>IF(AND(Start!$H27&lt;=CEILING(CPM!F$1,1),Start!$I27&gt;CPM!E$1),1,"")</f>
        <v/>
      </c>
      <c r="G32" s="257" t="str">
        <f>IF(AND(Start!$H27&lt;=CEILING(CPM!G$1,1),Start!$I27&gt;CPM!F$1),1,"")</f>
        <v/>
      </c>
      <c r="H32" s="257" t="str">
        <f>IF(AND(Start!$H27&lt;=CEILING(CPM!H$1,1),Start!$I27&gt;CPM!G$1),1,"")</f>
        <v/>
      </c>
      <c r="I32" s="257" t="str">
        <f>IF(AND(Start!$H27&lt;=CEILING(CPM!I$1,1),Start!$I27&gt;CPM!H$1),1,"")</f>
        <v/>
      </c>
      <c r="J32" s="257" t="str">
        <f>IF(AND(Start!$H27&lt;=CEILING(CPM!J$1,1),Start!$I27&gt;CPM!I$1),1,"")</f>
        <v/>
      </c>
      <c r="K32" s="257" t="str">
        <f>IF(AND(Start!$H27&lt;=CEILING(CPM!K$1,1),Start!$I27&gt;CPM!J$1),1,"")</f>
        <v/>
      </c>
      <c r="L32" s="257" t="str">
        <f>IF(AND(Start!$H27&lt;=CEILING(CPM!L$1,1),Start!$I27&gt;CPM!K$1),1,"")</f>
        <v/>
      </c>
      <c r="M32" s="223" t="str">
        <f>IF(AND(Start!$H27&lt;=CEILING(CPM!M$1,1),Start!$I27&gt;CPM!L$1),1,"")</f>
        <v/>
      </c>
      <c r="N32" s="222" t="str">
        <f>IF(AND(Start!$H27&lt;=CEILING(CPM!N$1,1),Start!$I27&gt;CPM!M$1),1,"")</f>
        <v/>
      </c>
      <c r="O32" s="257" t="str">
        <f>IF(AND(Start!$H27&lt;=CEILING(CPM!O$1,1),Start!$I27&gt;CPM!N$1),1,"")</f>
        <v/>
      </c>
      <c r="P32" s="257" t="str">
        <f>IF(AND(Start!$H27&lt;=CEILING(CPM!P$1,1),Start!$I27&gt;CPM!O$1),1,"")</f>
        <v/>
      </c>
      <c r="Q32" s="257" t="str">
        <f>IF(AND(Start!$H27&lt;=CEILING(CPM!Q$1,1),Start!$I27&gt;CPM!P$1),1,"")</f>
        <v/>
      </c>
      <c r="R32" s="257" t="str">
        <f>IF(AND(Start!$H27&lt;=CEILING(CPM!R$1,1),Start!$I27&gt;CPM!Q$1),1,"")</f>
        <v/>
      </c>
      <c r="S32" s="257" t="str">
        <f>IF(AND(Start!$H27&lt;=CEILING(CPM!S$1,1),Start!$I27&gt;CPM!R$1),1,"")</f>
        <v/>
      </c>
      <c r="T32" s="257" t="str">
        <f>IF(AND(Start!$H27&lt;=CEILING(CPM!T$1,1),Start!$I27&gt;CPM!S$1),1,"")</f>
        <v/>
      </c>
      <c r="U32" s="257" t="str">
        <f>IF(AND(Start!$H27&lt;=CEILING(CPM!U$1,1),Start!$I27&gt;CPM!T$1),1,"")</f>
        <v/>
      </c>
      <c r="V32" s="257" t="str">
        <f>IF(AND(Start!$H27&lt;=CEILING(CPM!V$1,1),Start!$I27&gt;CPM!U$1),1,"")</f>
        <v/>
      </c>
      <c r="W32" s="223" t="str">
        <f>IF(AND(Start!$H27&lt;=CEILING(CPM!W$1,1),Start!$I27&gt;CPM!V$1),1,"")</f>
        <v/>
      </c>
      <c r="X32" s="222" t="str">
        <f>IF(AND(Start!$H27&lt;=CEILING(CPM!X$1,1),Start!$I27&gt;CPM!W$1),1,"")</f>
        <v/>
      </c>
      <c r="Y32" s="257" t="str">
        <f>IF(AND(Start!$H27&lt;=CEILING(CPM!Y$1,1),Start!$I27&gt;CPM!X$1),1,"")</f>
        <v/>
      </c>
      <c r="Z32" s="257" t="str">
        <f>IF(AND(Start!$H27&lt;=CEILING(CPM!Z$1,1),Start!$I27&gt;CPM!Y$1),1,"")</f>
        <v/>
      </c>
      <c r="AA32" s="257" t="str">
        <f>IF(AND(Start!$H27&lt;=CEILING(CPM!AA$1,1),Start!$I27&gt;CPM!Z$1),1,"")</f>
        <v/>
      </c>
      <c r="AB32" s="257" t="str">
        <f>IF(AND(Start!$H27&lt;=CEILING(CPM!AB$1,1),Start!$I27&gt;CPM!AA$1),1,"")</f>
        <v/>
      </c>
      <c r="AC32" s="257" t="str">
        <f>IF(AND(Start!$H27&lt;=CEILING(CPM!AC$1,1),Start!$I27&gt;CPM!AB$1),1,"")</f>
        <v/>
      </c>
      <c r="AD32" s="257" t="str">
        <f>IF(AND(Start!$H27&lt;=CEILING(CPM!AD$1,1),Start!$I27&gt;CPM!AC$1),1,"")</f>
        <v/>
      </c>
      <c r="AE32" s="257" t="str">
        <f>IF(AND(Start!$H27&lt;=CEILING(CPM!AE$1,1),Start!$I27&gt;CPM!AD$1),1,"")</f>
        <v/>
      </c>
      <c r="AF32" s="257" t="str">
        <f>IF(AND(Start!$H27&lt;=CEILING(CPM!AF$1,1),Start!$I27&gt;CPM!AE$1),1,"")</f>
        <v/>
      </c>
      <c r="AG32" s="223" t="str">
        <f>IF(AND(Start!$H27&lt;=CEILING(CPM!AG$1,1),Start!$I27&gt;CPM!AF$1),1,"")</f>
        <v/>
      </c>
      <c r="AH32" s="222" t="str">
        <f>IF(AND(Start!$H27&lt;=CEILING(CPM!AH$1,1),Start!$I27&gt;CPM!AG$1),1,"")</f>
        <v/>
      </c>
      <c r="AI32" s="257" t="str">
        <f>IF(AND(Start!$H27&lt;=CEILING(CPM!AI$1,1),Start!$I27&gt;CPM!AH$1),1,"")</f>
        <v/>
      </c>
      <c r="AJ32" s="257" t="str">
        <f>IF(AND(Start!$H27&lt;=CEILING(CPM!AJ$1,1),Start!$I27&gt;CPM!AI$1),1,"")</f>
        <v/>
      </c>
      <c r="AK32" s="257" t="str">
        <f>IF(AND(Start!$H27&lt;=CEILING(CPM!AK$1,1),Start!$I27&gt;CPM!AJ$1),1,"")</f>
        <v/>
      </c>
      <c r="AL32" s="257" t="str">
        <f>IF(AND(Start!$H27&lt;=CEILING(CPM!AL$1,1),Start!$I27&gt;CPM!AK$1),1,"")</f>
        <v/>
      </c>
      <c r="AM32" s="257" t="str">
        <f>IF(AND(Start!$H27&lt;=CEILING(CPM!AM$1,1),Start!$I27&gt;CPM!AL$1),1,"")</f>
        <v/>
      </c>
      <c r="AN32" s="257" t="str">
        <f>IF(AND(Start!$H27&lt;=CEILING(CPM!AN$1,1),Start!$I27&gt;CPM!AM$1),1,"")</f>
        <v/>
      </c>
      <c r="AO32" s="257" t="str">
        <f>IF(AND(Start!$H27&lt;=CEILING(CPM!AO$1,1),Start!$I27&gt;CPM!AN$1),1,"")</f>
        <v/>
      </c>
      <c r="AP32" s="257" t="str">
        <f>IF(AND(Start!$H27&lt;=CEILING(CPM!AP$1,1),Start!$I27&gt;CPM!AO$1),1,"")</f>
        <v/>
      </c>
      <c r="AQ32" s="223" t="str">
        <f>IF(AND(Start!$H27&lt;=CEILING(CPM!AQ$1,1),Start!$I27&gt;CPM!AP$1),1,"")</f>
        <v/>
      </c>
      <c r="AR32" s="222" t="str">
        <f>IF(AND(Start!$H27&lt;=CEILING(CPM!AR$1,1),Start!$I27&gt;CPM!AQ$1),1,"")</f>
        <v/>
      </c>
      <c r="AS32" s="257" t="str">
        <f>IF(AND(Start!$H27&lt;=CEILING(CPM!AS$1,1),Start!$I27&gt;CPM!AR$1),1,"")</f>
        <v/>
      </c>
      <c r="AT32" s="257" t="str">
        <f>IF(AND(Start!$H27&lt;=CEILING(CPM!AT$1,1),Start!$I27&gt;CPM!AS$1),1,"")</f>
        <v/>
      </c>
      <c r="AU32" s="257" t="str">
        <f>IF(AND(Start!$H27&lt;=CEILING(CPM!AU$1,1),Start!$I27&gt;CPM!AT$1),1,"")</f>
        <v/>
      </c>
      <c r="AV32" s="257" t="str">
        <f>IF(AND(Start!$H27&lt;=CEILING(CPM!AV$1,1),Start!$I27&gt;CPM!AU$1),1,"")</f>
        <v/>
      </c>
      <c r="AW32" s="257" t="str">
        <f>IF(AND(Start!$H27&lt;=CEILING(CPM!AW$1,1),Start!$I27&gt;CPM!AV$1),1,"")</f>
        <v/>
      </c>
      <c r="AX32" s="257" t="str">
        <f>IF(AND(Start!$H27&lt;=CEILING(CPM!AX$1,1),Start!$I27&gt;CPM!AW$1),1,"")</f>
        <v/>
      </c>
      <c r="AY32" s="257" t="str">
        <f>IF(AND(Start!$H27&lt;=CEILING(CPM!AY$1,1),Start!$I27&gt;CPM!AX$1),1,"")</f>
        <v/>
      </c>
      <c r="AZ32" s="257" t="str">
        <f>IF(AND(Start!$H27&lt;=CEILING(CPM!AZ$1,1),Start!$I27&gt;CPM!AY$1),1,"")</f>
        <v/>
      </c>
      <c r="BA32" s="223" t="str">
        <f>IF(AND(Start!$H27&lt;=CEILING(CPM!BA$1,1),Start!$I27&gt;CPM!AZ$1),1,"")</f>
        <v/>
      </c>
      <c r="BB32" s="222" t="str">
        <f>IF(AND(Start!$H27&lt;=CEILING(CPM!BB$1,1),Start!$I27&gt;CPM!BA$1),1,"")</f>
        <v/>
      </c>
      <c r="BC32" s="257" t="str">
        <f>IF(AND(Start!$H27&lt;=CEILING(CPM!BC$1,1),Start!$I27&gt;CPM!BB$1),1,"")</f>
        <v/>
      </c>
      <c r="BD32" s="257" t="str">
        <f>IF(AND(Start!$H27&lt;=CEILING(CPM!BD$1,1),Start!$I27&gt;CPM!BC$1),1,"")</f>
        <v/>
      </c>
      <c r="BE32" s="257" t="str">
        <f>IF(AND(Start!$H27&lt;=CEILING(CPM!BE$1,1),Start!$I27&gt;CPM!BD$1),1,"")</f>
        <v/>
      </c>
      <c r="BF32" s="257" t="str">
        <f>IF(AND(Start!$H27&lt;=CEILING(CPM!BF$1,1),Start!$I27&gt;CPM!BE$1),1,"")</f>
        <v/>
      </c>
      <c r="BG32" s="257" t="str">
        <f>IF(AND(Start!$H27&lt;=CEILING(CPM!BG$1,1),Start!$I27&gt;CPM!BF$1),1,"")</f>
        <v/>
      </c>
      <c r="BH32" s="257" t="str">
        <f>IF(AND(Start!$H27&lt;=CEILING(CPM!BH$1,1),Start!$I27&gt;CPM!BG$1),1,"")</f>
        <v/>
      </c>
      <c r="BI32" s="257" t="str">
        <f>IF(AND(Start!$H27&lt;=CEILING(CPM!BI$1,1),Start!$I27&gt;CPM!BH$1),1,"")</f>
        <v/>
      </c>
      <c r="BJ32" s="257" t="str">
        <f>IF(AND(Start!$H27&lt;=CEILING(CPM!BJ$1,1),Start!$I27&gt;CPM!BI$1),1,"")</f>
        <v/>
      </c>
      <c r="BK32" s="223" t="str">
        <f>IF(AND(Start!$H27&lt;=CEILING(CPM!BK$1,1),Start!$I27&gt;CPM!BJ$1),1,"")</f>
        <v/>
      </c>
      <c r="BL32" s="222" t="str">
        <f>IF(AND(Start!$H27&lt;=CEILING(CPM!BL$1,1),Start!$I27&gt;CPM!BK$1),1,"")</f>
        <v/>
      </c>
      <c r="BM32" s="257" t="str">
        <f>IF(AND(Start!$H27&lt;=CEILING(CPM!BM$1,1),Start!$I27&gt;CPM!BL$1),1,"")</f>
        <v/>
      </c>
      <c r="BN32" s="257" t="str">
        <f>IF(AND(Start!$H27&lt;=CEILING(CPM!BN$1,1),Start!$I27&gt;CPM!BM$1),1,"")</f>
        <v/>
      </c>
      <c r="BO32" s="257" t="str">
        <f>IF(AND(Start!$H27&lt;=CEILING(CPM!BO$1,1),Start!$I27&gt;CPM!BN$1),1,"")</f>
        <v/>
      </c>
      <c r="BP32" s="257" t="str">
        <f>IF(AND(Start!$H27&lt;=CEILING(CPM!BP$1,1),Start!$I27&gt;CPM!BO$1),1,"")</f>
        <v/>
      </c>
      <c r="BQ32" s="257" t="str">
        <f>IF(AND(Start!$H27&lt;=CEILING(CPM!BQ$1,1),Start!$I27&gt;CPM!BP$1),1,"")</f>
        <v/>
      </c>
      <c r="BR32" s="257" t="str">
        <f>IF(AND(Start!$H27&lt;=CEILING(CPM!BR$1,1),Start!$I27&gt;CPM!BQ$1),1,"")</f>
        <v/>
      </c>
      <c r="BS32" s="257" t="str">
        <f>IF(AND(Start!$H27&lt;=CEILING(CPM!BS$1,1),Start!$I27&gt;CPM!BR$1),1,"")</f>
        <v/>
      </c>
      <c r="BT32" s="257" t="str">
        <f>IF(AND(Start!$H27&lt;=CEILING(CPM!BT$1,1),Start!$I27&gt;CPM!BS$1),1,"")</f>
        <v/>
      </c>
      <c r="BU32" s="223" t="str">
        <f>IF(AND(Start!$H27&lt;=CEILING(CPM!BU$1,1),Start!$I27&gt;CPM!BT$1),1,"")</f>
        <v/>
      </c>
      <c r="BV32" s="222" t="str">
        <f>IF(AND(Start!$H27&lt;=CEILING(CPM!BV$1,1),Start!$I27&gt;CPM!BU$1),1,"")</f>
        <v/>
      </c>
      <c r="BW32" s="257" t="str">
        <f>IF(AND(Start!$H27&lt;=CEILING(CPM!BW$1,1),Start!$I27&gt;CPM!BV$1),1,"")</f>
        <v/>
      </c>
      <c r="BX32" s="257" t="str">
        <f>IF(AND(Start!$H27&lt;=CEILING(CPM!BX$1,1),Start!$I27&gt;CPM!BW$1),1,"")</f>
        <v/>
      </c>
      <c r="BY32" s="257" t="str">
        <f>IF(AND(Start!$H27&lt;=CEILING(CPM!BY$1,1),Start!$I27&gt;CPM!BX$1),1,"")</f>
        <v/>
      </c>
      <c r="BZ32" s="257" t="str">
        <f>IF(AND(Start!$H27&lt;=CEILING(CPM!BZ$1,1),Start!$I27&gt;CPM!BY$1),1,"")</f>
        <v/>
      </c>
      <c r="CA32" s="257" t="str">
        <f>IF(AND(Start!$H27&lt;=CEILING(CPM!CA$1,1),Start!$I27&gt;CPM!BZ$1),1,"")</f>
        <v/>
      </c>
      <c r="CB32" s="257" t="str">
        <f>IF(AND(Start!$H27&lt;=CEILING(CPM!CB$1,1),Start!$I27&gt;CPM!CA$1),1,"")</f>
        <v/>
      </c>
      <c r="CC32" s="257" t="str">
        <f>IF(AND(Start!$H27&lt;=CEILING(CPM!CC$1,1),Start!$I27&gt;CPM!CB$1),1,"")</f>
        <v/>
      </c>
      <c r="CD32" s="257" t="str">
        <f>IF(AND(Start!$H27&lt;=CEILING(CPM!CD$1,1),Start!$I27&gt;CPM!CC$1),1,"")</f>
        <v/>
      </c>
      <c r="CE32" s="223" t="str">
        <f>IF(AND(Start!$H27&lt;=CEILING(CPM!CE$1,1),Start!$I27&gt;CPM!CD$1),1,"")</f>
        <v/>
      </c>
      <c r="CF32" s="222" t="str">
        <f>IF(AND(Start!$H27&lt;=CEILING(CPM!CF$1,1),Start!$I27&gt;CPM!CE$1),1,"")</f>
        <v/>
      </c>
      <c r="CG32" s="257" t="str">
        <f>IF(AND(Start!$H27&lt;=CEILING(CPM!CG$1,1),Start!$I27&gt;CPM!CF$1),1,"")</f>
        <v/>
      </c>
      <c r="CH32" s="257" t="str">
        <f>IF(AND(Start!$H27&lt;=CEILING(CPM!CH$1,1),Start!$I27&gt;CPM!CG$1),1,"")</f>
        <v/>
      </c>
      <c r="CI32" s="257" t="str">
        <f>IF(AND(Start!$H27&lt;=CEILING(CPM!CI$1,1),Start!$I27&gt;CPM!CH$1),1,"")</f>
        <v/>
      </c>
      <c r="CJ32" s="257" t="str">
        <f>IF(AND(Start!$H27&lt;=CEILING(CPM!CJ$1,1),Start!$I27&gt;CPM!CI$1),1,"")</f>
        <v/>
      </c>
      <c r="CK32" s="257" t="str">
        <f>IF(AND(Start!$H27&lt;=CEILING(CPM!CK$1,1),Start!$I27&gt;CPM!CJ$1),1,"")</f>
        <v/>
      </c>
      <c r="CL32" s="257" t="str">
        <f>IF(AND(Start!$H27&lt;=CEILING(CPM!CL$1,1),Start!$I27&gt;CPM!CK$1),1,"")</f>
        <v/>
      </c>
      <c r="CM32" s="257" t="str">
        <f>IF(AND(Start!$H27&lt;=CEILING(CPM!CM$1,1),Start!$I27&gt;CPM!CL$1),1,"")</f>
        <v/>
      </c>
      <c r="CN32" s="257" t="str">
        <f>IF(AND(Start!$H27&lt;=CEILING(CPM!CN$1,1),Start!$I27&gt;CPM!CM$1),1,"")</f>
        <v/>
      </c>
      <c r="CO32" s="223" t="str">
        <f>IF(AND(Start!$H27&lt;=CEILING(CPM!CO$1,1),Start!$I27&gt;CPM!CN$1),1,"")</f>
        <v/>
      </c>
      <c r="CP32" s="222" t="str">
        <f>IF(AND(Start!$H27&lt;=CEILING(CPM!CP$1,1),Start!$I27&gt;CPM!CO$1),1,"")</f>
        <v/>
      </c>
      <c r="CQ32" s="257" t="str">
        <f>IF(AND(Start!$H27&lt;=CEILING(CPM!CQ$1,1),Start!$I27&gt;CPM!CP$1),1,"")</f>
        <v/>
      </c>
      <c r="CR32" s="257" t="str">
        <f>IF(AND(Start!$H27&lt;=CEILING(CPM!CR$1,1),Start!$I27&gt;CPM!CQ$1),1,"")</f>
        <v/>
      </c>
      <c r="CS32" s="257" t="str">
        <f>IF(AND(Start!$H27&lt;=CEILING(CPM!CS$1,1),Start!$I27&gt;CPM!CR$1),1,"")</f>
        <v/>
      </c>
      <c r="CT32" s="257" t="str">
        <f>IF(AND(Start!$H27&lt;=CEILING(CPM!CT$1,1),Start!$I27&gt;CPM!CS$1),1,"")</f>
        <v/>
      </c>
      <c r="CU32" s="257" t="str">
        <f>IF(AND(Start!$H27&lt;=CEILING(CPM!CU$1,1),Start!$I27&gt;CPM!CT$1),1,"")</f>
        <v/>
      </c>
      <c r="CV32" s="257" t="str">
        <f>IF(AND(Start!$H27&lt;=CEILING(CPM!CV$1,1),Start!$I27&gt;CPM!CU$1),1,"")</f>
        <v/>
      </c>
      <c r="CW32" s="257" t="str">
        <f>IF(AND(Start!$H27&lt;=CEILING(CPM!CW$1,1),Start!$I27&gt;CPM!CV$1),1,"")</f>
        <v/>
      </c>
      <c r="CX32" s="257" t="str">
        <f>IF(AND(Start!$H27&lt;=CEILING(CPM!CX$1,1),Start!$I27&gt;CPM!CW$1),1,"")</f>
        <v/>
      </c>
      <c r="CY32" s="223" t="str">
        <f>IF(AND(Start!$H27&lt;=CEILING(CPM!CY$1,1),Start!$I27&gt;CPM!CX$1),1,"")</f>
        <v/>
      </c>
      <c r="CZ32" s="222" t="str">
        <f>IF(AND(Start!$H27&lt;=CEILING(CPM!CZ$1,1),Start!$I27&gt;CPM!CY$1),1,"")</f>
        <v/>
      </c>
      <c r="DA32" s="257" t="str">
        <f>IF(AND(Start!$H27&lt;=CEILING(CPM!DA$1,1),Start!$I27&gt;CPM!CZ$1),1,"")</f>
        <v/>
      </c>
      <c r="DB32" s="257" t="str">
        <f>IF(AND(Start!$H27&lt;=CEILING(CPM!DB$1,1),Start!$I27&gt;CPM!DA$1),1,"")</f>
        <v/>
      </c>
      <c r="DC32" s="257" t="str">
        <f>IF(AND(Start!$H27&lt;=CEILING(CPM!DC$1,1),Start!$I27&gt;CPM!DB$1),1,"")</f>
        <v/>
      </c>
      <c r="DD32" s="257" t="str">
        <f>IF(AND(Start!$H27&lt;=CEILING(CPM!DD$1,1),Start!$I27&gt;CPM!DC$1),1,"")</f>
        <v/>
      </c>
      <c r="DE32" s="257" t="str">
        <f>IF(AND(Start!$H27&lt;=CEILING(CPM!DE$1,1),Start!$I27&gt;CPM!DD$1),1,"")</f>
        <v/>
      </c>
      <c r="DF32" s="257" t="str">
        <f>IF(AND(Start!$H27&lt;=CEILING(CPM!DF$1,1),Start!$I27&gt;CPM!DE$1),1,"")</f>
        <v/>
      </c>
      <c r="DG32" s="257" t="str">
        <f>IF(AND(Start!$H27&lt;=CEILING(CPM!DG$1,1),Start!$I27&gt;CPM!DF$1),1,"")</f>
        <v/>
      </c>
      <c r="DH32" s="257" t="str">
        <f>IF(AND(Start!$H27&lt;=CEILING(CPM!DH$1,1),Start!$I27&gt;CPM!DG$1),1,"")</f>
        <v/>
      </c>
      <c r="DI32" s="223" t="str">
        <f>IF(AND(Start!$H27&lt;=CEILING(CPM!DI$1,1),Start!$I27&gt;CPM!DH$1),1,"")</f>
        <v/>
      </c>
      <c r="DJ32" s="222" t="str">
        <f>IF(AND(Start!$H27&lt;=CEILING(CPM!DJ$1,1),Start!$I27&gt;CPM!DI$1),1,"")</f>
        <v/>
      </c>
      <c r="DK32" s="257" t="str">
        <f>IF(AND(Start!$H27&lt;=CEILING(CPM!DK$1,1),Start!$I27&gt;CPM!DJ$1),1,"")</f>
        <v/>
      </c>
      <c r="DL32" s="257" t="str">
        <f>IF(AND(Start!$H27&lt;=CEILING(CPM!DL$1,1),Start!$I27&gt;CPM!DK$1),1,"")</f>
        <v/>
      </c>
      <c r="DM32" s="257" t="str">
        <f>IF(AND(Start!$H27&lt;=CEILING(CPM!DM$1,1),Start!$I27&gt;CPM!DL$1),1,"")</f>
        <v/>
      </c>
      <c r="DN32" s="257" t="str">
        <f>IF(AND(Start!$H27&lt;=CEILING(CPM!DN$1,1),Start!$I27&gt;CPM!DM$1),1,"")</f>
        <v/>
      </c>
      <c r="DO32" s="257" t="str">
        <f>IF(AND(Start!$H27&lt;=CEILING(CPM!DO$1,1),Start!$I27&gt;CPM!DN$1),1,"")</f>
        <v/>
      </c>
      <c r="DP32" s="257" t="str">
        <f>IF(AND(Start!$H27&lt;=CEILING(CPM!DP$1,1),Start!$I27&gt;CPM!DO$1),1,"")</f>
        <v/>
      </c>
      <c r="DQ32" s="257" t="str">
        <f>IF(AND(Start!$H27&lt;=CEILING(CPM!DQ$1,1),Start!$I27&gt;CPM!DP$1),1,"")</f>
        <v/>
      </c>
      <c r="DR32" s="257" t="str">
        <f>IF(AND(Start!$H27&lt;=CEILING(CPM!DR$1,1),Start!$I27&gt;CPM!DQ$1),1,"")</f>
        <v/>
      </c>
      <c r="DS32" s="223" t="str">
        <f>IF(AND(Start!$H27&lt;=CEILING(CPM!DS$1,1),Start!$I27&gt;CPM!DR$1),1,"")</f>
        <v/>
      </c>
      <c r="DT32" s="222" t="str">
        <f>IF(AND(Start!$H27&lt;=CEILING(CPM!DT$1,1),Start!$I27&gt;CPM!DS$1),1,"")</f>
        <v/>
      </c>
      <c r="DU32" s="257" t="str">
        <f>IF(AND(Start!$H27&lt;=CEILING(CPM!DU$1,1),Start!$I27&gt;CPM!DT$1),1,"")</f>
        <v/>
      </c>
      <c r="DV32" s="257" t="str">
        <f>IF(AND(Start!$H27&lt;=CEILING(CPM!DV$1,1),Start!$I27&gt;CPM!DU$1),1,"")</f>
        <v/>
      </c>
      <c r="DW32" s="257" t="str">
        <f>IF(AND(Start!$H27&lt;=CEILING(CPM!DW$1,1),Start!$I27&gt;CPM!DV$1),1,"")</f>
        <v/>
      </c>
      <c r="DX32" s="257" t="str">
        <f>IF(AND(Start!$H27&lt;=CEILING(CPM!DX$1,1),Start!$I27&gt;CPM!DW$1),1,"")</f>
        <v/>
      </c>
      <c r="DY32" s="257" t="str">
        <f>IF(AND(Start!$H27&lt;=CEILING(CPM!DY$1,1),Start!$I27&gt;CPM!DX$1),1,"")</f>
        <v/>
      </c>
      <c r="DZ32" s="257" t="str">
        <f>IF(AND(Start!$H27&lt;=CEILING(CPM!DZ$1,1),Start!$I27&gt;CPM!DY$1),1,"")</f>
        <v/>
      </c>
      <c r="EA32" s="257" t="str">
        <f>IF(AND(Start!$H27&lt;=CEILING(CPM!EA$1,1),Start!$I27&gt;CPM!DZ$1),1,"")</f>
        <v/>
      </c>
      <c r="EB32" s="257" t="str">
        <f>IF(AND(Start!$H27&lt;=CEILING(CPM!EB$1,1),Start!$I27&gt;CPM!EA$1),1,"")</f>
        <v/>
      </c>
      <c r="EC32" s="223" t="str">
        <f>IF(AND(Start!$H27&lt;=CEILING(CPM!EC$1,1),Start!$I27&gt;CPM!EB$1),1,"")</f>
        <v/>
      </c>
    </row>
    <row r="33" spans="2:133" ht="12" customHeight="1" x14ac:dyDescent="0.2">
      <c r="B33" t="str">
        <f>Start!B28</f>
        <v/>
      </c>
      <c r="C33" s="249" t="str">
        <f>Start!D28</f>
        <v/>
      </c>
      <c r="D33" s="268" t="str">
        <f>IF(AND(Start!$H28&lt;=CEILING(CPM!D$1,1),Start!$I28&gt;CPM!C$1),1,"")</f>
        <v/>
      </c>
      <c r="E33" s="269" t="str">
        <f>IF(AND(Start!$H28&lt;=CEILING(CPM!E$1,1),Start!$I28&gt;CPM!D$1),1,"")</f>
        <v/>
      </c>
      <c r="F33" s="269" t="str">
        <f>IF(AND(Start!$H28&lt;=CEILING(CPM!F$1,1),Start!$I28&gt;CPM!E$1),1,"")</f>
        <v/>
      </c>
      <c r="G33" s="269" t="str">
        <f>IF(AND(Start!$H28&lt;=CEILING(CPM!G$1,1),Start!$I28&gt;CPM!F$1),1,"")</f>
        <v/>
      </c>
      <c r="H33" s="269" t="str">
        <f>IF(AND(Start!$H28&lt;=CEILING(CPM!H$1,1),Start!$I28&gt;CPM!G$1),1,"")</f>
        <v/>
      </c>
      <c r="I33" s="269" t="str">
        <f>IF(AND(Start!$H28&lt;=CEILING(CPM!I$1,1),Start!$I28&gt;CPM!H$1),1,"")</f>
        <v/>
      </c>
      <c r="J33" s="269" t="str">
        <f>IF(AND(Start!$H28&lt;=CEILING(CPM!J$1,1),Start!$I28&gt;CPM!I$1),1,"")</f>
        <v/>
      </c>
      <c r="K33" s="269" t="str">
        <f>IF(AND(Start!$H28&lt;=CEILING(CPM!K$1,1),Start!$I28&gt;CPM!J$1),1,"")</f>
        <v/>
      </c>
      <c r="L33" s="269" t="str">
        <f>IF(AND(Start!$H28&lt;=CEILING(CPM!L$1,1),Start!$I28&gt;CPM!K$1),1,"")</f>
        <v/>
      </c>
      <c r="M33" s="270" t="str">
        <f>IF(AND(Start!$H28&lt;=CEILING(CPM!M$1,1),Start!$I28&gt;CPM!L$1),1,"")</f>
        <v/>
      </c>
      <c r="N33" s="268" t="str">
        <f>IF(AND(Start!$H28&lt;=CEILING(CPM!N$1,1),Start!$I28&gt;CPM!M$1),1,"")</f>
        <v/>
      </c>
      <c r="O33" s="269" t="str">
        <f>IF(AND(Start!$H28&lt;=CEILING(CPM!O$1,1),Start!$I28&gt;CPM!N$1),1,"")</f>
        <v/>
      </c>
      <c r="P33" s="269" t="str">
        <f>IF(AND(Start!$H28&lt;=CEILING(CPM!P$1,1),Start!$I28&gt;CPM!O$1),1,"")</f>
        <v/>
      </c>
      <c r="Q33" s="269" t="str">
        <f>IF(AND(Start!$H28&lt;=CEILING(CPM!Q$1,1),Start!$I28&gt;CPM!P$1),1,"")</f>
        <v/>
      </c>
      <c r="R33" s="269" t="str">
        <f>IF(AND(Start!$H28&lt;=CEILING(CPM!R$1,1),Start!$I28&gt;CPM!Q$1),1,"")</f>
        <v/>
      </c>
      <c r="S33" s="269" t="str">
        <f>IF(AND(Start!$H28&lt;=CEILING(CPM!S$1,1),Start!$I28&gt;CPM!R$1),1,"")</f>
        <v/>
      </c>
      <c r="T33" s="269" t="str">
        <f>IF(AND(Start!$H28&lt;=CEILING(CPM!T$1,1),Start!$I28&gt;CPM!S$1),1,"")</f>
        <v/>
      </c>
      <c r="U33" s="269" t="str">
        <f>IF(AND(Start!$H28&lt;=CEILING(CPM!U$1,1),Start!$I28&gt;CPM!T$1),1,"")</f>
        <v/>
      </c>
      <c r="V33" s="269" t="str">
        <f>IF(AND(Start!$H28&lt;=CEILING(CPM!V$1,1),Start!$I28&gt;CPM!U$1),1,"")</f>
        <v/>
      </c>
      <c r="W33" s="270" t="str">
        <f>IF(AND(Start!$H28&lt;=CEILING(CPM!W$1,1),Start!$I28&gt;CPM!V$1),1,"")</f>
        <v/>
      </c>
      <c r="X33" s="268" t="str">
        <f>IF(AND(Start!$H28&lt;=CEILING(CPM!X$1,1),Start!$I28&gt;CPM!W$1),1,"")</f>
        <v/>
      </c>
      <c r="Y33" s="269" t="str">
        <f>IF(AND(Start!$H28&lt;=CEILING(CPM!Y$1,1),Start!$I28&gt;CPM!X$1),1,"")</f>
        <v/>
      </c>
      <c r="Z33" s="269" t="str">
        <f>IF(AND(Start!$H28&lt;=CEILING(CPM!Z$1,1),Start!$I28&gt;CPM!Y$1),1,"")</f>
        <v/>
      </c>
      <c r="AA33" s="269" t="str">
        <f>IF(AND(Start!$H28&lt;=CEILING(CPM!AA$1,1),Start!$I28&gt;CPM!Z$1),1,"")</f>
        <v/>
      </c>
      <c r="AB33" s="269" t="str">
        <f>IF(AND(Start!$H28&lt;=CEILING(CPM!AB$1,1),Start!$I28&gt;CPM!AA$1),1,"")</f>
        <v/>
      </c>
      <c r="AC33" s="269" t="str">
        <f>IF(AND(Start!$H28&lt;=CEILING(CPM!AC$1,1),Start!$I28&gt;CPM!AB$1),1,"")</f>
        <v/>
      </c>
      <c r="AD33" s="269" t="str">
        <f>IF(AND(Start!$H28&lt;=CEILING(CPM!AD$1,1),Start!$I28&gt;CPM!AC$1),1,"")</f>
        <v/>
      </c>
      <c r="AE33" s="269" t="str">
        <f>IF(AND(Start!$H28&lt;=CEILING(CPM!AE$1,1),Start!$I28&gt;CPM!AD$1),1,"")</f>
        <v/>
      </c>
      <c r="AF33" s="269" t="str">
        <f>IF(AND(Start!$H28&lt;=CEILING(CPM!AF$1,1),Start!$I28&gt;CPM!AE$1),1,"")</f>
        <v/>
      </c>
      <c r="AG33" s="270" t="str">
        <f>IF(AND(Start!$H28&lt;=CEILING(CPM!AG$1,1),Start!$I28&gt;CPM!AF$1),1,"")</f>
        <v/>
      </c>
      <c r="AH33" s="268" t="str">
        <f>IF(AND(Start!$H28&lt;=CEILING(CPM!AH$1,1),Start!$I28&gt;CPM!AG$1),1,"")</f>
        <v/>
      </c>
      <c r="AI33" s="269" t="str">
        <f>IF(AND(Start!$H28&lt;=CEILING(CPM!AI$1,1),Start!$I28&gt;CPM!AH$1),1,"")</f>
        <v/>
      </c>
      <c r="AJ33" s="269" t="str">
        <f>IF(AND(Start!$H28&lt;=CEILING(CPM!AJ$1,1),Start!$I28&gt;CPM!AI$1),1,"")</f>
        <v/>
      </c>
      <c r="AK33" s="269" t="str">
        <f>IF(AND(Start!$H28&lt;=CEILING(CPM!AK$1,1),Start!$I28&gt;CPM!AJ$1),1,"")</f>
        <v/>
      </c>
      <c r="AL33" s="269" t="str">
        <f>IF(AND(Start!$H28&lt;=CEILING(CPM!AL$1,1),Start!$I28&gt;CPM!AK$1),1,"")</f>
        <v/>
      </c>
      <c r="AM33" s="269" t="str">
        <f>IF(AND(Start!$H28&lt;=CEILING(CPM!AM$1,1),Start!$I28&gt;CPM!AL$1),1,"")</f>
        <v/>
      </c>
      <c r="AN33" s="269" t="str">
        <f>IF(AND(Start!$H28&lt;=CEILING(CPM!AN$1,1),Start!$I28&gt;CPM!AM$1),1,"")</f>
        <v/>
      </c>
      <c r="AO33" s="269" t="str">
        <f>IF(AND(Start!$H28&lt;=CEILING(CPM!AO$1,1),Start!$I28&gt;CPM!AN$1),1,"")</f>
        <v/>
      </c>
      <c r="AP33" s="269" t="str">
        <f>IF(AND(Start!$H28&lt;=CEILING(CPM!AP$1,1),Start!$I28&gt;CPM!AO$1),1,"")</f>
        <v/>
      </c>
      <c r="AQ33" s="270" t="str">
        <f>IF(AND(Start!$H28&lt;=CEILING(CPM!AQ$1,1),Start!$I28&gt;CPM!AP$1),1,"")</f>
        <v/>
      </c>
      <c r="AR33" s="268" t="str">
        <f>IF(AND(Start!$H28&lt;=CEILING(CPM!AR$1,1),Start!$I28&gt;CPM!AQ$1),1,"")</f>
        <v/>
      </c>
      <c r="AS33" s="269" t="str">
        <f>IF(AND(Start!$H28&lt;=CEILING(CPM!AS$1,1),Start!$I28&gt;CPM!AR$1),1,"")</f>
        <v/>
      </c>
      <c r="AT33" s="269" t="str">
        <f>IF(AND(Start!$H28&lt;=CEILING(CPM!AT$1,1),Start!$I28&gt;CPM!AS$1),1,"")</f>
        <v/>
      </c>
      <c r="AU33" s="269" t="str">
        <f>IF(AND(Start!$H28&lt;=CEILING(CPM!AU$1,1),Start!$I28&gt;CPM!AT$1),1,"")</f>
        <v/>
      </c>
      <c r="AV33" s="269" t="str">
        <f>IF(AND(Start!$H28&lt;=CEILING(CPM!AV$1,1),Start!$I28&gt;CPM!AU$1),1,"")</f>
        <v/>
      </c>
      <c r="AW33" s="269" t="str">
        <f>IF(AND(Start!$H28&lt;=CEILING(CPM!AW$1,1),Start!$I28&gt;CPM!AV$1),1,"")</f>
        <v/>
      </c>
      <c r="AX33" s="269" t="str">
        <f>IF(AND(Start!$H28&lt;=CEILING(CPM!AX$1,1),Start!$I28&gt;CPM!AW$1),1,"")</f>
        <v/>
      </c>
      <c r="AY33" s="269" t="str">
        <f>IF(AND(Start!$H28&lt;=CEILING(CPM!AY$1,1),Start!$I28&gt;CPM!AX$1),1,"")</f>
        <v/>
      </c>
      <c r="AZ33" s="269" t="str">
        <f>IF(AND(Start!$H28&lt;=CEILING(CPM!AZ$1,1),Start!$I28&gt;CPM!AY$1),1,"")</f>
        <v/>
      </c>
      <c r="BA33" s="270" t="str">
        <f>IF(AND(Start!$H28&lt;=CEILING(CPM!BA$1,1),Start!$I28&gt;CPM!AZ$1),1,"")</f>
        <v/>
      </c>
      <c r="BB33" s="268" t="str">
        <f>IF(AND(Start!$H28&lt;=CEILING(CPM!BB$1,1),Start!$I28&gt;CPM!BA$1),1,"")</f>
        <v/>
      </c>
      <c r="BC33" s="269" t="str">
        <f>IF(AND(Start!$H28&lt;=CEILING(CPM!BC$1,1),Start!$I28&gt;CPM!BB$1),1,"")</f>
        <v/>
      </c>
      <c r="BD33" s="269" t="str">
        <f>IF(AND(Start!$H28&lt;=CEILING(CPM!BD$1,1),Start!$I28&gt;CPM!BC$1),1,"")</f>
        <v/>
      </c>
      <c r="BE33" s="269" t="str">
        <f>IF(AND(Start!$H28&lt;=CEILING(CPM!BE$1,1),Start!$I28&gt;CPM!BD$1),1,"")</f>
        <v/>
      </c>
      <c r="BF33" s="269" t="str">
        <f>IF(AND(Start!$H28&lt;=CEILING(CPM!BF$1,1),Start!$I28&gt;CPM!BE$1),1,"")</f>
        <v/>
      </c>
      <c r="BG33" s="269" t="str">
        <f>IF(AND(Start!$H28&lt;=CEILING(CPM!BG$1,1),Start!$I28&gt;CPM!BF$1),1,"")</f>
        <v/>
      </c>
      <c r="BH33" s="269" t="str">
        <f>IF(AND(Start!$H28&lt;=CEILING(CPM!BH$1,1),Start!$I28&gt;CPM!BG$1),1,"")</f>
        <v/>
      </c>
      <c r="BI33" s="269" t="str">
        <f>IF(AND(Start!$H28&lt;=CEILING(CPM!BI$1,1),Start!$I28&gt;CPM!BH$1),1,"")</f>
        <v/>
      </c>
      <c r="BJ33" s="269" t="str">
        <f>IF(AND(Start!$H28&lt;=CEILING(CPM!BJ$1,1),Start!$I28&gt;CPM!BI$1),1,"")</f>
        <v/>
      </c>
      <c r="BK33" s="270" t="str">
        <f>IF(AND(Start!$H28&lt;=CEILING(CPM!BK$1,1),Start!$I28&gt;CPM!BJ$1),1,"")</f>
        <v/>
      </c>
      <c r="BL33" s="268" t="str">
        <f>IF(AND(Start!$H28&lt;=CEILING(CPM!BL$1,1),Start!$I28&gt;CPM!BK$1),1,"")</f>
        <v/>
      </c>
      <c r="BM33" s="269" t="str">
        <f>IF(AND(Start!$H28&lt;=CEILING(CPM!BM$1,1),Start!$I28&gt;CPM!BL$1),1,"")</f>
        <v/>
      </c>
      <c r="BN33" s="269" t="str">
        <f>IF(AND(Start!$H28&lt;=CEILING(CPM!BN$1,1),Start!$I28&gt;CPM!BM$1),1,"")</f>
        <v/>
      </c>
      <c r="BO33" s="269" t="str">
        <f>IF(AND(Start!$H28&lt;=CEILING(CPM!BO$1,1),Start!$I28&gt;CPM!BN$1),1,"")</f>
        <v/>
      </c>
      <c r="BP33" s="269" t="str">
        <f>IF(AND(Start!$H28&lt;=CEILING(CPM!BP$1,1),Start!$I28&gt;CPM!BO$1),1,"")</f>
        <v/>
      </c>
      <c r="BQ33" s="269" t="str">
        <f>IF(AND(Start!$H28&lt;=CEILING(CPM!BQ$1,1),Start!$I28&gt;CPM!BP$1),1,"")</f>
        <v/>
      </c>
      <c r="BR33" s="269" t="str">
        <f>IF(AND(Start!$H28&lt;=CEILING(CPM!BR$1,1),Start!$I28&gt;CPM!BQ$1),1,"")</f>
        <v/>
      </c>
      <c r="BS33" s="269" t="str">
        <f>IF(AND(Start!$H28&lt;=CEILING(CPM!BS$1,1),Start!$I28&gt;CPM!BR$1),1,"")</f>
        <v/>
      </c>
      <c r="BT33" s="269" t="str">
        <f>IF(AND(Start!$H28&lt;=CEILING(CPM!BT$1,1),Start!$I28&gt;CPM!BS$1),1,"")</f>
        <v/>
      </c>
      <c r="BU33" s="270" t="str">
        <f>IF(AND(Start!$H28&lt;=CEILING(CPM!BU$1,1),Start!$I28&gt;CPM!BT$1),1,"")</f>
        <v/>
      </c>
      <c r="BV33" s="268" t="str">
        <f>IF(AND(Start!$H28&lt;=CEILING(CPM!BV$1,1),Start!$I28&gt;CPM!BU$1),1,"")</f>
        <v/>
      </c>
      <c r="BW33" s="269" t="str">
        <f>IF(AND(Start!$H28&lt;=CEILING(CPM!BW$1,1),Start!$I28&gt;CPM!BV$1),1,"")</f>
        <v/>
      </c>
      <c r="BX33" s="269" t="str">
        <f>IF(AND(Start!$H28&lt;=CEILING(CPM!BX$1,1),Start!$I28&gt;CPM!BW$1),1,"")</f>
        <v/>
      </c>
      <c r="BY33" s="269" t="str">
        <f>IF(AND(Start!$H28&lt;=CEILING(CPM!BY$1,1),Start!$I28&gt;CPM!BX$1),1,"")</f>
        <v/>
      </c>
      <c r="BZ33" s="269" t="str">
        <f>IF(AND(Start!$H28&lt;=CEILING(CPM!BZ$1,1),Start!$I28&gt;CPM!BY$1),1,"")</f>
        <v/>
      </c>
      <c r="CA33" s="269" t="str">
        <f>IF(AND(Start!$H28&lt;=CEILING(CPM!CA$1,1),Start!$I28&gt;CPM!BZ$1),1,"")</f>
        <v/>
      </c>
      <c r="CB33" s="269" t="str">
        <f>IF(AND(Start!$H28&lt;=CEILING(CPM!CB$1,1),Start!$I28&gt;CPM!CA$1),1,"")</f>
        <v/>
      </c>
      <c r="CC33" s="269" t="str">
        <f>IF(AND(Start!$H28&lt;=CEILING(CPM!CC$1,1),Start!$I28&gt;CPM!CB$1),1,"")</f>
        <v/>
      </c>
      <c r="CD33" s="269" t="str">
        <f>IF(AND(Start!$H28&lt;=CEILING(CPM!CD$1,1),Start!$I28&gt;CPM!CC$1),1,"")</f>
        <v/>
      </c>
      <c r="CE33" s="270" t="str">
        <f>IF(AND(Start!$H28&lt;=CEILING(CPM!CE$1,1),Start!$I28&gt;CPM!CD$1),1,"")</f>
        <v/>
      </c>
      <c r="CF33" s="268" t="str">
        <f>IF(AND(Start!$H28&lt;=CEILING(CPM!CF$1,1),Start!$I28&gt;CPM!CE$1),1,"")</f>
        <v/>
      </c>
      <c r="CG33" s="269" t="str">
        <f>IF(AND(Start!$H28&lt;=CEILING(CPM!CG$1,1),Start!$I28&gt;CPM!CF$1),1,"")</f>
        <v/>
      </c>
      <c r="CH33" s="269" t="str">
        <f>IF(AND(Start!$H28&lt;=CEILING(CPM!CH$1,1),Start!$I28&gt;CPM!CG$1),1,"")</f>
        <v/>
      </c>
      <c r="CI33" s="269" t="str">
        <f>IF(AND(Start!$H28&lt;=CEILING(CPM!CI$1,1),Start!$I28&gt;CPM!CH$1),1,"")</f>
        <v/>
      </c>
      <c r="CJ33" s="269" t="str">
        <f>IF(AND(Start!$H28&lt;=CEILING(CPM!CJ$1,1),Start!$I28&gt;CPM!CI$1),1,"")</f>
        <v/>
      </c>
      <c r="CK33" s="269" t="str">
        <f>IF(AND(Start!$H28&lt;=CEILING(CPM!CK$1,1),Start!$I28&gt;CPM!CJ$1),1,"")</f>
        <v/>
      </c>
      <c r="CL33" s="269" t="str">
        <f>IF(AND(Start!$H28&lt;=CEILING(CPM!CL$1,1),Start!$I28&gt;CPM!CK$1),1,"")</f>
        <v/>
      </c>
      <c r="CM33" s="269" t="str">
        <f>IF(AND(Start!$H28&lt;=CEILING(CPM!CM$1,1),Start!$I28&gt;CPM!CL$1),1,"")</f>
        <v/>
      </c>
      <c r="CN33" s="269" t="str">
        <f>IF(AND(Start!$H28&lt;=CEILING(CPM!CN$1,1),Start!$I28&gt;CPM!CM$1),1,"")</f>
        <v/>
      </c>
      <c r="CO33" s="270" t="str">
        <f>IF(AND(Start!$H28&lt;=CEILING(CPM!CO$1,1),Start!$I28&gt;CPM!CN$1),1,"")</f>
        <v/>
      </c>
      <c r="CP33" s="268" t="str">
        <f>IF(AND(Start!$H28&lt;=CEILING(CPM!CP$1,1),Start!$I28&gt;CPM!CO$1),1,"")</f>
        <v/>
      </c>
      <c r="CQ33" s="269" t="str">
        <f>IF(AND(Start!$H28&lt;=CEILING(CPM!CQ$1,1),Start!$I28&gt;CPM!CP$1),1,"")</f>
        <v/>
      </c>
      <c r="CR33" s="269" t="str">
        <f>IF(AND(Start!$H28&lt;=CEILING(CPM!CR$1,1),Start!$I28&gt;CPM!CQ$1),1,"")</f>
        <v/>
      </c>
      <c r="CS33" s="269" t="str">
        <f>IF(AND(Start!$H28&lt;=CEILING(CPM!CS$1,1),Start!$I28&gt;CPM!CR$1),1,"")</f>
        <v/>
      </c>
      <c r="CT33" s="269" t="str">
        <f>IF(AND(Start!$H28&lt;=CEILING(CPM!CT$1,1),Start!$I28&gt;CPM!CS$1),1,"")</f>
        <v/>
      </c>
      <c r="CU33" s="269" t="str">
        <f>IF(AND(Start!$H28&lt;=CEILING(CPM!CU$1,1),Start!$I28&gt;CPM!CT$1),1,"")</f>
        <v/>
      </c>
      <c r="CV33" s="269" t="str">
        <f>IF(AND(Start!$H28&lt;=CEILING(CPM!CV$1,1),Start!$I28&gt;CPM!CU$1),1,"")</f>
        <v/>
      </c>
      <c r="CW33" s="269" t="str">
        <f>IF(AND(Start!$H28&lt;=CEILING(CPM!CW$1,1),Start!$I28&gt;CPM!CV$1),1,"")</f>
        <v/>
      </c>
      <c r="CX33" s="269" t="str">
        <f>IF(AND(Start!$H28&lt;=CEILING(CPM!CX$1,1),Start!$I28&gt;CPM!CW$1),1,"")</f>
        <v/>
      </c>
      <c r="CY33" s="270" t="str">
        <f>IF(AND(Start!$H28&lt;=CEILING(CPM!CY$1,1),Start!$I28&gt;CPM!CX$1),1,"")</f>
        <v/>
      </c>
      <c r="CZ33" s="268" t="str">
        <f>IF(AND(Start!$H28&lt;=CEILING(CPM!CZ$1,1),Start!$I28&gt;CPM!CY$1),1,"")</f>
        <v/>
      </c>
      <c r="DA33" s="269" t="str">
        <f>IF(AND(Start!$H28&lt;=CEILING(CPM!DA$1,1),Start!$I28&gt;CPM!CZ$1),1,"")</f>
        <v/>
      </c>
      <c r="DB33" s="269" t="str">
        <f>IF(AND(Start!$H28&lt;=CEILING(CPM!DB$1,1),Start!$I28&gt;CPM!DA$1),1,"")</f>
        <v/>
      </c>
      <c r="DC33" s="269" t="str">
        <f>IF(AND(Start!$H28&lt;=CEILING(CPM!DC$1,1),Start!$I28&gt;CPM!DB$1),1,"")</f>
        <v/>
      </c>
      <c r="DD33" s="269" t="str">
        <f>IF(AND(Start!$H28&lt;=CEILING(CPM!DD$1,1),Start!$I28&gt;CPM!DC$1),1,"")</f>
        <v/>
      </c>
      <c r="DE33" s="269" t="str">
        <f>IF(AND(Start!$H28&lt;=CEILING(CPM!DE$1,1),Start!$I28&gt;CPM!DD$1),1,"")</f>
        <v/>
      </c>
      <c r="DF33" s="269" t="str">
        <f>IF(AND(Start!$H28&lt;=CEILING(CPM!DF$1,1),Start!$I28&gt;CPM!DE$1),1,"")</f>
        <v/>
      </c>
      <c r="DG33" s="269" t="str">
        <f>IF(AND(Start!$H28&lt;=CEILING(CPM!DG$1,1),Start!$I28&gt;CPM!DF$1),1,"")</f>
        <v/>
      </c>
      <c r="DH33" s="269" t="str">
        <f>IF(AND(Start!$H28&lt;=CEILING(CPM!DH$1,1),Start!$I28&gt;CPM!DG$1),1,"")</f>
        <v/>
      </c>
      <c r="DI33" s="270" t="str">
        <f>IF(AND(Start!$H28&lt;=CEILING(CPM!DI$1,1),Start!$I28&gt;CPM!DH$1),1,"")</f>
        <v/>
      </c>
      <c r="DJ33" s="268" t="str">
        <f>IF(AND(Start!$H28&lt;=CEILING(CPM!DJ$1,1),Start!$I28&gt;CPM!DI$1),1,"")</f>
        <v/>
      </c>
      <c r="DK33" s="269" t="str">
        <f>IF(AND(Start!$H28&lt;=CEILING(CPM!DK$1,1),Start!$I28&gt;CPM!DJ$1),1,"")</f>
        <v/>
      </c>
      <c r="DL33" s="269" t="str">
        <f>IF(AND(Start!$H28&lt;=CEILING(CPM!DL$1,1),Start!$I28&gt;CPM!DK$1),1,"")</f>
        <v/>
      </c>
      <c r="DM33" s="269" t="str">
        <f>IF(AND(Start!$H28&lt;=CEILING(CPM!DM$1,1),Start!$I28&gt;CPM!DL$1),1,"")</f>
        <v/>
      </c>
      <c r="DN33" s="269" t="str">
        <f>IF(AND(Start!$H28&lt;=CEILING(CPM!DN$1,1),Start!$I28&gt;CPM!DM$1),1,"")</f>
        <v/>
      </c>
      <c r="DO33" s="269" t="str">
        <f>IF(AND(Start!$H28&lt;=CEILING(CPM!DO$1,1),Start!$I28&gt;CPM!DN$1),1,"")</f>
        <v/>
      </c>
      <c r="DP33" s="269" t="str">
        <f>IF(AND(Start!$H28&lt;=CEILING(CPM!DP$1,1),Start!$I28&gt;CPM!DO$1),1,"")</f>
        <v/>
      </c>
      <c r="DQ33" s="269" t="str">
        <f>IF(AND(Start!$H28&lt;=CEILING(CPM!DQ$1,1),Start!$I28&gt;CPM!DP$1),1,"")</f>
        <v/>
      </c>
      <c r="DR33" s="269" t="str">
        <f>IF(AND(Start!$H28&lt;=CEILING(CPM!DR$1,1),Start!$I28&gt;CPM!DQ$1),1,"")</f>
        <v/>
      </c>
      <c r="DS33" s="270" t="str">
        <f>IF(AND(Start!$H28&lt;=CEILING(CPM!DS$1,1),Start!$I28&gt;CPM!DR$1),1,"")</f>
        <v/>
      </c>
      <c r="DT33" s="268" t="str">
        <f>IF(AND(Start!$H28&lt;=CEILING(CPM!DT$1,1),Start!$I28&gt;CPM!DS$1),1,"")</f>
        <v/>
      </c>
      <c r="DU33" s="269" t="str">
        <f>IF(AND(Start!$H28&lt;=CEILING(CPM!DU$1,1),Start!$I28&gt;CPM!DT$1),1,"")</f>
        <v/>
      </c>
      <c r="DV33" s="269" t="str">
        <f>IF(AND(Start!$H28&lt;=CEILING(CPM!DV$1,1),Start!$I28&gt;CPM!DU$1),1,"")</f>
        <v/>
      </c>
      <c r="DW33" s="269" t="str">
        <f>IF(AND(Start!$H28&lt;=CEILING(CPM!DW$1,1),Start!$I28&gt;CPM!DV$1),1,"")</f>
        <v/>
      </c>
      <c r="DX33" s="269" t="str">
        <f>IF(AND(Start!$H28&lt;=CEILING(CPM!DX$1,1),Start!$I28&gt;CPM!DW$1),1,"")</f>
        <v/>
      </c>
      <c r="DY33" s="269" t="str">
        <f>IF(AND(Start!$H28&lt;=CEILING(CPM!DY$1,1),Start!$I28&gt;CPM!DX$1),1,"")</f>
        <v/>
      </c>
      <c r="DZ33" s="269" t="str">
        <f>IF(AND(Start!$H28&lt;=CEILING(CPM!DZ$1,1),Start!$I28&gt;CPM!DY$1),1,"")</f>
        <v/>
      </c>
      <c r="EA33" s="269" t="str">
        <f>IF(AND(Start!$H28&lt;=CEILING(CPM!EA$1,1),Start!$I28&gt;CPM!DZ$1),1,"")</f>
        <v/>
      </c>
      <c r="EB33" s="269" t="str">
        <f>IF(AND(Start!$H28&lt;=CEILING(CPM!EB$1,1),Start!$I28&gt;CPM!EA$1),1,"")</f>
        <v/>
      </c>
      <c r="EC33" s="270" t="str">
        <f>IF(AND(Start!$H28&lt;=CEILING(CPM!EC$1,1),Start!$I28&gt;CPM!EB$1),1,"")</f>
        <v/>
      </c>
    </row>
    <row r="34" spans="2:133" ht="12" customHeight="1" x14ac:dyDescent="0.2">
      <c r="B34" t="str">
        <f>Start!B29</f>
        <v/>
      </c>
      <c r="C34" s="206" t="str">
        <f>Start!D29</f>
        <v/>
      </c>
      <c r="D34" s="222" t="str">
        <f>IF(AND(Start!$H29&lt;=CEILING(CPM!D$1,1),Start!$I29&gt;CPM!C$1),1,"")</f>
        <v/>
      </c>
      <c r="E34" s="257" t="str">
        <f>IF(AND(Start!$H29&lt;=CEILING(CPM!E$1,1),Start!$I29&gt;CPM!D$1),1,"")</f>
        <v/>
      </c>
      <c r="F34" s="257" t="str">
        <f>IF(AND(Start!$H29&lt;=CEILING(CPM!F$1,1),Start!$I29&gt;CPM!E$1),1,"")</f>
        <v/>
      </c>
      <c r="G34" s="257" t="str">
        <f>IF(AND(Start!$H29&lt;=CEILING(CPM!G$1,1),Start!$I29&gt;CPM!F$1),1,"")</f>
        <v/>
      </c>
      <c r="H34" s="257" t="str">
        <f>IF(AND(Start!$H29&lt;=CEILING(CPM!H$1,1),Start!$I29&gt;CPM!G$1),1,"")</f>
        <v/>
      </c>
      <c r="I34" s="257" t="str">
        <f>IF(AND(Start!$H29&lt;=CEILING(CPM!I$1,1),Start!$I29&gt;CPM!H$1),1,"")</f>
        <v/>
      </c>
      <c r="J34" s="257" t="str">
        <f>IF(AND(Start!$H29&lt;=CEILING(CPM!J$1,1),Start!$I29&gt;CPM!I$1),1,"")</f>
        <v/>
      </c>
      <c r="K34" s="257" t="str">
        <f>IF(AND(Start!$H29&lt;=CEILING(CPM!K$1,1),Start!$I29&gt;CPM!J$1),1,"")</f>
        <v/>
      </c>
      <c r="L34" s="257" t="str">
        <f>IF(AND(Start!$H29&lt;=CEILING(CPM!L$1,1),Start!$I29&gt;CPM!K$1),1,"")</f>
        <v/>
      </c>
      <c r="M34" s="223" t="str">
        <f>IF(AND(Start!$H29&lt;=CEILING(CPM!M$1,1),Start!$I29&gt;CPM!L$1),1,"")</f>
        <v/>
      </c>
      <c r="N34" s="222" t="str">
        <f>IF(AND(Start!$H29&lt;=CEILING(CPM!N$1,1),Start!$I29&gt;CPM!M$1),1,"")</f>
        <v/>
      </c>
      <c r="O34" s="257" t="str">
        <f>IF(AND(Start!$H29&lt;=CEILING(CPM!O$1,1),Start!$I29&gt;CPM!N$1),1,"")</f>
        <v/>
      </c>
      <c r="P34" s="257" t="str">
        <f>IF(AND(Start!$H29&lt;=CEILING(CPM!P$1,1),Start!$I29&gt;CPM!O$1),1,"")</f>
        <v/>
      </c>
      <c r="Q34" s="257" t="str">
        <f>IF(AND(Start!$H29&lt;=CEILING(CPM!Q$1,1),Start!$I29&gt;CPM!P$1),1,"")</f>
        <v/>
      </c>
      <c r="R34" s="257" t="str">
        <f>IF(AND(Start!$H29&lt;=CEILING(CPM!R$1,1),Start!$I29&gt;CPM!Q$1),1,"")</f>
        <v/>
      </c>
      <c r="S34" s="257" t="str">
        <f>IF(AND(Start!$H29&lt;=CEILING(CPM!S$1,1),Start!$I29&gt;CPM!R$1),1,"")</f>
        <v/>
      </c>
      <c r="T34" s="257" t="str">
        <f>IF(AND(Start!$H29&lt;=CEILING(CPM!T$1,1),Start!$I29&gt;CPM!S$1),1,"")</f>
        <v/>
      </c>
      <c r="U34" s="257" t="str">
        <f>IF(AND(Start!$H29&lt;=CEILING(CPM!U$1,1),Start!$I29&gt;CPM!T$1),1,"")</f>
        <v/>
      </c>
      <c r="V34" s="257" t="str">
        <f>IF(AND(Start!$H29&lt;=CEILING(CPM!V$1,1),Start!$I29&gt;CPM!U$1),1,"")</f>
        <v/>
      </c>
      <c r="W34" s="223" t="str">
        <f>IF(AND(Start!$H29&lt;=CEILING(CPM!W$1,1),Start!$I29&gt;CPM!V$1),1,"")</f>
        <v/>
      </c>
      <c r="X34" s="222" t="str">
        <f>IF(AND(Start!$H29&lt;=CEILING(CPM!X$1,1),Start!$I29&gt;CPM!W$1),1,"")</f>
        <v/>
      </c>
      <c r="Y34" s="257" t="str">
        <f>IF(AND(Start!$H29&lt;=CEILING(CPM!Y$1,1),Start!$I29&gt;CPM!X$1),1,"")</f>
        <v/>
      </c>
      <c r="Z34" s="257" t="str">
        <f>IF(AND(Start!$H29&lt;=CEILING(CPM!Z$1,1),Start!$I29&gt;CPM!Y$1),1,"")</f>
        <v/>
      </c>
      <c r="AA34" s="257" t="str">
        <f>IF(AND(Start!$H29&lt;=CEILING(CPM!AA$1,1),Start!$I29&gt;CPM!Z$1),1,"")</f>
        <v/>
      </c>
      <c r="AB34" s="257" t="str">
        <f>IF(AND(Start!$H29&lt;=CEILING(CPM!AB$1,1),Start!$I29&gt;CPM!AA$1),1,"")</f>
        <v/>
      </c>
      <c r="AC34" s="257" t="str">
        <f>IF(AND(Start!$H29&lt;=CEILING(CPM!AC$1,1),Start!$I29&gt;CPM!AB$1),1,"")</f>
        <v/>
      </c>
      <c r="AD34" s="257" t="str">
        <f>IF(AND(Start!$H29&lt;=CEILING(CPM!AD$1,1),Start!$I29&gt;CPM!AC$1),1,"")</f>
        <v/>
      </c>
      <c r="AE34" s="257" t="str">
        <f>IF(AND(Start!$H29&lt;=CEILING(CPM!AE$1,1),Start!$I29&gt;CPM!AD$1),1,"")</f>
        <v/>
      </c>
      <c r="AF34" s="257" t="str">
        <f>IF(AND(Start!$H29&lt;=CEILING(CPM!AF$1,1),Start!$I29&gt;CPM!AE$1),1,"")</f>
        <v/>
      </c>
      <c r="AG34" s="223" t="str">
        <f>IF(AND(Start!$H29&lt;=CEILING(CPM!AG$1,1),Start!$I29&gt;CPM!AF$1),1,"")</f>
        <v/>
      </c>
      <c r="AH34" s="222" t="str">
        <f>IF(AND(Start!$H29&lt;=CEILING(CPM!AH$1,1),Start!$I29&gt;CPM!AG$1),1,"")</f>
        <v/>
      </c>
      <c r="AI34" s="257" t="str">
        <f>IF(AND(Start!$H29&lt;=CEILING(CPM!AI$1,1),Start!$I29&gt;CPM!AH$1),1,"")</f>
        <v/>
      </c>
      <c r="AJ34" s="257" t="str">
        <f>IF(AND(Start!$H29&lt;=CEILING(CPM!AJ$1,1),Start!$I29&gt;CPM!AI$1),1,"")</f>
        <v/>
      </c>
      <c r="AK34" s="257" t="str">
        <f>IF(AND(Start!$H29&lt;=CEILING(CPM!AK$1,1),Start!$I29&gt;CPM!AJ$1),1,"")</f>
        <v/>
      </c>
      <c r="AL34" s="257" t="str">
        <f>IF(AND(Start!$H29&lt;=CEILING(CPM!AL$1,1),Start!$I29&gt;CPM!AK$1),1,"")</f>
        <v/>
      </c>
      <c r="AM34" s="257" t="str">
        <f>IF(AND(Start!$H29&lt;=CEILING(CPM!AM$1,1),Start!$I29&gt;CPM!AL$1),1,"")</f>
        <v/>
      </c>
      <c r="AN34" s="257" t="str">
        <f>IF(AND(Start!$H29&lt;=CEILING(CPM!AN$1,1),Start!$I29&gt;CPM!AM$1),1,"")</f>
        <v/>
      </c>
      <c r="AO34" s="257" t="str">
        <f>IF(AND(Start!$H29&lt;=CEILING(CPM!AO$1,1),Start!$I29&gt;CPM!AN$1),1,"")</f>
        <v/>
      </c>
      <c r="AP34" s="257" t="str">
        <f>IF(AND(Start!$H29&lt;=CEILING(CPM!AP$1,1),Start!$I29&gt;CPM!AO$1),1,"")</f>
        <v/>
      </c>
      <c r="AQ34" s="223" t="str">
        <f>IF(AND(Start!$H29&lt;=CEILING(CPM!AQ$1,1),Start!$I29&gt;CPM!AP$1),1,"")</f>
        <v/>
      </c>
      <c r="AR34" s="222" t="str">
        <f>IF(AND(Start!$H29&lt;=CEILING(CPM!AR$1,1),Start!$I29&gt;CPM!AQ$1),1,"")</f>
        <v/>
      </c>
      <c r="AS34" s="257" t="str">
        <f>IF(AND(Start!$H29&lt;=CEILING(CPM!AS$1,1),Start!$I29&gt;CPM!AR$1),1,"")</f>
        <v/>
      </c>
      <c r="AT34" s="257" t="str">
        <f>IF(AND(Start!$H29&lt;=CEILING(CPM!AT$1,1),Start!$I29&gt;CPM!AS$1),1,"")</f>
        <v/>
      </c>
      <c r="AU34" s="257" t="str">
        <f>IF(AND(Start!$H29&lt;=CEILING(CPM!AU$1,1),Start!$I29&gt;CPM!AT$1),1,"")</f>
        <v/>
      </c>
      <c r="AV34" s="257" t="str">
        <f>IF(AND(Start!$H29&lt;=CEILING(CPM!AV$1,1),Start!$I29&gt;CPM!AU$1),1,"")</f>
        <v/>
      </c>
      <c r="AW34" s="257" t="str">
        <f>IF(AND(Start!$H29&lt;=CEILING(CPM!AW$1,1),Start!$I29&gt;CPM!AV$1),1,"")</f>
        <v/>
      </c>
      <c r="AX34" s="257" t="str">
        <f>IF(AND(Start!$H29&lt;=CEILING(CPM!AX$1,1),Start!$I29&gt;CPM!AW$1),1,"")</f>
        <v/>
      </c>
      <c r="AY34" s="257" t="str">
        <f>IF(AND(Start!$H29&lt;=CEILING(CPM!AY$1,1),Start!$I29&gt;CPM!AX$1),1,"")</f>
        <v/>
      </c>
      <c r="AZ34" s="257" t="str">
        <f>IF(AND(Start!$H29&lt;=CEILING(CPM!AZ$1,1),Start!$I29&gt;CPM!AY$1),1,"")</f>
        <v/>
      </c>
      <c r="BA34" s="223" t="str">
        <f>IF(AND(Start!$H29&lt;=CEILING(CPM!BA$1,1),Start!$I29&gt;CPM!AZ$1),1,"")</f>
        <v/>
      </c>
      <c r="BB34" s="222" t="str">
        <f>IF(AND(Start!$H29&lt;=CEILING(CPM!BB$1,1),Start!$I29&gt;CPM!BA$1),1,"")</f>
        <v/>
      </c>
      <c r="BC34" s="257" t="str">
        <f>IF(AND(Start!$H29&lt;=CEILING(CPM!BC$1,1),Start!$I29&gt;CPM!BB$1),1,"")</f>
        <v/>
      </c>
      <c r="BD34" s="257" t="str">
        <f>IF(AND(Start!$H29&lt;=CEILING(CPM!BD$1,1),Start!$I29&gt;CPM!BC$1),1,"")</f>
        <v/>
      </c>
      <c r="BE34" s="257" t="str">
        <f>IF(AND(Start!$H29&lt;=CEILING(CPM!BE$1,1),Start!$I29&gt;CPM!BD$1),1,"")</f>
        <v/>
      </c>
      <c r="BF34" s="257" t="str">
        <f>IF(AND(Start!$H29&lt;=CEILING(CPM!BF$1,1),Start!$I29&gt;CPM!BE$1),1,"")</f>
        <v/>
      </c>
      <c r="BG34" s="257" t="str">
        <f>IF(AND(Start!$H29&lt;=CEILING(CPM!BG$1,1),Start!$I29&gt;CPM!BF$1),1,"")</f>
        <v/>
      </c>
      <c r="BH34" s="257" t="str">
        <f>IF(AND(Start!$H29&lt;=CEILING(CPM!BH$1,1),Start!$I29&gt;CPM!BG$1),1,"")</f>
        <v/>
      </c>
      <c r="BI34" s="257" t="str">
        <f>IF(AND(Start!$H29&lt;=CEILING(CPM!BI$1,1),Start!$I29&gt;CPM!BH$1),1,"")</f>
        <v/>
      </c>
      <c r="BJ34" s="257" t="str">
        <f>IF(AND(Start!$H29&lt;=CEILING(CPM!BJ$1,1),Start!$I29&gt;CPM!BI$1),1,"")</f>
        <v/>
      </c>
      <c r="BK34" s="223" t="str">
        <f>IF(AND(Start!$H29&lt;=CEILING(CPM!BK$1,1),Start!$I29&gt;CPM!BJ$1),1,"")</f>
        <v/>
      </c>
      <c r="BL34" s="222" t="str">
        <f>IF(AND(Start!$H29&lt;=CEILING(CPM!BL$1,1),Start!$I29&gt;CPM!BK$1),1,"")</f>
        <v/>
      </c>
      <c r="BM34" s="257" t="str">
        <f>IF(AND(Start!$H29&lt;=CEILING(CPM!BM$1,1),Start!$I29&gt;CPM!BL$1),1,"")</f>
        <v/>
      </c>
      <c r="BN34" s="257" t="str">
        <f>IF(AND(Start!$H29&lt;=CEILING(CPM!BN$1,1),Start!$I29&gt;CPM!BM$1),1,"")</f>
        <v/>
      </c>
      <c r="BO34" s="257" t="str">
        <f>IF(AND(Start!$H29&lt;=CEILING(CPM!BO$1,1),Start!$I29&gt;CPM!BN$1),1,"")</f>
        <v/>
      </c>
      <c r="BP34" s="257" t="str">
        <f>IF(AND(Start!$H29&lt;=CEILING(CPM!BP$1,1),Start!$I29&gt;CPM!BO$1),1,"")</f>
        <v/>
      </c>
      <c r="BQ34" s="257" t="str">
        <f>IF(AND(Start!$H29&lt;=CEILING(CPM!BQ$1,1),Start!$I29&gt;CPM!BP$1),1,"")</f>
        <v/>
      </c>
      <c r="BR34" s="257" t="str">
        <f>IF(AND(Start!$H29&lt;=CEILING(CPM!BR$1,1),Start!$I29&gt;CPM!BQ$1),1,"")</f>
        <v/>
      </c>
      <c r="BS34" s="257" t="str">
        <f>IF(AND(Start!$H29&lt;=CEILING(CPM!BS$1,1),Start!$I29&gt;CPM!BR$1),1,"")</f>
        <v/>
      </c>
      <c r="BT34" s="257" t="str">
        <f>IF(AND(Start!$H29&lt;=CEILING(CPM!BT$1,1),Start!$I29&gt;CPM!BS$1),1,"")</f>
        <v/>
      </c>
      <c r="BU34" s="223" t="str">
        <f>IF(AND(Start!$H29&lt;=CEILING(CPM!BU$1,1),Start!$I29&gt;CPM!BT$1),1,"")</f>
        <v/>
      </c>
      <c r="BV34" s="222" t="str">
        <f>IF(AND(Start!$H29&lt;=CEILING(CPM!BV$1,1),Start!$I29&gt;CPM!BU$1),1,"")</f>
        <v/>
      </c>
      <c r="BW34" s="257" t="str">
        <f>IF(AND(Start!$H29&lt;=CEILING(CPM!BW$1,1),Start!$I29&gt;CPM!BV$1),1,"")</f>
        <v/>
      </c>
      <c r="BX34" s="257" t="str">
        <f>IF(AND(Start!$H29&lt;=CEILING(CPM!BX$1,1),Start!$I29&gt;CPM!BW$1),1,"")</f>
        <v/>
      </c>
      <c r="BY34" s="257" t="str">
        <f>IF(AND(Start!$H29&lt;=CEILING(CPM!BY$1,1),Start!$I29&gt;CPM!BX$1),1,"")</f>
        <v/>
      </c>
      <c r="BZ34" s="257" t="str">
        <f>IF(AND(Start!$H29&lt;=CEILING(CPM!BZ$1,1),Start!$I29&gt;CPM!BY$1),1,"")</f>
        <v/>
      </c>
      <c r="CA34" s="257" t="str">
        <f>IF(AND(Start!$H29&lt;=CEILING(CPM!CA$1,1),Start!$I29&gt;CPM!BZ$1),1,"")</f>
        <v/>
      </c>
      <c r="CB34" s="257" t="str">
        <f>IF(AND(Start!$H29&lt;=CEILING(CPM!CB$1,1),Start!$I29&gt;CPM!CA$1),1,"")</f>
        <v/>
      </c>
      <c r="CC34" s="257" t="str">
        <f>IF(AND(Start!$H29&lt;=CEILING(CPM!CC$1,1),Start!$I29&gt;CPM!CB$1),1,"")</f>
        <v/>
      </c>
      <c r="CD34" s="257" t="str">
        <f>IF(AND(Start!$H29&lt;=CEILING(CPM!CD$1,1),Start!$I29&gt;CPM!CC$1),1,"")</f>
        <v/>
      </c>
      <c r="CE34" s="223" t="str">
        <f>IF(AND(Start!$H29&lt;=CEILING(CPM!CE$1,1),Start!$I29&gt;CPM!CD$1),1,"")</f>
        <v/>
      </c>
      <c r="CF34" s="222" t="str">
        <f>IF(AND(Start!$H29&lt;=CEILING(CPM!CF$1,1),Start!$I29&gt;CPM!CE$1),1,"")</f>
        <v/>
      </c>
      <c r="CG34" s="257" t="str">
        <f>IF(AND(Start!$H29&lt;=CEILING(CPM!CG$1,1),Start!$I29&gt;CPM!CF$1),1,"")</f>
        <v/>
      </c>
      <c r="CH34" s="257" t="str">
        <f>IF(AND(Start!$H29&lt;=CEILING(CPM!CH$1,1),Start!$I29&gt;CPM!CG$1),1,"")</f>
        <v/>
      </c>
      <c r="CI34" s="257" t="str">
        <f>IF(AND(Start!$H29&lt;=CEILING(CPM!CI$1,1),Start!$I29&gt;CPM!CH$1),1,"")</f>
        <v/>
      </c>
      <c r="CJ34" s="257" t="str">
        <f>IF(AND(Start!$H29&lt;=CEILING(CPM!CJ$1,1),Start!$I29&gt;CPM!CI$1),1,"")</f>
        <v/>
      </c>
      <c r="CK34" s="257" t="str">
        <f>IF(AND(Start!$H29&lt;=CEILING(CPM!CK$1,1),Start!$I29&gt;CPM!CJ$1),1,"")</f>
        <v/>
      </c>
      <c r="CL34" s="257" t="str">
        <f>IF(AND(Start!$H29&lt;=CEILING(CPM!CL$1,1),Start!$I29&gt;CPM!CK$1),1,"")</f>
        <v/>
      </c>
      <c r="CM34" s="257" t="str">
        <f>IF(AND(Start!$H29&lt;=CEILING(CPM!CM$1,1),Start!$I29&gt;CPM!CL$1),1,"")</f>
        <v/>
      </c>
      <c r="CN34" s="257" t="str">
        <f>IF(AND(Start!$H29&lt;=CEILING(CPM!CN$1,1),Start!$I29&gt;CPM!CM$1),1,"")</f>
        <v/>
      </c>
      <c r="CO34" s="223" t="str">
        <f>IF(AND(Start!$H29&lt;=CEILING(CPM!CO$1,1),Start!$I29&gt;CPM!CN$1),1,"")</f>
        <v/>
      </c>
      <c r="CP34" s="222" t="str">
        <f>IF(AND(Start!$H29&lt;=CEILING(CPM!CP$1,1),Start!$I29&gt;CPM!CO$1),1,"")</f>
        <v/>
      </c>
      <c r="CQ34" s="257" t="str">
        <f>IF(AND(Start!$H29&lt;=CEILING(CPM!CQ$1,1),Start!$I29&gt;CPM!CP$1),1,"")</f>
        <v/>
      </c>
      <c r="CR34" s="257" t="str">
        <f>IF(AND(Start!$H29&lt;=CEILING(CPM!CR$1,1),Start!$I29&gt;CPM!CQ$1),1,"")</f>
        <v/>
      </c>
      <c r="CS34" s="257" t="str">
        <f>IF(AND(Start!$H29&lt;=CEILING(CPM!CS$1,1),Start!$I29&gt;CPM!CR$1),1,"")</f>
        <v/>
      </c>
      <c r="CT34" s="257" t="str">
        <f>IF(AND(Start!$H29&lt;=CEILING(CPM!CT$1,1),Start!$I29&gt;CPM!CS$1),1,"")</f>
        <v/>
      </c>
      <c r="CU34" s="257" t="str">
        <f>IF(AND(Start!$H29&lt;=CEILING(CPM!CU$1,1),Start!$I29&gt;CPM!CT$1),1,"")</f>
        <v/>
      </c>
      <c r="CV34" s="257" t="str">
        <f>IF(AND(Start!$H29&lt;=CEILING(CPM!CV$1,1),Start!$I29&gt;CPM!CU$1),1,"")</f>
        <v/>
      </c>
      <c r="CW34" s="257" t="str">
        <f>IF(AND(Start!$H29&lt;=CEILING(CPM!CW$1,1),Start!$I29&gt;CPM!CV$1),1,"")</f>
        <v/>
      </c>
      <c r="CX34" s="257" t="str">
        <f>IF(AND(Start!$H29&lt;=CEILING(CPM!CX$1,1),Start!$I29&gt;CPM!CW$1),1,"")</f>
        <v/>
      </c>
      <c r="CY34" s="223" t="str">
        <f>IF(AND(Start!$H29&lt;=CEILING(CPM!CY$1,1),Start!$I29&gt;CPM!CX$1),1,"")</f>
        <v/>
      </c>
      <c r="CZ34" s="222" t="str">
        <f>IF(AND(Start!$H29&lt;=CEILING(CPM!CZ$1,1),Start!$I29&gt;CPM!CY$1),1,"")</f>
        <v/>
      </c>
      <c r="DA34" s="257" t="str">
        <f>IF(AND(Start!$H29&lt;=CEILING(CPM!DA$1,1),Start!$I29&gt;CPM!CZ$1),1,"")</f>
        <v/>
      </c>
      <c r="DB34" s="257" t="str">
        <f>IF(AND(Start!$H29&lt;=CEILING(CPM!DB$1,1),Start!$I29&gt;CPM!DA$1),1,"")</f>
        <v/>
      </c>
      <c r="DC34" s="257" t="str">
        <f>IF(AND(Start!$H29&lt;=CEILING(CPM!DC$1,1),Start!$I29&gt;CPM!DB$1),1,"")</f>
        <v/>
      </c>
      <c r="DD34" s="257" t="str">
        <f>IF(AND(Start!$H29&lt;=CEILING(CPM!DD$1,1),Start!$I29&gt;CPM!DC$1),1,"")</f>
        <v/>
      </c>
      <c r="DE34" s="257" t="str">
        <f>IF(AND(Start!$H29&lt;=CEILING(CPM!DE$1,1),Start!$I29&gt;CPM!DD$1),1,"")</f>
        <v/>
      </c>
      <c r="DF34" s="257" t="str">
        <f>IF(AND(Start!$H29&lt;=CEILING(CPM!DF$1,1),Start!$I29&gt;CPM!DE$1),1,"")</f>
        <v/>
      </c>
      <c r="DG34" s="257" t="str">
        <f>IF(AND(Start!$H29&lt;=CEILING(CPM!DG$1,1),Start!$I29&gt;CPM!DF$1),1,"")</f>
        <v/>
      </c>
      <c r="DH34" s="257" t="str">
        <f>IF(AND(Start!$H29&lt;=CEILING(CPM!DH$1,1),Start!$I29&gt;CPM!DG$1),1,"")</f>
        <v/>
      </c>
      <c r="DI34" s="223" t="str">
        <f>IF(AND(Start!$H29&lt;=CEILING(CPM!DI$1,1),Start!$I29&gt;CPM!DH$1),1,"")</f>
        <v/>
      </c>
      <c r="DJ34" s="222" t="str">
        <f>IF(AND(Start!$H29&lt;=CEILING(CPM!DJ$1,1),Start!$I29&gt;CPM!DI$1),1,"")</f>
        <v/>
      </c>
      <c r="DK34" s="257" t="str">
        <f>IF(AND(Start!$H29&lt;=CEILING(CPM!DK$1,1),Start!$I29&gt;CPM!DJ$1),1,"")</f>
        <v/>
      </c>
      <c r="DL34" s="257" t="str">
        <f>IF(AND(Start!$H29&lt;=CEILING(CPM!DL$1,1),Start!$I29&gt;CPM!DK$1),1,"")</f>
        <v/>
      </c>
      <c r="DM34" s="257" t="str">
        <f>IF(AND(Start!$H29&lt;=CEILING(CPM!DM$1,1),Start!$I29&gt;CPM!DL$1),1,"")</f>
        <v/>
      </c>
      <c r="DN34" s="257" t="str">
        <f>IF(AND(Start!$H29&lt;=CEILING(CPM!DN$1,1),Start!$I29&gt;CPM!DM$1),1,"")</f>
        <v/>
      </c>
      <c r="DO34" s="257" t="str">
        <f>IF(AND(Start!$H29&lt;=CEILING(CPM!DO$1,1),Start!$I29&gt;CPM!DN$1),1,"")</f>
        <v/>
      </c>
      <c r="DP34" s="257" t="str">
        <f>IF(AND(Start!$H29&lt;=CEILING(CPM!DP$1,1),Start!$I29&gt;CPM!DO$1),1,"")</f>
        <v/>
      </c>
      <c r="DQ34" s="257" t="str">
        <f>IF(AND(Start!$H29&lt;=CEILING(CPM!DQ$1,1),Start!$I29&gt;CPM!DP$1),1,"")</f>
        <v/>
      </c>
      <c r="DR34" s="257" t="str">
        <f>IF(AND(Start!$H29&lt;=CEILING(CPM!DR$1,1),Start!$I29&gt;CPM!DQ$1),1,"")</f>
        <v/>
      </c>
      <c r="DS34" s="223" t="str">
        <f>IF(AND(Start!$H29&lt;=CEILING(CPM!DS$1,1),Start!$I29&gt;CPM!DR$1),1,"")</f>
        <v/>
      </c>
      <c r="DT34" s="222" t="str">
        <f>IF(AND(Start!$H29&lt;=CEILING(CPM!DT$1,1),Start!$I29&gt;CPM!DS$1),1,"")</f>
        <v/>
      </c>
      <c r="DU34" s="257" t="str">
        <f>IF(AND(Start!$H29&lt;=CEILING(CPM!DU$1,1),Start!$I29&gt;CPM!DT$1),1,"")</f>
        <v/>
      </c>
      <c r="DV34" s="257" t="str">
        <f>IF(AND(Start!$H29&lt;=CEILING(CPM!DV$1,1),Start!$I29&gt;CPM!DU$1),1,"")</f>
        <v/>
      </c>
      <c r="DW34" s="257" t="str">
        <f>IF(AND(Start!$H29&lt;=CEILING(CPM!DW$1,1),Start!$I29&gt;CPM!DV$1),1,"")</f>
        <v/>
      </c>
      <c r="DX34" s="257" t="str">
        <f>IF(AND(Start!$H29&lt;=CEILING(CPM!DX$1,1),Start!$I29&gt;CPM!DW$1),1,"")</f>
        <v/>
      </c>
      <c r="DY34" s="257" t="str">
        <f>IF(AND(Start!$H29&lt;=CEILING(CPM!DY$1,1),Start!$I29&gt;CPM!DX$1),1,"")</f>
        <v/>
      </c>
      <c r="DZ34" s="257" t="str">
        <f>IF(AND(Start!$H29&lt;=CEILING(CPM!DZ$1,1),Start!$I29&gt;CPM!DY$1),1,"")</f>
        <v/>
      </c>
      <c r="EA34" s="257" t="str">
        <f>IF(AND(Start!$H29&lt;=CEILING(CPM!EA$1,1),Start!$I29&gt;CPM!DZ$1),1,"")</f>
        <v/>
      </c>
      <c r="EB34" s="257" t="str">
        <f>IF(AND(Start!$H29&lt;=CEILING(CPM!EB$1,1),Start!$I29&gt;CPM!EA$1),1,"")</f>
        <v/>
      </c>
      <c r="EC34" s="223" t="str">
        <f>IF(AND(Start!$H29&lt;=CEILING(CPM!EC$1,1),Start!$I29&gt;CPM!EB$1),1,"")</f>
        <v/>
      </c>
    </row>
    <row r="35" spans="2:133" ht="12" customHeight="1" x14ac:dyDescent="0.2">
      <c r="B35" t="str">
        <f>Start!B30</f>
        <v/>
      </c>
      <c r="C35" s="249" t="str">
        <f>Start!D30</f>
        <v/>
      </c>
      <c r="D35" s="268" t="str">
        <f>IF(AND(Start!$H30&lt;=CEILING(CPM!D$1,1),Start!$I30&gt;CPM!C$1),1,"")</f>
        <v/>
      </c>
      <c r="E35" s="269" t="str">
        <f>IF(AND(Start!$H30&lt;=CEILING(CPM!E$1,1),Start!$I30&gt;CPM!D$1),1,"")</f>
        <v/>
      </c>
      <c r="F35" s="269" t="str">
        <f>IF(AND(Start!$H30&lt;=CEILING(CPM!F$1,1),Start!$I30&gt;CPM!E$1),1,"")</f>
        <v/>
      </c>
      <c r="G35" s="269" t="str">
        <f>IF(AND(Start!$H30&lt;=CEILING(CPM!G$1,1),Start!$I30&gt;CPM!F$1),1,"")</f>
        <v/>
      </c>
      <c r="H35" s="269" t="str">
        <f>IF(AND(Start!$H30&lt;=CEILING(CPM!H$1,1),Start!$I30&gt;CPM!G$1),1,"")</f>
        <v/>
      </c>
      <c r="I35" s="269" t="str">
        <f>IF(AND(Start!$H30&lt;=CEILING(CPM!I$1,1),Start!$I30&gt;CPM!H$1),1,"")</f>
        <v/>
      </c>
      <c r="J35" s="269" t="str">
        <f>IF(AND(Start!$H30&lt;=CEILING(CPM!J$1,1),Start!$I30&gt;CPM!I$1),1,"")</f>
        <v/>
      </c>
      <c r="K35" s="269" t="str">
        <f>IF(AND(Start!$H30&lt;=CEILING(CPM!K$1,1),Start!$I30&gt;CPM!J$1),1,"")</f>
        <v/>
      </c>
      <c r="L35" s="269" t="str">
        <f>IF(AND(Start!$H30&lt;=CEILING(CPM!L$1,1),Start!$I30&gt;CPM!K$1),1,"")</f>
        <v/>
      </c>
      <c r="M35" s="270" t="str">
        <f>IF(AND(Start!$H30&lt;=CEILING(CPM!M$1,1),Start!$I30&gt;CPM!L$1),1,"")</f>
        <v/>
      </c>
      <c r="N35" s="268" t="str">
        <f>IF(AND(Start!$H30&lt;=CEILING(CPM!N$1,1),Start!$I30&gt;CPM!M$1),1,"")</f>
        <v/>
      </c>
      <c r="O35" s="269" t="str">
        <f>IF(AND(Start!$H30&lt;=CEILING(CPM!O$1,1),Start!$I30&gt;CPM!N$1),1,"")</f>
        <v/>
      </c>
      <c r="P35" s="269" t="str">
        <f>IF(AND(Start!$H30&lt;=CEILING(CPM!P$1,1),Start!$I30&gt;CPM!O$1),1,"")</f>
        <v/>
      </c>
      <c r="Q35" s="269" t="str">
        <f>IF(AND(Start!$H30&lt;=CEILING(CPM!Q$1,1),Start!$I30&gt;CPM!P$1),1,"")</f>
        <v/>
      </c>
      <c r="R35" s="269" t="str">
        <f>IF(AND(Start!$H30&lt;=CEILING(CPM!R$1,1),Start!$I30&gt;CPM!Q$1),1,"")</f>
        <v/>
      </c>
      <c r="S35" s="269" t="str">
        <f>IF(AND(Start!$H30&lt;=CEILING(CPM!S$1,1),Start!$I30&gt;CPM!R$1),1,"")</f>
        <v/>
      </c>
      <c r="T35" s="269" t="str">
        <f>IF(AND(Start!$H30&lt;=CEILING(CPM!T$1,1),Start!$I30&gt;CPM!S$1),1,"")</f>
        <v/>
      </c>
      <c r="U35" s="269" t="str">
        <f>IF(AND(Start!$H30&lt;=CEILING(CPM!U$1,1),Start!$I30&gt;CPM!T$1),1,"")</f>
        <v/>
      </c>
      <c r="V35" s="269" t="str">
        <f>IF(AND(Start!$H30&lt;=CEILING(CPM!V$1,1),Start!$I30&gt;CPM!U$1),1,"")</f>
        <v/>
      </c>
      <c r="W35" s="270" t="str">
        <f>IF(AND(Start!$H30&lt;=CEILING(CPM!W$1,1),Start!$I30&gt;CPM!V$1),1,"")</f>
        <v/>
      </c>
      <c r="X35" s="268" t="str">
        <f>IF(AND(Start!$H30&lt;=CEILING(CPM!X$1,1),Start!$I30&gt;CPM!W$1),1,"")</f>
        <v/>
      </c>
      <c r="Y35" s="269" t="str">
        <f>IF(AND(Start!$H30&lt;=CEILING(CPM!Y$1,1),Start!$I30&gt;CPM!X$1),1,"")</f>
        <v/>
      </c>
      <c r="Z35" s="269" t="str">
        <f>IF(AND(Start!$H30&lt;=CEILING(CPM!Z$1,1),Start!$I30&gt;CPM!Y$1),1,"")</f>
        <v/>
      </c>
      <c r="AA35" s="269" t="str">
        <f>IF(AND(Start!$H30&lt;=CEILING(CPM!AA$1,1),Start!$I30&gt;CPM!Z$1),1,"")</f>
        <v/>
      </c>
      <c r="AB35" s="269" t="str">
        <f>IF(AND(Start!$H30&lt;=CEILING(CPM!AB$1,1),Start!$I30&gt;CPM!AA$1),1,"")</f>
        <v/>
      </c>
      <c r="AC35" s="269" t="str">
        <f>IF(AND(Start!$H30&lt;=CEILING(CPM!AC$1,1),Start!$I30&gt;CPM!AB$1),1,"")</f>
        <v/>
      </c>
      <c r="AD35" s="269" t="str">
        <f>IF(AND(Start!$H30&lt;=CEILING(CPM!AD$1,1),Start!$I30&gt;CPM!AC$1),1,"")</f>
        <v/>
      </c>
      <c r="AE35" s="269" t="str">
        <f>IF(AND(Start!$H30&lt;=CEILING(CPM!AE$1,1),Start!$I30&gt;CPM!AD$1),1,"")</f>
        <v/>
      </c>
      <c r="AF35" s="269" t="str">
        <f>IF(AND(Start!$H30&lt;=CEILING(CPM!AF$1,1),Start!$I30&gt;CPM!AE$1),1,"")</f>
        <v/>
      </c>
      <c r="AG35" s="270" t="str">
        <f>IF(AND(Start!$H30&lt;=CEILING(CPM!AG$1,1),Start!$I30&gt;CPM!AF$1),1,"")</f>
        <v/>
      </c>
      <c r="AH35" s="268" t="str">
        <f>IF(AND(Start!$H30&lt;=CEILING(CPM!AH$1,1),Start!$I30&gt;CPM!AG$1),1,"")</f>
        <v/>
      </c>
      <c r="AI35" s="269" t="str">
        <f>IF(AND(Start!$H30&lt;=CEILING(CPM!AI$1,1),Start!$I30&gt;CPM!AH$1),1,"")</f>
        <v/>
      </c>
      <c r="AJ35" s="269" t="str">
        <f>IF(AND(Start!$H30&lt;=CEILING(CPM!AJ$1,1),Start!$I30&gt;CPM!AI$1),1,"")</f>
        <v/>
      </c>
      <c r="AK35" s="269" t="str">
        <f>IF(AND(Start!$H30&lt;=CEILING(CPM!AK$1,1),Start!$I30&gt;CPM!AJ$1),1,"")</f>
        <v/>
      </c>
      <c r="AL35" s="269" t="str">
        <f>IF(AND(Start!$H30&lt;=CEILING(CPM!AL$1,1),Start!$I30&gt;CPM!AK$1),1,"")</f>
        <v/>
      </c>
      <c r="AM35" s="269" t="str">
        <f>IF(AND(Start!$H30&lt;=CEILING(CPM!AM$1,1),Start!$I30&gt;CPM!AL$1),1,"")</f>
        <v/>
      </c>
      <c r="AN35" s="269" t="str">
        <f>IF(AND(Start!$H30&lt;=CEILING(CPM!AN$1,1),Start!$I30&gt;CPM!AM$1),1,"")</f>
        <v/>
      </c>
      <c r="AO35" s="269" t="str">
        <f>IF(AND(Start!$H30&lt;=CEILING(CPM!AO$1,1),Start!$I30&gt;CPM!AN$1),1,"")</f>
        <v/>
      </c>
      <c r="AP35" s="269" t="str">
        <f>IF(AND(Start!$H30&lt;=CEILING(CPM!AP$1,1),Start!$I30&gt;CPM!AO$1),1,"")</f>
        <v/>
      </c>
      <c r="AQ35" s="270" t="str">
        <f>IF(AND(Start!$H30&lt;=CEILING(CPM!AQ$1,1),Start!$I30&gt;CPM!AP$1),1,"")</f>
        <v/>
      </c>
      <c r="AR35" s="268" t="str">
        <f>IF(AND(Start!$H30&lt;=CEILING(CPM!AR$1,1),Start!$I30&gt;CPM!AQ$1),1,"")</f>
        <v/>
      </c>
      <c r="AS35" s="269" t="str">
        <f>IF(AND(Start!$H30&lt;=CEILING(CPM!AS$1,1),Start!$I30&gt;CPM!AR$1),1,"")</f>
        <v/>
      </c>
      <c r="AT35" s="269" t="str">
        <f>IF(AND(Start!$H30&lt;=CEILING(CPM!AT$1,1),Start!$I30&gt;CPM!AS$1),1,"")</f>
        <v/>
      </c>
      <c r="AU35" s="269" t="str">
        <f>IF(AND(Start!$H30&lt;=CEILING(CPM!AU$1,1),Start!$I30&gt;CPM!AT$1),1,"")</f>
        <v/>
      </c>
      <c r="AV35" s="269" t="str">
        <f>IF(AND(Start!$H30&lt;=CEILING(CPM!AV$1,1),Start!$I30&gt;CPM!AU$1),1,"")</f>
        <v/>
      </c>
      <c r="AW35" s="269" t="str">
        <f>IF(AND(Start!$H30&lt;=CEILING(CPM!AW$1,1),Start!$I30&gt;CPM!AV$1),1,"")</f>
        <v/>
      </c>
      <c r="AX35" s="269" t="str">
        <f>IF(AND(Start!$H30&lt;=CEILING(CPM!AX$1,1),Start!$I30&gt;CPM!AW$1),1,"")</f>
        <v/>
      </c>
      <c r="AY35" s="269" t="str">
        <f>IF(AND(Start!$H30&lt;=CEILING(CPM!AY$1,1),Start!$I30&gt;CPM!AX$1),1,"")</f>
        <v/>
      </c>
      <c r="AZ35" s="269" t="str">
        <f>IF(AND(Start!$H30&lt;=CEILING(CPM!AZ$1,1),Start!$I30&gt;CPM!AY$1),1,"")</f>
        <v/>
      </c>
      <c r="BA35" s="270" t="str">
        <f>IF(AND(Start!$H30&lt;=CEILING(CPM!BA$1,1),Start!$I30&gt;CPM!AZ$1),1,"")</f>
        <v/>
      </c>
      <c r="BB35" s="268" t="str">
        <f>IF(AND(Start!$H30&lt;=CEILING(CPM!BB$1,1),Start!$I30&gt;CPM!BA$1),1,"")</f>
        <v/>
      </c>
      <c r="BC35" s="269" t="str">
        <f>IF(AND(Start!$H30&lt;=CEILING(CPM!BC$1,1),Start!$I30&gt;CPM!BB$1),1,"")</f>
        <v/>
      </c>
      <c r="BD35" s="269" t="str">
        <f>IF(AND(Start!$H30&lt;=CEILING(CPM!BD$1,1),Start!$I30&gt;CPM!BC$1),1,"")</f>
        <v/>
      </c>
      <c r="BE35" s="269" t="str">
        <f>IF(AND(Start!$H30&lt;=CEILING(CPM!BE$1,1),Start!$I30&gt;CPM!BD$1),1,"")</f>
        <v/>
      </c>
      <c r="BF35" s="269" t="str">
        <f>IF(AND(Start!$H30&lt;=CEILING(CPM!BF$1,1),Start!$I30&gt;CPM!BE$1),1,"")</f>
        <v/>
      </c>
      <c r="BG35" s="269" t="str">
        <f>IF(AND(Start!$H30&lt;=CEILING(CPM!BG$1,1),Start!$I30&gt;CPM!BF$1),1,"")</f>
        <v/>
      </c>
      <c r="BH35" s="269" t="str">
        <f>IF(AND(Start!$H30&lt;=CEILING(CPM!BH$1,1),Start!$I30&gt;CPM!BG$1),1,"")</f>
        <v/>
      </c>
      <c r="BI35" s="269" t="str">
        <f>IF(AND(Start!$H30&lt;=CEILING(CPM!BI$1,1),Start!$I30&gt;CPM!BH$1),1,"")</f>
        <v/>
      </c>
      <c r="BJ35" s="269" t="str">
        <f>IF(AND(Start!$H30&lt;=CEILING(CPM!BJ$1,1),Start!$I30&gt;CPM!BI$1),1,"")</f>
        <v/>
      </c>
      <c r="BK35" s="270" t="str">
        <f>IF(AND(Start!$H30&lt;=CEILING(CPM!BK$1,1),Start!$I30&gt;CPM!BJ$1),1,"")</f>
        <v/>
      </c>
      <c r="BL35" s="268" t="str">
        <f>IF(AND(Start!$H30&lt;=CEILING(CPM!BL$1,1),Start!$I30&gt;CPM!BK$1),1,"")</f>
        <v/>
      </c>
      <c r="BM35" s="269" t="str">
        <f>IF(AND(Start!$H30&lt;=CEILING(CPM!BM$1,1),Start!$I30&gt;CPM!BL$1),1,"")</f>
        <v/>
      </c>
      <c r="BN35" s="269" t="str">
        <f>IF(AND(Start!$H30&lt;=CEILING(CPM!BN$1,1),Start!$I30&gt;CPM!BM$1),1,"")</f>
        <v/>
      </c>
      <c r="BO35" s="269" t="str">
        <f>IF(AND(Start!$H30&lt;=CEILING(CPM!BO$1,1),Start!$I30&gt;CPM!BN$1),1,"")</f>
        <v/>
      </c>
      <c r="BP35" s="269" t="str">
        <f>IF(AND(Start!$H30&lt;=CEILING(CPM!BP$1,1),Start!$I30&gt;CPM!BO$1),1,"")</f>
        <v/>
      </c>
      <c r="BQ35" s="269" t="str">
        <f>IF(AND(Start!$H30&lt;=CEILING(CPM!BQ$1,1),Start!$I30&gt;CPM!BP$1),1,"")</f>
        <v/>
      </c>
      <c r="BR35" s="269" t="str">
        <f>IF(AND(Start!$H30&lt;=CEILING(CPM!BR$1,1),Start!$I30&gt;CPM!BQ$1),1,"")</f>
        <v/>
      </c>
      <c r="BS35" s="269" t="str">
        <f>IF(AND(Start!$H30&lt;=CEILING(CPM!BS$1,1),Start!$I30&gt;CPM!BR$1),1,"")</f>
        <v/>
      </c>
      <c r="BT35" s="269" t="str">
        <f>IF(AND(Start!$H30&lt;=CEILING(CPM!BT$1,1),Start!$I30&gt;CPM!BS$1),1,"")</f>
        <v/>
      </c>
      <c r="BU35" s="270" t="str">
        <f>IF(AND(Start!$H30&lt;=CEILING(CPM!BU$1,1),Start!$I30&gt;CPM!BT$1),1,"")</f>
        <v/>
      </c>
      <c r="BV35" s="268" t="str">
        <f>IF(AND(Start!$H30&lt;=CEILING(CPM!BV$1,1),Start!$I30&gt;CPM!BU$1),1,"")</f>
        <v/>
      </c>
      <c r="BW35" s="269" t="str">
        <f>IF(AND(Start!$H30&lt;=CEILING(CPM!BW$1,1),Start!$I30&gt;CPM!BV$1),1,"")</f>
        <v/>
      </c>
      <c r="BX35" s="269" t="str">
        <f>IF(AND(Start!$H30&lt;=CEILING(CPM!BX$1,1),Start!$I30&gt;CPM!BW$1),1,"")</f>
        <v/>
      </c>
      <c r="BY35" s="269" t="str">
        <f>IF(AND(Start!$H30&lt;=CEILING(CPM!BY$1,1),Start!$I30&gt;CPM!BX$1),1,"")</f>
        <v/>
      </c>
      <c r="BZ35" s="269" t="str">
        <f>IF(AND(Start!$H30&lt;=CEILING(CPM!BZ$1,1),Start!$I30&gt;CPM!BY$1),1,"")</f>
        <v/>
      </c>
      <c r="CA35" s="269" t="str">
        <f>IF(AND(Start!$H30&lt;=CEILING(CPM!CA$1,1),Start!$I30&gt;CPM!BZ$1),1,"")</f>
        <v/>
      </c>
      <c r="CB35" s="269" t="str">
        <f>IF(AND(Start!$H30&lt;=CEILING(CPM!CB$1,1),Start!$I30&gt;CPM!CA$1),1,"")</f>
        <v/>
      </c>
      <c r="CC35" s="269" t="str">
        <f>IF(AND(Start!$H30&lt;=CEILING(CPM!CC$1,1),Start!$I30&gt;CPM!CB$1),1,"")</f>
        <v/>
      </c>
      <c r="CD35" s="269" t="str">
        <f>IF(AND(Start!$H30&lt;=CEILING(CPM!CD$1,1),Start!$I30&gt;CPM!CC$1),1,"")</f>
        <v/>
      </c>
      <c r="CE35" s="270" t="str">
        <f>IF(AND(Start!$H30&lt;=CEILING(CPM!CE$1,1),Start!$I30&gt;CPM!CD$1),1,"")</f>
        <v/>
      </c>
      <c r="CF35" s="268" t="str">
        <f>IF(AND(Start!$H30&lt;=CEILING(CPM!CF$1,1),Start!$I30&gt;CPM!CE$1),1,"")</f>
        <v/>
      </c>
      <c r="CG35" s="269" t="str">
        <f>IF(AND(Start!$H30&lt;=CEILING(CPM!CG$1,1),Start!$I30&gt;CPM!CF$1),1,"")</f>
        <v/>
      </c>
      <c r="CH35" s="269" t="str">
        <f>IF(AND(Start!$H30&lt;=CEILING(CPM!CH$1,1),Start!$I30&gt;CPM!CG$1),1,"")</f>
        <v/>
      </c>
      <c r="CI35" s="269" t="str">
        <f>IF(AND(Start!$H30&lt;=CEILING(CPM!CI$1,1),Start!$I30&gt;CPM!CH$1),1,"")</f>
        <v/>
      </c>
      <c r="CJ35" s="269" t="str">
        <f>IF(AND(Start!$H30&lt;=CEILING(CPM!CJ$1,1),Start!$I30&gt;CPM!CI$1),1,"")</f>
        <v/>
      </c>
      <c r="CK35" s="269" t="str">
        <f>IF(AND(Start!$H30&lt;=CEILING(CPM!CK$1,1),Start!$I30&gt;CPM!CJ$1),1,"")</f>
        <v/>
      </c>
      <c r="CL35" s="269" t="str">
        <f>IF(AND(Start!$H30&lt;=CEILING(CPM!CL$1,1),Start!$I30&gt;CPM!CK$1),1,"")</f>
        <v/>
      </c>
      <c r="CM35" s="269" t="str">
        <f>IF(AND(Start!$H30&lt;=CEILING(CPM!CM$1,1),Start!$I30&gt;CPM!CL$1),1,"")</f>
        <v/>
      </c>
      <c r="CN35" s="269" t="str">
        <f>IF(AND(Start!$H30&lt;=CEILING(CPM!CN$1,1),Start!$I30&gt;CPM!CM$1),1,"")</f>
        <v/>
      </c>
      <c r="CO35" s="270" t="str">
        <f>IF(AND(Start!$H30&lt;=CEILING(CPM!CO$1,1),Start!$I30&gt;CPM!CN$1),1,"")</f>
        <v/>
      </c>
      <c r="CP35" s="268" t="str">
        <f>IF(AND(Start!$H30&lt;=CEILING(CPM!CP$1,1),Start!$I30&gt;CPM!CO$1),1,"")</f>
        <v/>
      </c>
      <c r="CQ35" s="269" t="str">
        <f>IF(AND(Start!$H30&lt;=CEILING(CPM!CQ$1,1),Start!$I30&gt;CPM!CP$1),1,"")</f>
        <v/>
      </c>
      <c r="CR35" s="269" t="str">
        <f>IF(AND(Start!$H30&lt;=CEILING(CPM!CR$1,1),Start!$I30&gt;CPM!CQ$1),1,"")</f>
        <v/>
      </c>
      <c r="CS35" s="269" t="str">
        <f>IF(AND(Start!$H30&lt;=CEILING(CPM!CS$1,1),Start!$I30&gt;CPM!CR$1),1,"")</f>
        <v/>
      </c>
      <c r="CT35" s="269" t="str">
        <f>IF(AND(Start!$H30&lt;=CEILING(CPM!CT$1,1),Start!$I30&gt;CPM!CS$1),1,"")</f>
        <v/>
      </c>
      <c r="CU35" s="269" t="str">
        <f>IF(AND(Start!$H30&lt;=CEILING(CPM!CU$1,1),Start!$I30&gt;CPM!CT$1),1,"")</f>
        <v/>
      </c>
      <c r="CV35" s="269" t="str">
        <f>IF(AND(Start!$H30&lt;=CEILING(CPM!CV$1,1),Start!$I30&gt;CPM!CU$1),1,"")</f>
        <v/>
      </c>
      <c r="CW35" s="269" t="str">
        <f>IF(AND(Start!$H30&lt;=CEILING(CPM!CW$1,1),Start!$I30&gt;CPM!CV$1),1,"")</f>
        <v/>
      </c>
      <c r="CX35" s="269" t="str">
        <f>IF(AND(Start!$H30&lt;=CEILING(CPM!CX$1,1),Start!$I30&gt;CPM!CW$1),1,"")</f>
        <v/>
      </c>
      <c r="CY35" s="270" t="str">
        <f>IF(AND(Start!$H30&lt;=CEILING(CPM!CY$1,1),Start!$I30&gt;CPM!CX$1),1,"")</f>
        <v/>
      </c>
      <c r="CZ35" s="268" t="str">
        <f>IF(AND(Start!$H30&lt;=CEILING(CPM!CZ$1,1),Start!$I30&gt;CPM!CY$1),1,"")</f>
        <v/>
      </c>
      <c r="DA35" s="269" t="str">
        <f>IF(AND(Start!$H30&lt;=CEILING(CPM!DA$1,1),Start!$I30&gt;CPM!CZ$1),1,"")</f>
        <v/>
      </c>
      <c r="DB35" s="269" t="str">
        <f>IF(AND(Start!$H30&lt;=CEILING(CPM!DB$1,1),Start!$I30&gt;CPM!DA$1),1,"")</f>
        <v/>
      </c>
      <c r="DC35" s="269" t="str">
        <f>IF(AND(Start!$H30&lt;=CEILING(CPM!DC$1,1),Start!$I30&gt;CPM!DB$1),1,"")</f>
        <v/>
      </c>
      <c r="DD35" s="269" t="str">
        <f>IF(AND(Start!$H30&lt;=CEILING(CPM!DD$1,1),Start!$I30&gt;CPM!DC$1),1,"")</f>
        <v/>
      </c>
      <c r="DE35" s="269" t="str">
        <f>IF(AND(Start!$H30&lt;=CEILING(CPM!DE$1,1),Start!$I30&gt;CPM!DD$1),1,"")</f>
        <v/>
      </c>
      <c r="DF35" s="269" t="str">
        <f>IF(AND(Start!$H30&lt;=CEILING(CPM!DF$1,1),Start!$I30&gt;CPM!DE$1),1,"")</f>
        <v/>
      </c>
      <c r="DG35" s="269" t="str">
        <f>IF(AND(Start!$H30&lt;=CEILING(CPM!DG$1,1),Start!$I30&gt;CPM!DF$1),1,"")</f>
        <v/>
      </c>
      <c r="DH35" s="269" t="str">
        <f>IF(AND(Start!$H30&lt;=CEILING(CPM!DH$1,1),Start!$I30&gt;CPM!DG$1),1,"")</f>
        <v/>
      </c>
      <c r="DI35" s="270" t="str">
        <f>IF(AND(Start!$H30&lt;=CEILING(CPM!DI$1,1),Start!$I30&gt;CPM!DH$1),1,"")</f>
        <v/>
      </c>
      <c r="DJ35" s="268" t="str">
        <f>IF(AND(Start!$H30&lt;=CEILING(CPM!DJ$1,1),Start!$I30&gt;CPM!DI$1),1,"")</f>
        <v/>
      </c>
      <c r="DK35" s="269" t="str">
        <f>IF(AND(Start!$H30&lt;=CEILING(CPM!DK$1,1),Start!$I30&gt;CPM!DJ$1),1,"")</f>
        <v/>
      </c>
      <c r="DL35" s="269" t="str">
        <f>IF(AND(Start!$H30&lt;=CEILING(CPM!DL$1,1),Start!$I30&gt;CPM!DK$1),1,"")</f>
        <v/>
      </c>
      <c r="DM35" s="269" t="str">
        <f>IF(AND(Start!$H30&lt;=CEILING(CPM!DM$1,1),Start!$I30&gt;CPM!DL$1),1,"")</f>
        <v/>
      </c>
      <c r="DN35" s="269" t="str">
        <f>IF(AND(Start!$H30&lt;=CEILING(CPM!DN$1,1),Start!$I30&gt;CPM!DM$1),1,"")</f>
        <v/>
      </c>
      <c r="DO35" s="269" t="str">
        <f>IF(AND(Start!$H30&lt;=CEILING(CPM!DO$1,1),Start!$I30&gt;CPM!DN$1),1,"")</f>
        <v/>
      </c>
      <c r="DP35" s="269" t="str">
        <f>IF(AND(Start!$H30&lt;=CEILING(CPM!DP$1,1),Start!$I30&gt;CPM!DO$1),1,"")</f>
        <v/>
      </c>
      <c r="DQ35" s="269" t="str">
        <f>IF(AND(Start!$H30&lt;=CEILING(CPM!DQ$1,1),Start!$I30&gt;CPM!DP$1),1,"")</f>
        <v/>
      </c>
      <c r="DR35" s="269" t="str">
        <f>IF(AND(Start!$H30&lt;=CEILING(CPM!DR$1,1),Start!$I30&gt;CPM!DQ$1),1,"")</f>
        <v/>
      </c>
      <c r="DS35" s="270" t="str">
        <f>IF(AND(Start!$H30&lt;=CEILING(CPM!DS$1,1),Start!$I30&gt;CPM!DR$1),1,"")</f>
        <v/>
      </c>
      <c r="DT35" s="268" t="str">
        <f>IF(AND(Start!$H30&lt;=CEILING(CPM!DT$1,1),Start!$I30&gt;CPM!DS$1),1,"")</f>
        <v/>
      </c>
      <c r="DU35" s="269" t="str">
        <f>IF(AND(Start!$H30&lt;=CEILING(CPM!DU$1,1),Start!$I30&gt;CPM!DT$1),1,"")</f>
        <v/>
      </c>
      <c r="DV35" s="269" t="str">
        <f>IF(AND(Start!$H30&lt;=CEILING(CPM!DV$1,1),Start!$I30&gt;CPM!DU$1),1,"")</f>
        <v/>
      </c>
      <c r="DW35" s="269" t="str">
        <f>IF(AND(Start!$H30&lt;=CEILING(CPM!DW$1,1),Start!$I30&gt;CPM!DV$1),1,"")</f>
        <v/>
      </c>
      <c r="DX35" s="269" t="str">
        <f>IF(AND(Start!$H30&lt;=CEILING(CPM!DX$1,1),Start!$I30&gt;CPM!DW$1),1,"")</f>
        <v/>
      </c>
      <c r="DY35" s="269" t="str">
        <f>IF(AND(Start!$H30&lt;=CEILING(CPM!DY$1,1),Start!$I30&gt;CPM!DX$1),1,"")</f>
        <v/>
      </c>
      <c r="DZ35" s="269" t="str">
        <f>IF(AND(Start!$H30&lt;=CEILING(CPM!DZ$1,1),Start!$I30&gt;CPM!DY$1),1,"")</f>
        <v/>
      </c>
      <c r="EA35" s="269" t="str">
        <f>IF(AND(Start!$H30&lt;=CEILING(CPM!EA$1,1),Start!$I30&gt;CPM!DZ$1),1,"")</f>
        <v/>
      </c>
      <c r="EB35" s="269" t="str">
        <f>IF(AND(Start!$H30&lt;=CEILING(CPM!EB$1,1),Start!$I30&gt;CPM!EA$1),1,"")</f>
        <v/>
      </c>
      <c r="EC35" s="270" t="str">
        <f>IF(AND(Start!$H30&lt;=CEILING(CPM!EC$1,1),Start!$I30&gt;CPM!EB$1),1,"")</f>
        <v/>
      </c>
    </row>
    <row r="36" spans="2:133" ht="12" customHeight="1" x14ac:dyDescent="0.2">
      <c r="B36" t="str">
        <f>Start!B31</f>
        <v/>
      </c>
      <c r="C36" s="206" t="str">
        <f>Start!D31</f>
        <v/>
      </c>
      <c r="D36" s="222" t="str">
        <f>IF(AND(Start!$H31&lt;=CEILING(CPM!D$1,1),Start!$I31&gt;CPM!C$1),1,"")</f>
        <v/>
      </c>
      <c r="E36" s="257" t="str">
        <f>IF(AND(Start!$H31&lt;=CEILING(CPM!E$1,1),Start!$I31&gt;CPM!D$1),1,"")</f>
        <v/>
      </c>
      <c r="F36" s="257" t="str">
        <f>IF(AND(Start!$H31&lt;=CEILING(CPM!F$1,1),Start!$I31&gt;CPM!E$1),1,"")</f>
        <v/>
      </c>
      <c r="G36" s="257" t="str">
        <f>IF(AND(Start!$H31&lt;=CEILING(CPM!G$1,1),Start!$I31&gt;CPM!F$1),1,"")</f>
        <v/>
      </c>
      <c r="H36" s="257" t="str">
        <f>IF(AND(Start!$H31&lt;=CEILING(CPM!H$1,1),Start!$I31&gt;CPM!G$1),1,"")</f>
        <v/>
      </c>
      <c r="I36" s="257" t="str">
        <f>IF(AND(Start!$H31&lt;=CEILING(CPM!I$1,1),Start!$I31&gt;CPM!H$1),1,"")</f>
        <v/>
      </c>
      <c r="J36" s="257" t="str">
        <f>IF(AND(Start!$H31&lt;=CEILING(CPM!J$1,1),Start!$I31&gt;CPM!I$1),1,"")</f>
        <v/>
      </c>
      <c r="K36" s="257" t="str">
        <f>IF(AND(Start!$H31&lt;=CEILING(CPM!K$1,1),Start!$I31&gt;CPM!J$1),1,"")</f>
        <v/>
      </c>
      <c r="L36" s="257" t="str">
        <f>IF(AND(Start!$H31&lt;=CEILING(CPM!L$1,1),Start!$I31&gt;CPM!K$1),1,"")</f>
        <v/>
      </c>
      <c r="M36" s="223" t="str">
        <f>IF(AND(Start!$H31&lt;=CEILING(CPM!M$1,1),Start!$I31&gt;CPM!L$1),1,"")</f>
        <v/>
      </c>
      <c r="N36" s="222" t="str">
        <f>IF(AND(Start!$H31&lt;=CEILING(CPM!N$1,1),Start!$I31&gt;CPM!M$1),1,"")</f>
        <v/>
      </c>
      <c r="O36" s="257" t="str">
        <f>IF(AND(Start!$H31&lt;=CEILING(CPM!O$1,1),Start!$I31&gt;CPM!N$1),1,"")</f>
        <v/>
      </c>
      <c r="P36" s="257" t="str">
        <f>IF(AND(Start!$H31&lt;=CEILING(CPM!P$1,1),Start!$I31&gt;CPM!O$1),1,"")</f>
        <v/>
      </c>
      <c r="Q36" s="257" t="str">
        <f>IF(AND(Start!$H31&lt;=CEILING(CPM!Q$1,1),Start!$I31&gt;CPM!P$1),1,"")</f>
        <v/>
      </c>
      <c r="R36" s="257" t="str">
        <f>IF(AND(Start!$H31&lt;=CEILING(CPM!R$1,1),Start!$I31&gt;CPM!Q$1),1,"")</f>
        <v/>
      </c>
      <c r="S36" s="257" t="str">
        <f>IF(AND(Start!$H31&lt;=CEILING(CPM!S$1,1),Start!$I31&gt;CPM!R$1),1,"")</f>
        <v/>
      </c>
      <c r="T36" s="257" t="str">
        <f>IF(AND(Start!$H31&lt;=CEILING(CPM!T$1,1),Start!$I31&gt;CPM!S$1),1,"")</f>
        <v/>
      </c>
      <c r="U36" s="257" t="str">
        <f>IF(AND(Start!$H31&lt;=CEILING(CPM!U$1,1),Start!$I31&gt;CPM!T$1),1,"")</f>
        <v/>
      </c>
      <c r="V36" s="257" t="str">
        <f>IF(AND(Start!$H31&lt;=CEILING(CPM!V$1,1),Start!$I31&gt;CPM!U$1),1,"")</f>
        <v/>
      </c>
      <c r="W36" s="223" t="str">
        <f>IF(AND(Start!$H31&lt;=CEILING(CPM!W$1,1),Start!$I31&gt;CPM!V$1),1,"")</f>
        <v/>
      </c>
      <c r="X36" s="222" t="str">
        <f>IF(AND(Start!$H31&lt;=CEILING(CPM!X$1,1),Start!$I31&gt;CPM!W$1),1,"")</f>
        <v/>
      </c>
      <c r="Y36" s="257" t="str">
        <f>IF(AND(Start!$H31&lt;=CEILING(CPM!Y$1,1),Start!$I31&gt;CPM!X$1),1,"")</f>
        <v/>
      </c>
      <c r="Z36" s="257" t="str">
        <f>IF(AND(Start!$H31&lt;=CEILING(CPM!Z$1,1),Start!$I31&gt;CPM!Y$1),1,"")</f>
        <v/>
      </c>
      <c r="AA36" s="257" t="str">
        <f>IF(AND(Start!$H31&lt;=CEILING(CPM!AA$1,1),Start!$I31&gt;CPM!Z$1),1,"")</f>
        <v/>
      </c>
      <c r="AB36" s="257" t="str">
        <f>IF(AND(Start!$H31&lt;=CEILING(CPM!AB$1,1),Start!$I31&gt;CPM!AA$1),1,"")</f>
        <v/>
      </c>
      <c r="AC36" s="257" t="str">
        <f>IF(AND(Start!$H31&lt;=CEILING(CPM!AC$1,1),Start!$I31&gt;CPM!AB$1),1,"")</f>
        <v/>
      </c>
      <c r="AD36" s="257" t="str">
        <f>IF(AND(Start!$H31&lt;=CEILING(CPM!AD$1,1),Start!$I31&gt;CPM!AC$1),1,"")</f>
        <v/>
      </c>
      <c r="AE36" s="257" t="str">
        <f>IF(AND(Start!$H31&lt;=CEILING(CPM!AE$1,1),Start!$I31&gt;CPM!AD$1),1,"")</f>
        <v/>
      </c>
      <c r="AF36" s="257" t="str">
        <f>IF(AND(Start!$H31&lt;=CEILING(CPM!AF$1,1),Start!$I31&gt;CPM!AE$1),1,"")</f>
        <v/>
      </c>
      <c r="AG36" s="223" t="str">
        <f>IF(AND(Start!$H31&lt;=CEILING(CPM!AG$1,1),Start!$I31&gt;CPM!AF$1),1,"")</f>
        <v/>
      </c>
      <c r="AH36" s="222" t="str">
        <f>IF(AND(Start!$H31&lt;=CEILING(CPM!AH$1,1),Start!$I31&gt;CPM!AG$1),1,"")</f>
        <v/>
      </c>
      <c r="AI36" s="257" t="str">
        <f>IF(AND(Start!$H31&lt;=CEILING(CPM!AI$1,1),Start!$I31&gt;CPM!AH$1),1,"")</f>
        <v/>
      </c>
      <c r="AJ36" s="257" t="str">
        <f>IF(AND(Start!$H31&lt;=CEILING(CPM!AJ$1,1),Start!$I31&gt;CPM!AI$1),1,"")</f>
        <v/>
      </c>
      <c r="AK36" s="257" t="str">
        <f>IF(AND(Start!$H31&lt;=CEILING(CPM!AK$1,1),Start!$I31&gt;CPM!AJ$1),1,"")</f>
        <v/>
      </c>
      <c r="AL36" s="257" t="str">
        <f>IF(AND(Start!$H31&lt;=CEILING(CPM!AL$1,1),Start!$I31&gt;CPM!AK$1),1,"")</f>
        <v/>
      </c>
      <c r="AM36" s="257" t="str">
        <f>IF(AND(Start!$H31&lt;=CEILING(CPM!AM$1,1),Start!$I31&gt;CPM!AL$1),1,"")</f>
        <v/>
      </c>
      <c r="AN36" s="257" t="str">
        <f>IF(AND(Start!$H31&lt;=CEILING(CPM!AN$1,1),Start!$I31&gt;CPM!AM$1),1,"")</f>
        <v/>
      </c>
      <c r="AO36" s="257" t="str">
        <f>IF(AND(Start!$H31&lt;=CEILING(CPM!AO$1,1),Start!$I31&gt;CPM!AN$1),1,"")</f>
        <v/>
      </c>
      <c r="AP36" s="257" t="str">
        <f>IF(AND(Start!$H31&lt;=CEILING(CPM!AP$1,1),Start!$I31&gt;CPM!AO$1),1,"")</f>
        <v/>
      </c>
      <c r="AQ36" s="223" t="str">
        <f>IF(AND(Start!$H31&lt;=CEILING(CPM!AQ$1,1),Start!$I31&gt;CPM!AP$1),1,"")</f>
        <v/>
      </c>
      <c r="AR36" s="222" t="str">
        <f>IF(AND(Start!$H31&lt;=CEILING(CPM!AR$1,1),Start!$I31&gt;CPM!AQ$1),1,"")</f>
        <v/>
      </c>
      <c r="AS36" s="257" t="str">
        <f>IF(AND(Start!$H31&lt;=CEILING(CPM!AS$1,1),Start!$I31&gt;CPM!AR$1),1,"")</f>
        <v/>
      </c>
      <c r="AT36" s="257" t="str">
        <f>IF(AND(Start!$H31&lt;=CEILING(CPM!AT$1,1),Start!$I31&gt;CPM!AS$1),1,"")</f>
        <v/>
      </c>
      <c r="AU36" s="257" t="str">
        <f>IF(AND(Start!$H31&lt;=CEILING(CPM!AU$1,1),Start!$I31&gt;CPM!AT$1),1,"")</f>
        <v/>
      </c>
      <c r="AV36" s="257" t="str">
        <f>IF(AND(Start!$H31&lt;=CEILING(CPM!AV$1,1),Start!$I31&gt;CPM!AU$1),1,"")</f>
        <v/>
      </c>
      <c r="AW36" s="257" t="str">
        <f>IF(AND(Start!$H31&lt;=CEILING(CPM!AW$1,1),Start!$I31&gt;CPM!AV$1),1,"")</f>
        <v/>
      </c>
      <c r="AX36" s="257" t="str">
        <f>IF(AND(Start!$H31&lt;=CEILING(CPM!AX$1,1),Start!$I31&gt;CPM!AW$1),1,"")</f>
        <v/>
      </c>
      <c r="AY36" s="257" t="str">
        <f>IF(AND(Start!$H31&lt;=CEILING(CPM!AY$1,1),Start!$I31&gt;CPM!AX$1),1,"")</f>
        <v/>
      </c>
      <c r="AZ36" s="257" t="str">
        <f>IF(AND(Start!$H31&lt;=CEILING(CPM!AZ$1,1),Start!$I31&gt;CPM!AY$1),1,"")</f>
        <v/>
      </c>
      <c r="BA36" s="223" t="str">
        <f>IF(AND(Start!$H31&lt;=CEILING(CPM!BA$1,1),Start!$I31&gt;CPM!AZ$1),1,"")</f>
        <v/>
      </c>
      <c r="BB36" s="222" t="str">
        <f>IF(AND(Start!$H31&lt;=CEILING(CPM!BB$1,1),Start!$I31&gt;CPM!BA$1),1,"")</f>
        <v/>
      </c>
      <c r="BC36" s="257" t="str">
        <f>IF(AND(Start!$H31&lt;=CEILING(CPM!BC$1,1),Start!$I31&gt;CPM!BB$1),1,"")</f>
        <v/>
      </c>
      <c r="BD36" s="257" t="str">
        <f>IF(AND(Start!$H31&lt;=CEILING(CPM!BD$1,1),Start!$I31&gt;CPM!BC$1),1,"")</f>
        <v/>
      </c>
      <c r="BE36" s="257" t="str">
        <f>IF(AND(Start!$H31&lt;=CEILING(CPM!BE$1,1),Start!$I31&gt;CPM!BD$1),1,"")</f>
        <v/>
      </c>
      <c r="BF36" s="257" t="str">
        <f>IF(AND(Start!$H31&lt;=CEILING(CPM!BF$1,1),Start!$I31&gt;CPM!BE$1),1,"")</f>
        <v/>
      </c>
      <c r="BG36" s="257" t="str">
        <f>IF(AND(Start!$H31&lt;=CEILING(CPM!BG$1,1),Start!$I31&gt;CPM!BF$1),1,"")</f>
        <v/>
      </c>
      <c r="BH36" s="257" t="str">
        <f>IF(AND(Start!$H31&lt;=CEILING(CPM!BH$1,1),Start!$I31&gt;CPM!BG$1),1,"")</f>
        <v/>
      </c>
      <c r="BI36" s="257" t="str">
        <f>IF(AND(Start!$H31&lt;=CEILING(CPM!BI$1,1),Start!$I31&gt;CPM!BH$1),1,"")</f>
        <v/>
      </c>
      <c r="BJ36" s="257" t="str">
        <f>IF(AND(Start!$H31&lt;=CEILING(CPM!BJ$1,1),Start!$I31&gt;CPM!BI$1),1,"")</f>
        <v/>
      </c>
      <c r="BK36" s="223" t="str">
        <f>IF(AND(Start!$H31&lt;=CEILING(CPM!BK$1,1),Start!$I31&gt;CPM!BJ$1),1,"")</f>
        <v/>
      </c>
      <c r="BL36" s="222" t="str">
        <f>IF(AND(Start!$H31&lt;=CEILING(CPM!BL$1,1),Start!$I31&gt;CPM!BK$1),1,"")</f>
        <v/>
      </c>
      <c r="BM36" s="257" t="str">
        <f>IF(AND(Start!$H31&lt;=CEILING(CPM!BM$1,1),Start!$I31&gt;CPM!BL$1),1,"")</f>
        <v/>
      </c>
      <c r="BN36" s="257" t="str">
        <f>IF(AND(Start!$H31&lt;=CEILING(CPM!BN$1,1),Start!$I31&gt;CPM!BM$1),1,"")</f>
        <v/>
      </c>
      <c r="BO36" s="257" t="str">
        <f>IF(AND(Start!$H31&lt;=CEILING(CPM!BO$1,1),Start!$I31&gt;CPM!BN$1),1,"")</f>
        <v/>
      </c>
      <c r="BP36" s="257" t="str">
        <f>IF(AND(Start!$H31&lt;=CEILING(CPM!BP$1,1),Start!$I31&gt;CPM!BO$1),1,"")</f>
        <v/>
      </c>
      <c r="BQ36" s="257" t="str">
        <f>IF(AND(Start!$H31&lt;=CEILING(CPM!BQ$1,1),Start!$I31&gt;CPM!BP$1),1,"")</f>
        <v/>
      </c>
      <c r="BR36" s="257" t="str">
        <f>IF(AND(Start!$H31&lt;=CEILING(CPM!BR$1,1),Start!$I31&gt;CPM!BQ$1),1,"")</f>
        <v/>
      </c>
      <c r="BS36" s="257" t="str">
        <f>IF(AND(Start!$H31&lt;=CEILING(CPM!BS$1,1),Start!$I31&gt;CPM!BR$1),1,"")</f>
        <v/>
      </c>
      <c r="BT36" s="257" t="str">
        <f>IF(AND(Start!$H31&lt;=CEILING(CPM!BT$1,1),Start!$I31&gt;CPM!BS$1),1,"")</f>
        <v/>
      </c>
      <c r="BU36" s="223" t="str">
        <f>IF(AND(Start!$H31&lt;=CEILING(CPM!BU$1,1),Start!$I31&gt;CPM!BT$1),1,"")</f>
        <v/>
      </c>
      <c r="BV36" s="222" t="str">
        <f>IF(AND(Start!$H31&lt;=CEILING(CPM!BV$1,1),Start!$I31&gt;CPM!BU$1),1,"")</f>
        <v/>
      </c>
      <c r="BW36" s="257" t="str">
        <f>IF(AND(Start!$H31&lt;=CEILING(CPM!BW$1,1),Start!$I31&gt;CPM!BV$1),1,"")</f>
        <v/>
      </c>
      <c r="BX36" s="257" t="str">
        <f>IF(AND(Start!$H31&lt;=CEILING(CPM!BX$1,1),Start!$I31&gt;CPM!BW$1),1,"")</f>
        <v/>
      </c>
      <c r="BY36" s="257" t="str">
        <f>IF(AND(Start!$H31&lt;=CEILING(CPM!BY$1,1),Start!$I31&gt;CPM!BX$1),1,"")</f>
        <v/>
      </c>
      <c r="BZ36" s="257" t="str">
        <f>IF(AND(Start!$H31&lt;=CEILING(CPM!BZ$1,1),Start!$I31&gt;CPM!BY$1),1,"")</f>
        <v/>
      </c>
      <c r="CA36" s="257" t="str">
        <f>IF(AND(Start!$H31&lt;=CEILING(CPM!CA$1,1),Start!$I31&gt;CPM!BZ$1),1,"")</f>
        <v/>
      </c>
      <c r="CB36" s="257" t="str">
        <f>IF(AND(Start!$H31&lt;=CEILING(CPM!CB$1,1),Start!$I31&gt;CPM!CA$1),1,"")</f>
        <v/>
      </c>
      <c r="CC36" s="257" t="str">
        <f>IF(AND(Start!$H31&lt;=CEILING(CPM!CC$1,1),Start!$I31&gt;CPM!CB$1),1,"")</f>
        <v/>
      </c>
      <c r="CD36" s="257" t="str">
        <f>IF(AND(Start!$H31&lt;=CEILING(CPM!CD$1,1),Start!$I31&gt;CPM!CC$1),1,"")</f>
        <v/>
      </c>
      <c r="CE36" s="223" t="str">
        <f>IF(AND(Start!$H31&lt;=CEILING(CPM!CE$1,1),Start!$I31&gt;CPM!CD$1),1,"")</f>
        <v/>
      </c>
      <c r="CF36" s="222" t="str">
        <f>IF(AND(Start!$H31&lt;=CEILING(CPM!CF$1,1),Start!$I31&gt;CPM!CE$1),1,"")</f>
        <v/>
      </c>
      <c r="CG36" s="257" t="str">
        <f>IF(AND(Start!$H31&lt;=CEILING(CPM!CG$1,1),Start!$I31&gt;CPM!CF$1),1,"")</f>
        <v/>
      </c>
      <c r="CH36" s="257" t="str">
        <f>IF(AND(Start!$H31&lt;=CEILING(CPM!CH$1,1),Start!$I31&gt;CPM!CG$1),1,"")</f>
        <v/>
      </c>
      <c r="CI36" s="257" t="str">
        <f>IF(AND(Start!$H31&lt;=CEILING(CPM!CI$1,1),Start!$I31&gt;CPM!CH$1),1,"")</f>
        <v/>
      </c>
      <c r="CJ36" s="257" t="str">
        <f>IF(AND(Start!$H31&lt;=CEILING(CPM!CJ$1,1),Start!$I31&gt;CPM!CI$1),1,"")</f>
        <v/>
      </c>
      <c r="CK36" s="257" t="str">
        <f>IF(AND(Start!$H31&lt;=CEILING(CPM!CK$1,1),Start!$I31&gt;CPM!CJ$1),1,"")</f>
        <v/>
      </c>
      <c r="CL36" s="257" t="str">
        <f>IF(AND(Start!$H31&lt;=CEILING(CPM!CL$1,1),Start!$I31&gt;CPM!CK$1),1,"")</f>
        <v/>
      </c>
      <c r="CM36" s="257" t="str">
        <f>IF(AND(Start!$H31&lt;=CEILING(CPM!CM$1,1),Start!$I31&gt;CPM!CL$1),1,"")</f>
        <v/>
      </c>
      <c r="CN36" s="257" t="str">
        <f>IF(AND(Start!$H31&lt;=CEILING(CPM!CN$1,1),Start!$I31&gt;CPM!CM$1),1,"")</f>
        <v/>
      </c>
      <c r="CO36" s="223" t="str">
        <f>IF(AND(Start!$H31&lt;=CEILING(CPM!CO$1,1),Start!$I31&gt;CPM!CN$1),1,"")</f>
        <v/>
      </c>
      <c r="CP36" s="222" t="str">
        <f>IF(AND(Start!$H31&lt;=CEILING(CPM!CP$1,1),Start!$I31&gt;CPM!CO$1),1,"")</f>
        <v/>
      </c>
      <c r="CQ36" s="257" t="str">
        <f>IF(AND(Start!$H31&lt;=CEILING(CPM!CQ$1,1),Start!$I31&gt;CPM!CP$1),1,"")</f>
        <v/>
      </c>
      <c r="CR36" s="257" t="str">
        <f>IF(AND(Start!$H31&lt;=CEILING(CPM!CR$1,1),Start!$I31&gt;CPM!CQ$1),1,"")</f>
        <v/>
      </c>
      <c r="CS36" s="257" t="str">
        <f>IF(AND(Start!$H31&lt;=CEILING(CPM!CS$1,1),Start!$I31&gt;CPM!CR$1),1,"")</f>
        <v/>
      </c>
      <c r="CT36" s="257" t="str">
        <f>IF(AND(Start!$H31&lt;=CEILING(CPM!CT$1,1),Start!$I31&gt;CPM!CS$1),1,"")</f>
        <v/>
      </c>
      <c r="CU36" s="257" t="str">
        <f>IF(AND(Start!$H31&lt;=CEILING(CPM!CU$1,1),Start!$I31&gt;CPM!CT$1),1,"")</f>
        <v/>
      </c>
      <c r="CV36" s="257" t="str">
        <f>IF(AND(Start!$H31&lt;=CEILING(CPM!CV$1,1),Start!$I31&gt;CPM!CU$1),1,"")</f>
        <v/>
      </c>
      <c r="CW36" s="257" t="str">
        <f>IF(AND(Start!$H31&lt;=CEILING(CPM!CW$1,1),Start!$I31&gt;CPM!CV$1),1,"")</f>
        <v/>
      </c>
      <c r="CX36" s="257" t="str">
        <f>IF(AND(Start!$H31&lt;=CEILING(CPM!CX$1,1),Start!$I31&gt;CPM!CW$1),1,"")</f>
        <v/>
      </c>
      <c r="CY36" s="223" t="str">
        <f>IF(AND(Start!$H31&lt;=CEILING(CPM!CY$1,1),Start!$I31&gt;CPM!CX$1),1,"")</f>
        <v/>
      </c>
      <c r="CZ36" s="222" t="str">
        <f>IF(AND(Start!$H31&lt;=CEILING(CPM!CZ$1,1),Start!$I31&gt;CPM!CY$1),1,"")</f>
        <v/>
      </c>
      <c r="DA36" s="257" t="str">
        <f>IF(AND(Start!$H31&lt;=CEILING(CPM!DA$1,1),Start!$I31&gt;CPM!CZ$1),1,"")</f>
        <v/>
      </c>
      <c r="DB36" s="257" t="str">
        <f>IF(AND(Start!$H31&lt;=CEILING(CPM!DB$1,1),Start!$I31&gt;CPM!DA$1),1,"")</f>
        <v/>
      </c>
      <c r="DC36" s="257" t="str">
        <f>IF(AND(Start!$H31&lt;=CEILING(CPM!DC$1,1),Start!$I31&gt;CPM!DB$1),1,"")</f>
        <v/>
      </c>
      <c r="DD36" s="257" t="str">
        <f>IF(AND(Start!$H31&lt;=CEILING(CPM!DD$1,1),Start!$I31&gt;CPM!DC$1),1,"")</f>
        <v/>
      </c>
      <c r="DE36" s="257" t="str">
        <f>IF(AND(Start!$H31&lt;=CEILING(CPM!DE$1,1),Start!$I31&gt;CPM!DD$1),1,"")</f>
        <v/>
      </c>
      <c r="DF36" s="257" t="str">
        <f>IF(AND(Start!$H31&lt;=CEILING(CPM!DF$1,1),Start!$I31&gt;CPM!DE$1),1,"")</f>
        <v/>
      </c>
      <c r="DG36" s="257" t="str">
        <f>IF(AND(Start!$H31&lt;=CEILING(CPM!DG$1,1),Start!$I31&gt;CPM!DF$1),1,"")</f>
        <v/>
      </c>
      <c r="DH36" s="257" t="str">
        <f>IF(AND(Start!$H31&lt;=CEILING(CPM!DH$1,1),Start!$I31&gt;CPM!DG$1),1,"")</f>
        <v/>
      </c>
      <c r="DI36" s="223" t="str">
        <f>IF(AND(Start!$H31&lt;=CEILING(CPM!DI$1,1),Start!$I31&gt;CPM!DH$1),1,"")</f>
        <v/>
      </c>
      <c r="DJ36" s="222" t="str">
        <f>IF(AND(Start!$H31&lt;=CEILING(CPM!DJ$1,1),Start!$I31&gt;CPM!DI$1),1,"")</f>
        <v/>
      </c>
      <c r="DK36" s="257" t="str">
        <f>IF(AND(Start!$H31&lt;=CEILING(CPM!DK$1,1),Start!$I31&gt;CPM!DJ$1),1,"")</f>
        <v/>
      </c>
      <c r="DL36" s="257" t="str">
        <f>IF(AND(Start!$H31&lt;=CEILING(CPM!DL$1,1),Start!$I31&gt;CPM!DK$1),1,"")</f>
        <v/>
      </c>
      <c r="DM36" s="257" t="str">
        <f>IF(AND(Start!$H31&lt;=CEILING(CPM!DM$1,1),Start!$I31&gt;CPM!DL$1),1,"")</f>
        <v/>
      </c>
      <c r="DN36" s="257" t="str">
        <f>IF(AND(Start!$H31&lt;=CEILING(CPM!DN$1,1),Start!$I31&gt;CPM!DM$1),1,"")</f>
        <v/>
      </c>
      <c r="DO36" s="257" t="str">
        <f>IF(AND(Start!$H31&lt;=CEILING(CPM!DO$1,1),Start!$I31&gt;CPM!DN$1),1,"")</f>
        <v/>
      </c>
      <c r="DP36" s="257" t="str">
        <f>IF(AND(Start!$H31&lt;=CEILING(CPM!DP$1,1),Start!$I31&gt;CPM!DO$1),1,"")</f>
        <v/>
      </c>
      <c r="DQ36" s="257" t="str">
        <f>IF(AND(Start!$H31&lt;=CEILING(CPM!DQ$1,1),Start!$I31&gt;CPM!DP$1),1,"")</f>
        <v/>
      </c>
      <c r="DR36" s="257" t="str">
        <f>IF(AND(Start!$H31&lt;=CEILING(CPM!DR$1,1),Start!$I31&gt;CPM!DQ$1),1,"")</f>
        <v/>
      </c>
      <c r="DS36" s="223" t="str">
        <f>IF(AND(Start!$H31&lt;=CEILING(CPM!DS$1,1),Start!$I31&gt;CPM!DR$1),1,"")</f>
        <v/>
      </c>
      <c r="DT36" s="222" t="str">
        <f>IF(AND(Start!$H31&lt;=CEILING(CPM!DT$1,1),Start!$I31&gt;CPM!DS$1),1,"")</f>
        <v/>
      </c>
      <c r="DU36" s="257" t="str">
        <f>IF(AND(Start!$H31&lt;=CEILING(CPM!DU$1,1),Start!$I31&gt;CPM!DT$1),1,"")</f>
        <v/>
      </c>
      <c r="DV36" s="257" t="str">
        <f>IF(AND(Start!$H31&lt;=CEILING(CPM!DV$1,1),Start!$I31&gt;CPM!DU$1),1,"")</f>
        <v/>
      </c>
      <c r="DW36" s="257" t="str">
        <f>IF(AND(Start!$H31&lt;=CEILING(CPM!DW$1,1),Start!$I31&gt;CPM!DV$1),1,"")</f>
        <v/>
      </c>
      <c r="DX36" s="257" t="str">
        <f>IF(AND(Start!$H31&lt;=CEILING(CPM!DX$1,1),Start!$I31&gt;CPM!DW$1),1,"")</f>
        <v/>
      </c>
      <c r="DY36" s="257" t="str">
        <f>IF(AND(Start!$H31&lt;=CEILING(CPM!DY$1,1),Start!$I31&gt;CPM!DX$1),1,"")</f>
        <v/>
      </c>
      <c r="DZ36" s="257" t="str">
        <f>IF(AND(Start!$H31&lt;=CEILING(CPM!DZ$1,1),Start!$I31&gt;CPM!DY$1),1,"")</f>
        <v/>
      </c>
      <c r="EA36" s="257" t="str">
        <f>IF(AND(Start!$H31&lt;=CEILING(CPM!EA$1,1),Start!$I31&gt;CPM!DZ$1),1,"")</f>
        <v/>
      </c>
      <c r="EB36" s="257" t="str">
        <f>IF(AND(Start!$H31&lt;=CEILING(CPM!EB$1,1),Start!$I31&gt;CPM!EA$1),1,"")</f>
        <v/>
      </c>
      <c r="EC36" s="223" t="str">
        <f>IF(AND(Start!$H31&lt;=CEILING(CPM!EC$1,1),Start!$I31&gt;CPM!EB$1),1,"")</f>
        <v/>
      </c>
    </row>
    <row r="37" spans="2:133" ht="12" customHeight="1" x14ac:dyDescent="0.2">
      <c r="B37" t="str">
        <f>Start!B32</f>
        <v/>
      </c>
      <c r="C37" s="249" t="str">
        <f>Start!D32</f>
        <v/>
      </c>
      <c r="D37" s="268" t="str">
        <f>IF(AND(Start!$H32&lt;=CEILING(CPM!D$1,1),Start!$I32&gt;CPM!C$1),1,"")</f>
        <v/>
      </c>
      <c r="E37" s="269" t="str">
        <f>IF(AND(Start!$H32&lt;=CEILING(CPM!E$1,1),Start!$I32&gt;CPM!D$1),1,"")</f>
        <v/>
      </c>
      <c r="F37" s="269" t="str">
        <f>IF(AND(Start!$H32&lt;=CEILING(CPM!F$1,1),Start!$I32&gt;CPM!E$1),1,"")</f>
        <v/>
      </c>
      <c r="G37" s="269" t="str">
        <f>IF(AND(Start!$H32&lt;=CEILING(CPM!G$1,1),Start!$I32&gt;CPM!F$1),1,"")</f>
        <v/>
      </c>
      <c r="H37" s="269" t="str">
        <f>IF(AND(Start!$H32&lt;=CEILING(CPM!H$1,1),Start!$I32&gt;CPM!G$1),1,"")</f>
        <v/>
      </c>
      <c r="I37" s="269" t="str">
        <f>IF(AND(Start!$H32&lt;=CEILING(CPM!I$1,1),Start!$I32&gt;CPM!H$1),1,"")</f>
        <v/>
      </c>
      <c r="J37" s="269" t="str">
        <f>IF(AND(Start!$H32&lt;=CEILING(CPM!J$1,1),Start!$I32&gt;CPM!I$1),1,"")</f>
        <v/>
      </c>
      <c r="K37" s="269" t="str">
        <f>IF(AND(Start!$H32&lt;=CEILING(CPM!K$1,1),Start!$I32&gt;CPM!J$1),1,"")</f>
        <v/>
      </c>
      <c r="L37" s="269" t="str">
        <f>IF(AND(Start!$H32&lt;=CEILING(CPM!L$1,1),Start!$I32&gt;CPM!K$1),1,"")</f>
        <v/>
      </c>
      <c r="M37" s="270" t="str">
        <f>IF(AND(Start!$H32&lt;=CEILING(CPM!M$1,1),Start!$I32&gt;CPM!L$1),1,"")</f>
        <v/>
      </c>
      <c r="N37" s="268" t="str">
        <f>IF(AND(Start!$H32&lt;=CEILING(CPM!N$1,1),Start!$I32&gt;CPM!M$1),1,"")</f>
        <v/>
      </c>
      <c r="O37" s="269" t="str">
        <f>IF(AND(Start!$H32&lt;=CEILING(CPM!O$1,1),Start!$I32&gt;CPM!N$1),1,"")</f>
        <v/>
      </c>
      <c r="P37" s="269" t="str">
        <f>IF(AND(Start!$H32&lt;=CEILING(CPM!P$1,1),Start!$I32&gt;CPM!O$1),1,"")</f>
        <v/>
      </c>
      <c r="Q37" s="269" t="str">
        <f>IF(AND(Start!$H32&lt;=CEILING(CPM!Q$1,1),Start!$I32&gt;CPM!P$1),1,"")</f>
        <v/>
      </c>
      <c r="R37" s="269" t="str">
        <f>IF(AND(Start!$H32&lt;=CEILING(CPM!R$1,1),Start!$I32&gt;CPM!Q$1),1,"")</f>
        <v/>
      </c>
      <c r="S37" s="269" t="str">
        <f>IF(AND(Start!$H32&lt;=CEILING(CPM!S$1,1),Start!$I32&gt;CPM!R$1),1,"")</f>
        <v/>
      </c>
      <c r="T37" s="269" t="str">
        <f>IF(AND(Start!$H32&lt;=CEILING(CPM!T$1,1),Start!$I32&gt;CPM!S$1),1,"")</f>
        <v/>
      </c>
      <c r="U37" s="269" t="str">
        <f>IF(AND(Start!$H32&lt;=CEILING(CPM!U$1,1),Start!$I32&gt;CPM!T$1),1,"")</f>
        <v/>
      </c>
      <c r="V37" s="269" t="str">
        <f>IF(AND(Start!$H32&lt;=CEILING(CPM!V$1,1),Start!$I32&gt;CPM!U$1),1,"")</f>
        <v/>
      </c>
      <c r="W37" s="270" t="str">
        <f>IF(AND(Start!$H32&lt;=CEILING(CPM!W$1,1),Start!$I32&gt;CPM!V$1),1,"")</f>
        <v/>
      </c>
      <c r="X37" s="268" t="str">
        <f>IF(AND(Start!$H32&lt;=CEILING(CPM!X$1,1),Start!$I32&gt;CPM!W$1),1,"")</f>
        <v/>
      </c>
      <c r="Y37" s="269" t="str">
        <f>IF(AND(Start!$H32&lt;=CEILING(CPM!Y$1,1),Start!$I32&gt;CPM!X$1),1,"")</f>
        <v/>
      </c>
      <c r="Z37" s="269" t="str">
        <f>IF(AND(Start!$H32&lt;=CEILING(CPM!Z$1,1),Start!$I32&gt;CPM!Y$1),1,"")</f>
        <v/>
      </c>
      <c r="AA37" s="269" t="str">
        <f>IF(AND(Start!$H32&lt;=CEILING(CPM!AA$1,1),Start!$I32&gt;CPM!Z$1),1,"")</f>
        <v/>
      </c>
      <c r="AB37" s="269" t="str">
        <f>IF(AND(Start!$H32&lt;=CEILING(CPM!AB$1,1),Start!$I32&gt;CPM!AA$1),1,"")</f>
        <v/>
      </c>
      <c r="AC37" s="269" t="str">
        <f>IF(AND(Start!$H32&lt;=CEILING(CPM!AC$1,1),Start!$I32&gt;CPM!AB$1),1,"")</f>
        <v/>
      </c>
      <c r="AD37" s="269" t="str">
        <f>IF(AND(Start!$H32&lt;=CEILING(CPM!AD$1,1),Start!$I32&gt;CPM!AC$1),1,"")</f>
        <v/>
      </c>
      <c r="AE37" s="269" t="str">
        <f>IF(AND(Start!$H32&lt;=CEILING(CPM!AE$1,1),Start!$I32&gt;CPM!AD$1),1,"")</f>
        <v/>
      </c>
      <c r="AF37" s="269" t="str">
        <f>IF(AND(Start!$H32&lt;=CEILING(CPM!AF$1,1),Start!$I32&gt;CPM!AE$1),1,"")</f>
        <v/>
      </c>
      <c r="AG37" s="270" t="str">
        <f>IF(AND(Start!$H32&lt;=CEILING(CPM!AG$1,1),Start!$I32&gt;CPM!AF$1),1,"")</f>
        <v/>
      </c>
      <c r="AH37" s="268" t="str">
        <f>IF(AND(Start!$H32&lt;=CEILING(CPM!AH$1,1),Start!$I32&gt;CPM!AG$1),1,"")</f>
        <v/>
      </c>
      <c r="AI37" s="269" t="str">
        <f>IF(AND(Start!$H32&lt;=CEILING(CPM!AI$1,1),Start!$I32&gt;CPM!AH$1),1,"")</f>
        <v/>
      </c>
      <c r="AJ37" s="269" t="str">
        <f>IF(AND(Start!$H32&lt;=CEILING(CPM!AJ$1,1),Start!$I32&gt;CPM!AI$1),1,"")</f>
        <v/>
      </c>
      <c r="AK37" s="269" t="str">
        <f>IF(AND(Start!$H32&lt;=CEILING(CPM!AK$1,1),Start!$I32&gt;CPM!AJ$1),1,"")</f>
        <v/>
      </c>
      <c r="AL37" s="269" t="str">
        <f>IF(AND(Start!$H32&lt;=CEILING(CPM!AL$1,1),Start!$I32&gt;CPM!AK$1),1,"")</f>
        <v/>
      </c>
      <c r="AM37" s="269" t="str">
        <f>IF(AND(Start!$H32&lt;=CEILING(CPM!AM$1,1),Start!$I32&gt;CPM!AL$1),1,"")</f>
        <v/>
      </c>
      <c r="AN37" s="269" t="str">
        <f>IF(AND(Start!$H32&lt;=CEILING(CPM!AN$1,1),Start!$I32&gt;CPM!AM$1),1,"")</f>
        <v/>
      </c>
      <c r="AO37" s="269" t="str">
        <f>IF(AND(Start!$H32&lt;=CEILING(CPM!AO$1,1),Start!$I32&gt;CPM!AN$1),1,"")</f>
        <v/>
      </c>
      <c r="AP37" s="269" t="str">
        <f>IF(AND(Start!$H32&lt;=CEILING(CPM!AP$1,1),Start!$I32&gt;CPM!AO$1),1,"")</f>
        <v/>
      </c>
      <c r="AQ37" s="270" t="str">
        <f>IF(AND(Start!$H32&lt;=CEILING(CPM!AQ$1,1),Start!$I32&gt;CPM!AP$1),1,"")</f>
        <v/>
      </c>
      <c r="AR37" s="268" t="str">
        <f>IF(AND(Start!$H32&lt;=CEILING(CPM!AR$1,1),Start!$I32&gt;CPM!AQ$1),1,"")</f>
        <v/>
      </c>
      <c r="AS37" s="269" t="str">
        <f>IF(AND(Start!$H32&lt;=CEILING(CPM!AS$1,1),Start!$I32&gt;CPM!AR$1),1,"")</f>
        <v/>
      </c>
      <c r="AT37" s="269" t="str">
        <f>IF(AND(Start!$H32&lt;=CEILING(CPM!AT$1,1),Start!$I32&gt;CPM!AS$1),1,"")</f>
        <v/>
      </c>
      <c r="AU37" s="269" t="str">
        <f>IF(AND(Start!$H32&lt;=CEILING(CPM!AU$1,1),Start!$I32&gt;CPM!AT$1),1,"")</f>
        <v/>
      </c>
      <c r="AV37" s="269" t="str">
        <f>IF(AND(Start!$H32&lt;=CEILING(CPM!AV$1,1),Start!$I32&gt;CPM!AU$1),1,"")</f>
        <v/>
      </c>
      <c r="AW37" s="269" t="str">
        <f>IF(AND(Start!$H32&lt;=CEILING(CPM!AW$1,1),Start!$I32&gt;CPM!AV$1),1,"")</f>
        <v/>
      </c>
      <c r="AX37" s="269" t="str">
        <f>IF(AND(Start!$H32&lt;=CEILING(CPM!AX$1,1),Start!$I32&gt;CPM!AW$1),1,"")</f>
        <v/>
      </c>
      <c r="AY37" s="269" t="str">
        <f>IF(AND(Start!$H32&lt;=CEILING(CPM!AY$1,1),Start!$I32&gt;CPM!AX$1),1,"")</f>
        <v/>
      </c>
      <c r="AZ37" s="269" t="str">
        <f>IF(AND(Start!$H32&lt;=CEILING(CPM!AZ$1,1),Start!$I32&gt;CPM!AY$1),1,"")</f>
        <v/>
      </c>
      <c r="BA37" s="270" t="str">
        <f>IF(AND(Start!$H32&lt;=CEILING(CPM!BA$1,1),Start!$I32&gt;CPM!AZ$1),1,"")</f>
        <v/>
      </c>
      <c r="BB37" s="268" t="str">
        <f>IF(AND(Start!$H32&lt;=CEILING(CPM!BB$1,1),Start!$I32&gt;CPM!BA$1),1,"")</f>
        <v/>
      </c>
      <c r="BC37" s="269" t="str">
        <f>IF(AND(Start!$H32&lt;=CEILING(CPM!BC$1,1),Start!$I32&gt;CPM!BB$1),1,"")</f>
        <v/>
      </c>
      <c r="BD37" s="269" t="str">
        <f>IF(AND(Start!$H32&lt;=CEILING(CPM!BD$1,1),Start!$I32&gt;CPM!BC$1),1,"")</f>
        <v/>
      </c>
      <c r="BE37" s="269" t="str">
        <f>IF(AND(Start!$H32&lt;=CEILING(CPM!BE$1,1),Start!$I32&gt;CPM!BD$1),1,"")</f>
        <v/>
      </c>
      <c r="BF37" s="269" t="str">
        <f>IF(AND(Start!$H32&lt;=CEILING(CPM!BF$1,1),Start!$I32&gt;CPM!BE$1),1,"")</f>
        <v/>
      </c>
      <c r="BG37" s="269" t="str">
        <f>IF(AND(Start!$H32&lt;=CEILING(CPM!BG$1,1),Start!$I32&gt;CPM!BF$1),1,"")</f>
        <v/>
      </c>
      <c r="BH37" s="269" t="str">
        <f>IF(AND(Start!$H32&lt;=CEILING(CPM!BH$1,1),Start!$I32&gt;CPM!BG$1),1,"")</f>
        <v/>
      </c>
      <c r="BI37" s="269" t="str">
        <f>IF(AND(Start!$H32&lt;=CEILING(CPM!BI$1,1),Start!$I32&gt;CPM!BH$1),1,"")</f>
        <v/>
      </c>
      <c r="BJ37" s="269" t="str">
        <f>IF(AND(Start!$H32&lt;=CEILING(CPM!BJ$1,1),Start!$I32&gt;CPM!BI$1),1,"")</f>
        <v/>
      </c>
      <c r="BK37" s="270" t="str">
        <f>IF(AND(Start!$H32&lt;=CEILING(CPM!BK$1,1),Start!$I32&gt;CPM!BJ$1),1,"")</f>
        <v/>
      </c>
      <c r="BL37" s="268" t="str">
        <f>IF(AND(Start!$H32&lt;=CEILING(CPM!BL$1,1),Start!$I32&gt;CPM!BK$1),1,"")</f>
        <v/>
      </c>
      <c r="BM37" s="269" t="str">
        <f>IF(AND(Start!$H32&lt;=CEILING(CPM!BM$1,1),Start!$I32&gt;CPM!BL$1),1,"")</f>
        <v/>
      </c>
      <c r="BN37" s="269" t="str">
        <f>IF(AND(Start!$H32&lt;=CEILING(CPM!BN$1,1),Start!$I32&gt;CPM!BM$1),1,"")</f>
        <v/>
      </c>
      <c r="BO37" s="269" t="str">
        <f>IF(AND(Start!$H32&lt;=CEILING(CPM!BO$1,1),Start!$I32&gt;CPM!BN$1),1,"")</f>
        <v/>
      </c>
      <c r="BP37" s="269" t="str">
        <f>IF(AND(Start!$H32&lt;=CEILING(CPM!BP$1,1),Start!$I32&gt;CPM!BO$1),1,"")</f>
        <v/>
      </c>
      <c r="BQ37" s="269" t="str">
        <f>IF(AND(Start!$H32&lt;=CEILING(CPM!BQ$1,1),Start!$I32&gt;CPM!BP$1),1,"")</f>
        <v/>
      </c>
      <c r="BR37" s="269" t="str">
        <f>IF(AND(Start!$H32&lt;=CEILING(CPM!BR$1,1),Start!$I32&gt;CPM!BQ$1),1,"")</f>
        <v/>
      </c>
      <c r="BS37" s="269" t="str">
        <f>IF(AND(Start!$H32&lt;=CEILING(CPM!BS$1,1),Start!$I32&gt;CPM!BR$1),1,"")</f>
        <v/>
      </c>
      <c r="BT37" s="269" t="str">
        <f>IF(AND(Start!$H32&lt;=CEILING(CPM!BT$1,1),Start!$I32&gt;CPM!BS$1),1,"")</f>
        <v/>
      </c>
      <c r="BU37" s="270" t="str">
        <f>IF(AND(Start!$H32&lt;=CEILING(CPM!BU$1,1),Start!$I32&gt;CPM!BT$1),1,"")</f>
        <v/>
      </c>
      <c r="BV37" s="268" t="str">
        <f>IF(AND(Start!$H32&lt;=CEILING(CPM!BV$1,1),Start!$I32&gt;CPM!BU$1),1,"")</f>
        <v/>
      </c>
      <c r="BW37" s="269" t="str">
        <f>IF(AND(Start!$H32&lt;=CEILING(CPM!BW$1,1),Start!$I32&gt;CPM!BV$1),1,"")</f>
        <v/>
      </c>
      <c r="BX37" s="269" t="str">
        <f>IF(AND(Start!$H32&lt;=CEILING(CPM!BX$1,1),Start!$I32&gt;CPM!BW$1),1,"")</f>
        <v/>
      </c>
      <c r="BY37" s="269" t="str">
        <f>IF(AND(Start!$H32&lt;=CEILING(CPM!BY$1,1),Start!$I32&gt;CPM!BX$1),1,"")</f>
        <v/>
      </c>
      <c r="BZ37" s="269" t="str">
        <f>IF(AND(Start!$H32&lt;=CEILING(CPM!BZ$1,1),Start!$I32&gt;CPM!BY$1),1,"")</f>
        <v/>
      </c>
      <c r="CA37" s="269" t="str">
        <f>IF(AND(Start!$H32&lt;=CEILING(CPM!CA$1,1),Start!$I32&gt;CPM!BZ$1),1,"")</f>
        <v/>
      </c>
      <c r="CB37" s="269" t="str">
        <f>IF(AND(Start!$H32&lt;=CEILING(CPM!CB$1,1),Start!$I32&gt;CPM!CA$1),1,"")</f>
        <v/>
      </c>
      <c r="CC37" s="269" t="str">
        <f>IF(AND(Start!$H32&lt;=CEILING(CPM!CC$1,1),Start!$I32&gt;CPM!CB$1),1,"")</f>
        <v/>
      </c>
      <c r="CD37" s="269" t="str">
        <f>IF(AND(Start!$H32&lt;=CEILING(CPM!CD$1,1),Start!$I32&gt;CPM!CC$1),1,"")</f>
        <v/>
      </c>
      <c r="CE37" s="270" t="str">
        <f>IF(AND(Start!$H32&lt;=CEILING(CPM!CE$1,1),Start!$I32&gt;CPM!CD$1),1,"")</f>
        <v/>
      </c>
      <c r="CF37" s="268" t="str">
        <f>IF(AND(Start!$H32&lt;=CEILING(CPM!CF$1,1),Start!$I32&gt;CPM!CE$1),1,"")</f>
        <v/>
      </c>
      <c r="CG37" s="269" t="str">
        <f>IF(AND(Start!$H32&lt;=CEILING(CPM!CG$1,1),Start!$I32&gt;CPM!CF$1),1,"")</f>
        <v/>
      </c>
      <c r="CH37" s="269" t="str">
        <f>IF(AND(Start!$H32&lt;=CEILING(CPM!CH$1,1),Start!$I32&gt;CPM!CG$1),1,"")</f>
        <v/>
      </c>
      <c r="CI37" s="269" t="str">
        <f>IF(AND(Start!$H32&lt;=CEILING(CPM!CI$1,1),Start!$I32&gt;CPM!CH$1),1,"")</f>
        <v/>
      </c>
      <c r="CJ37" s="269" t="str">
        <f>IF(AND(Start!$H32&lt;=CEILING(CPM!CJ$1,1),Start!$I32&gt;CPM!CI$1),1,"")</f>
        <v/>
      </c>
      <c r="CK37" s="269" t="str">
        <f>IF(AND(Start!$H32&lt;=CEILING(CPM!CK$1,1),Start!$I32&gt;CPM!CJ$1),1,"")</f>
        <v/>
      </c>
      <c r="CL37" s="269" t="str">
        <f>IF(AND(Start!$H32&lt;=CEILING(CPM!CL$1,1),Start!$I32&gt;CPM!CK$1),1,"")</f>
        <v/>
      </c>
      <c r="CM37" s="269" t="str">
        <f>IF(AND(Start!$H32&lt;=CEILING(CPM!CM$1,1),Start!$I32&gt;CPM!CL$1),1,"")</f>
        <v/>
      </c>
      <c r="CN37" s="269" t="str">
        <f>IF(AND(Start!$H32&lt;=CEILING(CPM!CN$1,1),Start!$I32&gt;CPM!CM$1),1,"")</f>
        <v/>
      </c>
      <c r="CO37" s="270" t="str">
        <f>IF(AND(Start!$H32&lt;=CEILING(CPM!CO$1,1),Start!$I32&gt;CPM!CN$1),1,"")</f>
        <v/>
      </c>
      <c r="CP37" s="268" t="str">
        <f>IF(AND(Start!$H32&lt;=CEILING(CPM!CP$1,1),Start!$I32&gt;CPM!CO$1),1,"")</f>
        <v/>
      </c>
      <c r="CQ37" s="269" t="str">
        <f>IF(AND(Start!$H32&lt;=CEILING(CPM!CQ$1,1),Start!$I32&gt;CPM!CP$1),1,"")</f>
        <v/>
      </c>
      <c r="CR37" s="269" t="str">
        <f>IF(AND(Start!$H32&lt;=CEILING(CPM!CR$1,1),Start!$I32&gt;CPM!CQ$1),1,"")</f>
        <v/>
      </c>
      <c r="CS37" s="269" t="str">
        <f>IF(AND(Start!$H32&lt;=CEILING(CPM!CS$1,1),Start!$I32&gt;CPM!CR$1),1,"")</f>
        <v/>
      </c>
      <c r="CT37" s="269" t="str">
        <f>IF(AND(Start!$H32&lt;=CEILING(CPM!CT$1,1),Start!$I32&gt;CPM!CS$1),1,"")</f>
        <v/>
      </c>
      <c r="CU37" s="269" t="str">
        <f>IF(AND(Start!$H32&lt;=CEILING(CPM!CU$1,1),Start!$I32&gt;CPM!CT$1),1,"")</f>
        <v/>
      </c>
      <c r="CV37" s="269" t="str">
        <f>IF(AND(Start!$H32&lt;=CEILING(CPM!CV$1,1),Start!$I32&gt;CPM!CU$1),1,"")</f>
        <v/>
      </c>
      <c r="CW37" s="269" t="str">
        <f>IF(AND(Start!$H32&lt;=CEILING(CPM!CW$1,1),Start!$I32&gt;CPM!CV$1),1,"")</f>
        <v/>
      </c>
      <c r="CX37" s="269" t="str">
        <f>IF(AND(Start!$H32&lt;=CEILING(CPM!CX$1,1),Start!$I32&gt;CPM!CW$1),1,"")</f>
        <v/>
      </c>
      <c r="CY37" s="270" t="str">
        <f>IF(AND(Start!$H32&lt;=CEILING(CPM!CY$1,1),Start!$I32&gt;CPM!CX$1),1,"")</f>
        <v/>
      </c>
      <c r="CZ37" s="268" t="str">
        <f>IF(AND(Start!$H32&lt;=CEILING(CPM!CZ$1,1),Start!$I32&gt;CPM!CY$1),1,"")</f>
        <v/>
      </c>
      <c r="DA37" s="269" t="str">
        <f>IF(AND(Start!$H32&lt;=CEILING(CPM!DA$1,1),Start!$I32&gt;CPM!CZ$1),1,"")</f>
        <v/>
      </c>
      <c r="DB37" s="269" t="str">
        <f>IF(AND(Start!$H32&lt;=CEILING(CPM!DB$1,1),Start!$I32&gt;CPM!DA$1),1,"")</f>
        <v/>
      </c>
      <c r="DC37" s="269" t="str">
        <f>IF(AND(Start!$H32&lt;=CEILING(CPM!DC$1,1),Start!$I32&gt;CPM!DB$1),1,"")</f>
        <v/>
      </c>
      <c r="DD37" s="269" t="str">
        <f>IF(AND(Start!$H32&lt;=CEILING(CPM!DD$1,1),Start!$I32&gt;CPM!DC$1),1,"")</f>
        <v/>
      </c>
      <c r="DE37" s="269" t="str">
        <f>IF(AND(Start!$H32&lt;=CEILING(CPM!DE$1,1),Start!$I32&gt;CPM!DD$1),1,"")</f>
        <v/>
      </c>
      <c r="DF37" s="269" t="str">
        <f>IF(AND(Start!$H32&lt;=CEILING(CPM!DF$1,1),Start!$I32&gt;CPM!DE$1),1,"")</f>
        <v/>
      </c>
      <c r="DG37" s="269" t="str">
        <f>IF(AND(Start!$H32&lt;=CEILING(CPM!DG$1,1),Start!$I32&gt;CPM!DF$1),1,"")</f>
        <v/>
      </c>
      <c r="DH37" s="269" t="str">
        <f>IF(AND(Start!$H32&lt;=CEILING(CPM!DH$1,1),Start!$I32&gt;CPM!DG$1),1,"")</f>
        <v/>
      </c>
      <c r="DI37" s="270" t="str">
        <f>IF(AND(Start!$H32&lt;=CEILING(CPM!DI$1,1),Start!$I32&gt;CPM!DH$1),1,"")</f>
        <v/>
      </c>
      <c r="DJ37" s="268" t="str">
        <f>IF(AND(Start!$H32&lt;=CEILING(CPM!DJ$1,1),Start!$I32&gt;CPM!DI$1),1,"")</f>
        <v/>
      </c>
      <c r="DK37" s="269" t="str">
        <f>IF(AND(Start!$H32&lt;=CEILING(CPM!DK$1,1),Start!$I32&gt;CPM!DJ$1),1,"")</f>
        <v/>
      </c>
      <c r="DL37" s="269" t="str">
        <f>IF(AND(Start!$H32&lt;=CEILING(CPM!DL$1,1),Start!$I32&gt;CPM!DK$1),1,"")</f>
        <v/>
      </c>
      <c r="DM37" s="269" t="str">
        <f>IF(AND(Start!$H32&lt;=CEILING(CPM!DM$1,1),Start!$I32&gt;CPM!DL$1),1,"")</f>
        <v/>
      </c>
      <c r="DN37" s="269" t="str">
        <f>IF(AND(Start!$H32&lt;=CEILING(CPM!DN$1,1),Start!$I32&gt;CPM!DM$1),1,"")</f>
        <v/>
      </c>
      <c r="DO37" s="269" t="str">
        <f>IF(AND(Start!$H32&lt;=CEILING(CPM!DO$1,1),Start!$I32&gt;CPM!DN$1),1,"")</f>
        <v/>
      </c>
      <c r="DP37" s="269" t="str">
        <f>IF(AND(Start!$H32&lt;=CEILING(CPM!DP$1,1),Start!$I32&gt;CPM!DO$1),1,"")</f>
        <v/>
      </c>
      <c r="DQ37" s="269" t="str">
        <f>IF(AND(Start!$H32&lt;=CEILING(CPM!DQ$1,1),Start!$I32&gt;CPM!DP$1),1,"")</f>
        <v/>
      </c>
      <c r="DR37" s="269" t="str">
        <f>IF(AND(Start!$H32&lt;=CEILING(CPM!DR$1,1),Start!$I32&gt;CPM!DQ$1),1,"")</f>
        <v/>
      </c>
      <c r="DS37" s="270" t="str">
        <f>IF(AND(Start!$H32&lt;=CEILING(CPM!DS$1,1),Start!$I32&gt;CPM!DR$1),1,"")</f>
        <v/>
      </c>
      <c r="DT37" s="268" t="str">
        <f>IF(AND(Start!$H32&lt;=CEILING(CPM!DT$1,1),Start!$I32&gt;CPM!DS$1),1,"")</f>
        <v/>
      </c>
      <c r="DU37" s="269" t="str">
        <f>IF(AND(Start!$H32&lt;=CEILING(CPM!DU$1,1),Start!$I32&gt;CPM!DT$1),1,"")</f>
        <v/>
      </c>
      <c r="DV37" s="269" t="str">
        <f>IF(AND(Start!$H32&lt;=CEILING(CPM!DV$1,1),Start!$I32&gt;CPM!DU$1),1,"")</f>
        <v/>
      </c>
      <c r="DW37" s="269" t="str">
        <f>IF(AND(Start!$H32&lt;=CEILING(CPM!DW$1,1),Start!$I32&gt;CPM!DV$1),1,"")</f>
        <v/>
      </c>
      <c r="DX37" s="269" t="str">
        <f>IF(AND(Start!$H32&lt;=CEILING(CPM!DX$1,1),Start!$I32&gt;CPM!DW$1),1,"")</f>
        <v/>
      </c>
      <c r="DY37" s="269" t="str">
        <f>IF(AND(Start!$H32&lt;=CEILING(CPM!DY$1,1),Start!$I32&gt;CPM!DX$1),1,"")</f>
        <v/>
      </c>
      <c r="DZ37" s="269" t="str">
        <f>IF(AND(Start!$H32&lt;=CEILING(CPM!DZ$1,1),Start!$I32&gt;CPM!DY$1),1,"")</f>
        <v/>
      </c>
      <c r="EA37" s="269" t="str">
        <f>IF(AND(Start!$H32&lt;=CEILING(CPM!EA$1,1),Start!$I32&gt;CPM!DZ$1),1,"")</f>
        <v/>
      </c>
      <c r="EB37" s="269" t="str">
        <f>IF(AND(Start!$H32&lt;=CEILING(CPM!EB$1,1),Start!$I32&gt;CPM!EA$1),1,"")</f>
        <v/>
      </c>
      <c r="EC37" s="270" t="str">
        <f>IF(AND(Start!$H32&lt;=CEILING(CPM!EC$1,1),Start!$I32&gt;CPM!EB$1),1,"")</f>
        <v/>
      </c>
    </row>
    <row r="38" spans="2:133" ht="12" customHeight="1" x14ac:dyDescent="0.2">
      <c r="B38" t="str">
        <f>Start!B33</f>
        <v/>
      </c>
      <c r="C38" s="206" t="str">
        <f>Start!D33</f>
        <v/>
      </c>
      <c r="D38" s="222" t="str">
        <f>IF(AND(Start!$H33&lt;=CEILING(CPM!D$1,1),Start!$I33&gt;CPM!C$1),1,"")</f>
        <v/>
      </c>
      <c r="E38" s="257" t="str">
        <f>IF(AND(Start!$H33&lt;=CEILING(CPM!E$1,1),Start!$I33&gt;CPM!D$1),1,"")</f>
        <v/>
      </c>
      <c r="F38" s="257" t="str">
        <f>IF(AND(Start!$H33&lt;=CEILING(CPM!F$1,1),Start!$I33&gt;CPM!E$1),1,"")</f>
        <v/>
      </c>
      <c r="G38" s="257" t="str">
        <f>IF(AND(Start!$H33&lt;=CEILING(CPM!G$1,1),Start!$I33&gt;CPM!F$1),1,"")</f>
        <v/>
      </c>
      <c r="H38" s="257" t="str">
        <f>IF(AND(Start!$H33&lt;=CEILING(CPM!H$1,1),Start!$I33&gt;CPM!G$1),1,"")</f>
        <v/>
      </c>
      <c r="I38" s="257" t="str">
        <f>IF(AND(Start!$H33&lt;=CEILING(CPM!I$1,1),Start!$I33&gt;CPM!H$1),1,"")</f>
        <v/>
      </c>
      <c r="J38" s="257" t="str">
        <f>IF(AND(Start!$H33&lt;=CEILING(CPM!J$1,1),Start!$I33&gt;CPM!I$1),1,"")</f>
        <v/>
      </c>
      <c r="K38" s="257" t="str">
        <f>IF(AND(Start!$H33&lt;=CEILING(CPM!K$1,1),Start!$I33&gt;CPM!J$1),1,"")</f>
        <v/>
      </c>
      <c r="L38" s="257" t="str">
        <f>IF(AND(Start!$H33&lt;=CEILING(CPM!L$1,1),Start!$I33&gt;CPM!K$1),1,"")</f>
        <v/>
      </c>
      <c r="M38" s="223" t="str">
        <f>IF(AND(Start!$H33&lt;=CEILING(CPM!M$1,1),Start!$I33&gt;CPM!L$1),1,"")</f>
        <v/>
      </c>
      <c r="N38" s="222" t="str">
        <f>IF(AND(Start!$H33&lt;=CEILING(CPM!N$1,1),Start!$I33&gt;CPM!M$1),1,"")</f>
        <v/>
      </c>
      <c r="O38" s="257" t="str">
        <f>IF(AND(Start!$H33&lt;=CEILING(CPM!O$1,1),Start!$I33&gt;CPM!N$1),1,"")</f>
        <v/>
      </c>
      <c r="P38" s="257" t="str">
        <f>IF(AND(Start!$H33&lt;=CEILING(CPM!P$1,1),Start!$I33&gt;CPM!O$1),1,"")</f>
        <v/>
      </c>
      <c r="Q38" s="257" t="str">
        <f>IF(AND(Start!$H33&lt;=CEILING(CPM!Q$1,1),Start!$I33&gt;CPM!P$1),1,"")</f>
        <v/>
      </c>
      <c r="R38" s="257" t="str">
        <f>IF(AND(Start!$H33&lt;=CEILING(CPM!R$1,1),Start!$I33&gt;CPM!Q$1),1,"")</f>
        <v/>
      </c>
      <c r="S38" s="257" t="str">
        <f>IF(AND(Start!$H33&lt;=CEILING(CPM!S$1,1),Start!$I33&gt;CPM!R$1),1,"")</f>
        <v/>
      </c>
      <c r="T38" s="257" t="str">
        <f>IF(AND(Start!$H33&lt;=CEILING(CPM!T$1,1),Start!$I33&gt;CPM!S$1),1,"")</f>
        <v/>
      </c>
      <c r="U38" s="257" t="str">
        <f>IF(AND(Start!$H33&lt;=CEILING(CPM!U$1,1),Start!$I33&gt;CPM!T$1),1,"")</f>
        <v/>
      </c>
      <c r="V38" s="257" t="str">
        <f>IF(AND(Start!$H33&lt;=CEILING(CPM!V$1,1),Start!$I33&gt;CPM!U$1),1,"")</f>
        <v/>
      </c>
      <c r="W38" s="223" t="str">
        <f>IF(AND(Start!$H33&lt;=CEILING(CPM!W$1,1),Start!$I33&gt;CPM!V$1),1,"")</f>
        <v/>
      </c>
      <c r="X38" s="222" t="str">
        <f>IF(AND(Start!$H33&lt;=CEILING(CPM!X$1,1),Start!$I33&gt;CPM!W$1),1,"")</f>
        <v/>
      </c>
      <c r="Y38" s="257" t="str">
        <f>IF(AND(Start!$H33&lt;=CEILING(CPM!Y$1,1),Start!$I33&gt;CPM!X$1),1,"")</f>
        <v/>
      </c>
      <c r="Z38" s="257" t="str">
        <f>IF(AND(Start!$H33&lt;=CEILING(CPM!Z$1,1),Start!$I33&gt;CPM!Y$1),1,"")</f>
        <v/>
      </c>
      <c r="AA38" s="257" t="str">
        <f>IF(AND(Start!$H33&lt;=CEILING(CPM!AA$1,1),Start!$I33&gt;CPM!Z$1),1,"")</f>
        <v/>
      </c>
      <c r="AB38" s="257" t="str">
        <f>IF(AND(Start!$H33&lt;=CEILING(CPM!AB$1,1),Start!$I33&gt;CPM!AA$1),1,"")</f>
        <v/>
      </c>
      <c r="AC38" s="257" t="str">
        <f>IF(AND(Start!$H33&lt;=CEILING(CPM!AC$1,1),Start!$I33&gt;CPM!AB$1),1,"")</f>
        <v/>
      </c>
      <c r="AD38" s="257" t="str">
        <f>IF(AND(Start!$H33&lt;=CEILING(CPM!AD$1,1),Start!$I33&gt;CPM!AC$1),1,"")</f>
        <v/>
      </c>
      <c r="AE38" s="257" t="str">
        <f>IF(AND(Start!$H33&lt;=CEILING(CPM!AE$1,1),Start!$I33&gt;CPM!AD$1),1,"")</f>
        <v/>
      </c>
      <c r="AF38" s="257" t="str">
        <f>IF(AND(Start!$H33&lt;=CEILING(CPM!AF$1,1),Start!$I33&gt;CPM!AE$1),1,"")</f>
        <v/>
      </c>
      <c r="AG38" s="223" t="str">
        <f>IF(AND(Start!$H33&lt;=CEILING(CPM!AG$1,1),Start!$I33&gt;CPM!AF$1),1,"")</f>
        <v/>
      </c>
      <c r="AH38" s="222" t="str">
        <f>IF(AND(Start!$H33&lt;=CEILING(CPM!AH$1,1),Start!$I33&gt;CPM!AG$1),1,"")</f>
        <v/>
      </c>
      <c r="AI38" s="257" t="str">
        <f>IF(AND(Start!$H33&lt;=CEILING(CPM!AI$1,1),Start!$I33&gt;CPM!AH$1),1,"")</f>
        <v/>
      </c>
      <c r="AJ38" s="257" t="str">
        <f>IF(AND(Start!$H33&lt;=CEILING(CPM!AJ$1,1),Start!$I33&gt;CPM!AI$1),1,"")</f>
        <v/>
      </c>
      <c r="AK38" s="257" t="str">
        <f>IF(AND(Start!$H33&lt;=CEILING(CPM!AK$1,1),Start!$I33&gt;CPM!AJ$1),1,"")</f>
        <v/>
      </c>
      <c r="AL38" s="257" t="str">
        <f>IF(AND(Start!$H33&lt;=CEILING(CPM!AL$1,1),Start!$I33&gt;CPM!AK$1),1,"")</f>
        <v/>
      </c>
      <c r="AM38" s="257" t="str">
        <f>IF(AND(Start!$H33&lt;=CEILING(CPM!AM$1,1),Start!$I33&gt;CPM!AL$1),1,"")</f>
        <v/>
      </c>
      <c r="AN38" s="257" t="str">
        <f>IF(AND(Start!$H33&lt;=CEILING(CPM!AN$1,1),Start!$I33&gt;CPM!AM$1),1,"")</f>
        <v/>
      </c>
      <c r="AO38" s="257" t="str">
        <f>IF(AND(Start!$H33&lt;=CEILING(CPM!AO$1,1),Start!$I33&gt;CPM!AN$1),1,"")</f>
        <v/>
      </c>
      <c r="AP38" s="257" t="str">
        <f>IF(AND(Start!$H33&lt;=CEILING(CPM!AP$1,1),Start!$I33&gt;CPM!AO$1),1,"")</f>
        <v/>
      </c>
      <c r="AQ38" s="223" t="str">
        <f>IF(AND(Start!$H33&lt;=CEILING(CPM!AQ$1,1),Start!$I33&gt;CPM!AP$1),1,"")</f>
        <v/>
      </c>
      <c r="AR38" s="222" t="str">
        <f>IF(AND(Start!$H33&lt;=CEILING(CPM!AR$1,1),Start!$I33&gt;CPM!AQ$1),1,"")</f>
        <v/>
      </c>
      <c r="AS38" s="257" t="str">
        <f>IF(AND(Start!$H33&lt;=CEILING(CPM!AS$1,1),Start!$I33&gt;CPM!AR$1),1,"")</f>
        <v/>
      </c>
      <c r="AT38" s="257" t="str">
        <f>IF(AND(Start!$H33&lt;=CEILING(CPM!AT$1,1),Start!$I33&gt;CPM!AS$1),1,"")</f>
        <v/>
      </c>
      <c r="AU38" s="257" t="str">
        <f>IF(AND(Start!$H33&lt;=CEILING(CPM!AU$1,1),Start!$I33&gt;CPM!AT$1),1,"")</f>
        <v/>
      </c>
      <c r="AV38" s="257" t="str">
        <f>IF(AND(Start!$H33&lt;=CEILING(CPM!AV$1,1),Start!$I33&gt;CPM!AU$1),1,"")</f>
        <v/>
      </c>
      <c r="AW38" s="257" t="str">
        <f>IF(AND(Start!$H33&lt;=CEILING(CPM!AW$1,1),Start!$I33&gt;CPM!AV$1),1,"")</f>
        <v/>
      </c>
      <c r="AX38" s="257" t="str">
        <f>IF(AND(Start!$H33&lt;=CEILING(CPM!AX$1,1),Start!$I33&gt;CPM!AW$1),1,"")</f>
        <v/>
      </c>
      <c r="AY38" s="257" t="str">
        <f>IF(AND(Start!$H33&lt;=CEILING(CPM!AY$1,1),Start!$I33&gt;CPM!AX$1),1,"")</f>
        <v/>
      </c>
      <c r="AZ38" s="257" t="str">
        <f>IF(AND(Start!$H33&lt;=CEILING(CPM!AZ$1,1),Start!$I33&gt;CPM!AY$1),1,"")</f>
        <v/>
      </c>
      <c r="BA38" s="223" t="str">
        <f>IF(AND(Start!$H33&lt;=CEILING(CPM!BA$1,1),Start!$I33&gt;CPM!AZ$1),1,"")</f>
        <v/>
      </c>
      <c r="BB38" s="222" t="str">
        <f>IF(AND(Start!$H33&lt;=CEILING(CPM!BB$1,1),Start!$I33&gt;CPM!BA$1),1,"")</f>
        <v/>
      </c>
      <c r="BC38" s="257" t="str">
        <f>IF(AND(Start!$H33&lt;=CEILING(CPM!BC$1,1),Start!$I33&gt;CPM!BB$1),1,"")</f>
        <v/>
      </c>
      <c r="BD38" s="257" t="str">
        <f>IF(AND(Start!$H33&lt;=CEILING(CPM!BD$1,1),Start!$I33&gt;CPM!BC$1),1,"")</f>
        <v/>
      </c>
      <c r="BE38" s="257" t="str">
        <f>IF(AND(Start!$H33&lt;=CEILING(CPM!BE$1,1),Start!$I33&gt;CPM!BD$1),1,"")</f>
        <v/>
      </c>
      <c r="BF38" s="257" t="str">
        <f>IF(AND(Start!$H33&lt;=CEILING(CPM!BF$1,1),Start!$I33&gt;CPM!BE$1),1,"")</f>
        <v/>
      </c>
      <c r="BG38" s="257" t="str">
        <f>IF(AND(Start!$H33&lt;=CEILING(CPM!BG$1,1),Start!$I33&gt;CPM!BF$1),1,"")</f>
        <v/>
      </c>
      <c r="BH38" s="257" t="str">
        <f>IF(AND(Start!$H33&lt;=CEILING(CPM!BH$1,1),Start!$I33&gt;CPM!BG$1),1,"")</f>
        <v/>
      </c>
      <c r="BI38" s="257" t="str">
        <f>IF(AND(Start!$H33&lt;=CEILING(CPM!BI$1,1),Start!$I33&gt;CPM!BH$1),1,"")</f>
        <v/>
      </c>
      <c r="BJ38" s="257" t="str">
        <f>IF(AND(Start!$H33&lt;=CEILING(CPM!BJ$1,1),Start!$I33&gt;CPM!BI$1),1,"")</f>
        <v/>
      </c>
      <c r="BK38" s="223" t="str">
        <f>IF(AND(Start!$H33&lt;=CEILING(CPM!BK$1,1),Start!$I33&gt;CPM!BJ$1),1,"")</f>
        <v/>
      </c>
      <c r="BL38" s="222" t="str">
        <f>IF(AND(Start!$H33&lt;=CEILING(CPM!BL$1,1),Start!$I33&gt;CPM!BK$1),1,"")</f>
        <v/>
      </c>
      <c r="BM38" s="257" t="str">
        <f>IF(AND(Start!$H33&lt;=CEILING(CPM!BM$1,1),Start!$I33&gt;CPM!BL$1),1,"")</f>
        <v/>
      </c>
      <c r="BN38" s="257" t="str">
        <f>IF(AND(Start!$H33&lt;=CEILING(CPM!BN$1,1),Start!$I33&gt;CPM!BM$1),1,"")</f>
        <v/>
      </c>
      <c r="BO38" s="257" t="str">
        <f>IF(AND(Start!$H33&lt;=CEILING(CPM!BO$1,1),Start!$I33&gt;CPM!BN$1),1,"")</f>
        <v/>
      </c>
      <c r="BP38" s="257" t="str">
        <f>IF(AND(Start!$H33&lt;=CEILING(CPM!BP$1,1),Start!$I33&gt;CPM!BO$1),1,"")</f>
        <v/>
      </c>
      <c r="BQ38" s="257" t="str">
        <f>IF(AND(Start!$H33&lt;=CEILING(CPM!BQ$1,1),Start!$I33&gt;CPM!BP$1),1,"")</f>
        <v/>
      </c>
      <c r="BR38" s="257" t="str">
        <f>IF(AND(Start!$H33&lt;=CEILING(CPM!BR$1,1),Start!$I33&gt;CPM!BQ$1),1,"")</f>
        <v/>
      </c>
      <c r="BS38" s="257" t="str">
        <f>IF(AND(Start!$H33&lt;=CEILING(CPM!BS$1,1),Start!$I33&gt;CPM!BR$1),1,"")</f>
        <v/>
      </c>
      <c r="BT38" s="257" t="str">
        <f>IF(AND(Start!$H33&lt;=CEILING(CPM!BT$1,1),Start!$I33&gt;CPM!BS$1),1,"")</f>
        <v/>
      </c>
      <c r="BU38" s="223" t="str">
        <f>IF(AND(Start!$H33&lt;=CEILING(CPM!BU$1,1),Start!$I33&gt;CPM!BT$1),1,"")</f>
        <v/>
      </c>
      <c r="BV38" s="222" t="str">
        <f>IF(AND(Start!$H33&lt;=CEILING(CPM!BV$1,1),Start!$I33&gt;CPM!BU$1),1,"")</f>
        <v/>
      </c>
      <c r="BW38" s="257" t="str">
        <f>IF(AND(Start!$H33&lt;=CEILING(CPM!BW$1,1),Start!$I33&gt;CPM!BV$1),1,"")</f>
        <v/>
      </c>
      <c r="BX38" s="257" t="str">
        <f>IF(AND(Start!$H33&lt;=CEILING(CPM!BX$1,1),Start!$I33&gt;CPM!BW$1),1,"")</f>
        <v/>
      </c>
      <c r="BY38" s="257" t="str">
        <f>IF(AND(Start!$H33&lt;=CEILING(CPM!BY$1,1),Start!$I33&gt;CPM!BX$1),1,"")</f>
        <v/>
      </c>
      <c r="BZ38" s="257" t="str">
        <f>IF(AND(Start!$H33&lt;=CEILING(CPM!BZ$1,1),Start!$I33&gt;CPM!BY$1),1,"")</f>
        <v/>
      </c>
      <c r="CA38" s="257" t="str">
        <f>IF(AND(Start!$H33&lt;=CEILING(CPM!CA$1,1),Start!$I33&gt;CPM!BZ$1),1,"")</f>
        <v/>
      </c>
      <c r="CB38" s="257" t="str">
        <f>IF(AND(Start!$H33&lt;=CEILING(CPM!CB$1,1),Start!$I33&gt;CPM!CA$1),1,"")</f>
        <v/>
      </c>
      <c r="CC38" s="257" t="str">
        <f>IF(AND(Start!$H33&lt;=CEILING(CPM!CC$1,1),Start!$I33&gt;CPM!CB$1),1,"")</f>
        <v/>
      </c>
      <c r="CD38" s="257" t="str">
        <f>IF(AND(Start!$H33&lt;=CEILING(CPM!CD$1,1),Start!$I33&gt;CPM!CC$1),1,"")</f>
        <v/>
      </c>
      <c r="CE38" s="223" t="str">
        <f>IF(AND(Start!$H33&lt;=CEILING(CPM!CE$1,1),Start!$I33&gt;CPM!CD$1),1,"")</f>
        <v/>
      </c>
      <c r="CF38" s="222" t="str">
        <f>IF(AND(Start!$H33&lt;=CEILING(CPM!CF$1,1),Start!$I33&gt;CPM!CE$1),1,"")</f>
        <v/>
      </c>
      <c r="CG38" s="257" t="str">
        <f>IF(AND(Start!$H33&lt;=CEILING(CPM!CG$1,1),Start!$I33&gt;CPM!CF$1),1,"")</f>
        <v/>
      </c>
      <c r="CH38" s="257" t="str">
        <f>IF(AND(Start!$H33&lt;=CEILING(CPM!CH$1,1),Start!$I33&gt;CPM!CG$1),1,"")</f>
        <v/>
      </c>
      <c r="CI38" s="257" t="str">
        <f>IF(AND(Start!$H33&lt;=CEILING(CPM!CI$1,1),Start!$I33&gt;CPM!CH$1),1,"")</f>
        <v/>
      </c>
      <c r="CJ38" s="257" t="str">
        <f>IF(AND(Start!$H33&lt;=CEILING(CPM!CJ$1,1),Start!$I33&gt;CPM!CI$1),1,"")</f>
        <v/>
      </c>
      <c r="CK38" s="257" t="str">
        <f>IF(AND(Start!$H33&lt;=CEILING(CPM!CK$1,1),Start!$I33&gt;CPM!CJ$1),1,"")</f>
        <v/>
      </c>
      <c r="CL38" s="257" t="str">
        <f>IF(AND(Start!$H33&lt;=CEILING(CPM!CL$1,1),Start!$I33&gt;CPM!CK$1),1,"")</f>
        <v/>
      </c>
      <c r="CM38" s="257" t="str">
        <f>IF(AND(Start!$H33&lt;=CEILING(CPM!CM$1,1),Start!$I33&gt;CPM!CL$1),1,"")</f>
        <v/>
      </c>
      <c r="CN38" s="257" t="str">
        <f>IF(AND(Start!$H33&lt;=CEILING(CPM!CN$1,1),Start!$I33&gt;CPM!CM$1),1,"")</f>
        <v/>
      </c>
      <c r="CO38" s="223" t="str">
        <f>IF(AND(Start!$H33&lt;=CEILING(CPM!CO$1,1),Start!$I33&gt;CPM!CN$1),1,"")</f>
        <v/>
      </c>
      <c r="CP38" s="222" t="str">
        <f>IF(AND(Start!$H33&lt;=CEILING(CPM!CP$1,1),Start!$I33&gt;CPM!CO$1),1,"")</f>
        <v/>
      </c>
      <c r="CQ38" s="257" t="str">
        <f>IF(AND(Start!$H33&lt;=CEILING(CPM!CQ$1,1),Start!$I33&gt;CPM!CP$1),1,"")</f>
        <v/>
      </c>
      <c r="CR38" s="257" t="str">
        <f>IF(AND(Start!$H33&lt;=CEILING(CPM!CR$1,1),Start!$I33&gt;CPM!CQ$1),1,"")</f>
        <v/>
      </c>
      <c r="CS38" s="257" t="str">
        <f>IF(AND(Start!$H33&lt;=CEILING(CPM!CS$1,1),Start!$I33&gt;CPM!CR$1),1,"")</f>
        <v/>
      </c>
      <c r="CT38" s="257" t="str">
        <f>IF(AND(Start!$H33&lt;=CEILING(CPM!CT$1,1),Start!$I33&gt;CPM!CS$1),1,"")</f>
        <v/>
      </c>
      <c r="CU38" s="257" t="str">
        <f>IF(AND(Start!$H33&lt;=CEILING(CPM!CU$1,1),Start!$I33&gt;CPM!CT$1),1,"")</f>
        <v/>
      </c>
      <c r="CV38" s="257" t="str">
        <f>IF(AND(Start!$H33&lt;=CEILING(CPM!CV$1,1),Start!$I33&gt;CPM!CU$1),1,"")</f>
        <v/>
      </c>
      <c r="CW38" s="257" t="str">
        <f>IF(AND(Start!$H33&lt;=CEILING(CPM!CW$1,1),Start!$I33&gt;CPM!CV$1),1,"")</f>
        <v/>
      </c>
      <c r="CX38" s="257" t="str">
        <f>IF(AND(Start!$H33&lt;=CEILING(CPM!CX$1,1),Start!$I33&gt;CPM!CW$1),1,"")</f>
        <v/>
      </c>
      <c r="CY38" s="223" t="str">
        <f>IF(AND(Start!$H33&lt;=CEILING(CPM!CY$1,1),Start!$I33&gt;CPM!CX$1),1,"")</f>
        <v/>
      </c>
      <c r="CZ38" s="222" t="str">
        <f>IF(AND(Start!$H33&lt;=CEILING(CPM!CZ$1,1),Start!$I33&gt;CPM!CY$1),1,"")</f>
        <v/>
      </c>
      <c r="DA38" s="257" t="str">
        <f>IF(AND(Start!$H33&lt;=CEILING(CPM!DA$1,1),Start!$I33&gt;CPM!CZ$1),1,"")</f>
        <v/>
      </c>
      <c r="DB38" s="257" t="str">
        <f>IF(AND(Start!$H33&lt;=CEILING(CPM!DB$1,1),Start!$I33&gt;CPM!DA$1),1,"")</f>
        <v/>
      </c>
      <c r="DC38" s="257" t="str">
        <f>IF(AND(Start!$H33&lt;=CEILING(CPM!DC$1,1),Start!$I33&gt;CPM!DB$1),1,"")</f>
        <v/>
      </c>
      <c r="DD38" s="257" t="str">
        <f>IF(AND(Start!$H33&lt;=CEILING(CPM!DD$1,1),Start!$I33&gt;CPM!DC$1),1,"")</f>
        <v/>
      </c>
      <c r="DE38" s="257" t="str">
        <f>IF(AND(Start!$H33&lt;=CEILING(CPM!DE$1,1),Start!$I33&gt;CPM!DD$1),1,"")</f>
        <v/>
      </c>
      <c r="DF38" s="257" t="str">
        <f>IF(AND(Start!$H33&lt;=CEILING(CPM!DF$1,1),Start!$I33&gt;CPM!DE$1),1,"")</f>
        <v/>
      </c>
      <c r="DG38" s="257" t="str">
        <f>IF(AND(Start!$H33&lt;=CEILING(CPM!DG$1,1),Start!$I33&gt;CPM!DF$1),1,"")</f>
        <v/>
      </c>
      <c r="DH38" s="257" t="str">
        <f>IF(AND(Start!$H33&lt;=CEILING(CPM!DH$1,1),Start!$I33&gt;CPM!DG$1),1,"")</f>
        <v/>
      </c>
      <c r="DI38" s="223" t="str">
        <f>IF(AND(Start!$H33&lt;=CEILING(CPM!DI$1,1),Start!$I33&gt;CPM!DH$1),1,"")</f>
        <v/>
      </c>
      <c r="DJ38" s="222" t="str">
        <f>IF(AND(Start!$H33&lt;=CEILING(CPM!DJ$1,1),Start!$I33&gt;CPM!DI$1),1,"")</f>
        <v/>
      </c>
      <c r="DK38" s="257" t="str">
        <f>IF(AND(Start!$H33&lt;=CEILING(CPM!DK$1,1),Start!$I33&gt;CPM!DJ$1),1,"")</f>
        <v/>
      </c>
      <c r="DL38" s="257" t="str">
        <f>IF(AND(Start!$H33&lt;=CEILING(CPM!DL$1,1),Start!$I33&gt;CPM!DK$1),1,"")</f>
        <v/>
      </c>
      <c r="DM38" s="257" t="str">
        <f>IF(AND(Start!$H33&lt;=CEILING(CPM!DM$1,1),Start!$I33&gt;CPM!DL$1),1,"")</f>
        <v/>
      </c>
      <c r="DN38" s="257" t="str">
        <f>IF(AND(Start!$H33&lt;=CEILING(CPM!DN$1,1),Start!$I33&gt;CPM!DM$1),1,"")</f>
        <v/>
      </c>
      <c r="DO38" s="257" t="str">
        <f>IF(AND(Start!$H33&lt;=CEILING(CPM!DO$1,1),Start!$I33&gt;CPM!DN$1),1,"")</f>
        <v/>
      </c>
      <c r="DP38" s="257" t="str">
        <f>IF(AND(Start!$H33&lt;=CEILING(CPM!DP$1,1),Start!$I33&gt;CPM!DO$1),1,"")</f>
        <v/>
      </c>
      <c r="DQ38" s="257" t="str">
        <f>IF(AND(Start!$H33&lt;=CEILING(CPM!DQ$1,1),Start!$I33&gt;CPM!DP$1),1,"")</f>
        <v/>
      </c>
      <c r="DR38" s="257" t="str">
        <f>IF(AND(Start!$H33&lt;=CEILING(CPM!DR$1,1),Start!$I33&gt;CPM!DQ$1),1,"")</f>
        <v/>
      </c>
      <c r="DS38" s="223" t="str">
        <f>IF(AND(Start!$H33&lt;=CEILING(CPM!DS$1,1),Start!$I33&gt;CPM!DR$1),1,"")</f>
        <v/>
      </c>
      <c r="DT38" s="222" t="str">
        <f>IF(AND(Start!$H33&lt;=CEILING(CPM!DT$1,1),Start!$I33&gt;CPM!DS$1),1,"")</f>
        <v/>
      </c>
      <c r="DU38" s="257" t="str">
        <f>IF(AND(Start!$H33&lt;=CEILING(CPM!DU$1,1),Start!$I33&gt;CPM!DT$1),1,"")</f>
        <v/>
      </c>
      <c r="DV38" s="257" t="str">
        <f>IF(AND(Start!$H33&lt;=CEILING(CPM!DV$1,1),Start!$I33&gt;CPM!DU$1),1,"")</f>
        <v/>
      </c>
      <c r="DW38" s="257" t="str">
        <f>IF(AND(Start!$H33&lt;=CEILING(CPM!DW$1,1),Start!$I33&gt;CPM!DV$1),1,"")</f>
        <v/>
      </c>
      <c r="DX38" s="257" t="str">
        <f>IF(AND(Start!$H33&lt;=CEILING(CPM!DX$1,1),Start!$I33&gt;CPM!DW$1),1,"")</f>
        <v/>
      </c>
      <c r="DY38" s="257" t="str">
        <f>IF(AND(Start!$H33&lt;=CEILING(CPM!DY$1,1),Start!$I33&gt;CPM!DX$1),1,"")</f>
        <v/>
      </c>
      <c r="DZ38" s="257" t="str">
        <f>IF(AND(Start!$H33&lt;=CEILING(CPM!DZ$1,1),Start!$I33&gt;CPM!DY$1),1,"")</f>
        <v/>
      </c>
      <c r="EA38" s="257" t="str">
        <f>IF(AND(Start!$H33&lt;=CEILING(CPM!EA$1,1),Start!$I33&gt;CPM!DZ$1),1,"")</f>
        <v/>
      </c>
      <c r="EB38" s="257" t="str">
        <f>IF(AND(Start!$H33&lt;=CEILING(CPM!EB$1,1),Start!$I33&gt;CPM!EA$1),1,"")</f>
        <v/>
      </c>
      <c r="EC38" s="223" t="str">
        <f>IF(AND(Start!$H33&lt;=CEILING(CPM!EC$1,1),Start!$I33&gt;CPM!EB$1),1,"")</f>
        <v/>
      </c>
    </row>
    <row r="39" spans="2:133" ht="12" customHeight="1" x14ac:dyDescent="0.2">
      <c r="B39" t="str">
        <f>Start!B34</f>
        <v/>
      </c>
      <c r="C39" s="249" t="str">
        <f>Start!D34</f>
        <v/>
      </c>
      <c r="D39" s="268" t="str">
        <f>IF(AND(Start!$H34&lt;=CEILING(CPM!D$1,1),Start!$I34&gt;CPM!C$1),1,"")</f>
        <v/>
      </c>
      <c r="E39" s="269" t="str">
        <f>IF(AND(Start!$H34&lt;=CEILING(CPM!E$1,1),Start!$I34&gt;CPM!D$1),1,"")</f>
        <v/>
      </c>
      <c r="F39" s="269" t="str">
        <f>IF(AND(Start!$H34&lt;=CEILING(CPM!F$1,1),Start!$I34&gt;CPM!E$1),1,"")</f>
        <v/>
      </c>
      <c r="G39" s="269" t="str">
        <f>IF(AND(Start!$H34&lt;=CEILING(CPM!G$1,1),Start!$I34&gt;CPM!F$1),1,"")</f>
        <v/>
      </c>
      <c r="H39" s="269" t="str">
        <f>IF(AND(Start!$H34&lt;=CEILING(CPM!H$1,1),Start!$I34&gt;CPM!G$1),1,"")</f>
        <v/>
      </c>
      <c r="I39" s="269" t="str">
        <f>IF(AND(Start!$H34&lt;=CEILING(CPM!I$1,1),Start!$I34&gt;CPM!H$1),1,"")</f>
        <v/>
      </c>
      <c r="J39" s="269" t="str">
        <f>IF(AND(Start!$H34&lt;=CEILING(CPM!J$1,1),Start!$I34&gt;CPM!I$1),1,"")</f>
        <v/>
      </c>
      <c r="K39" s="269" t="str">
        <f>IF(AND(Start!$H34&lt;=CEILING(CPM!K$1,1),Start!$I34&gt;CPM!J$1),1,"")</f>
        <v/>
      </c>
      <c r="L39" s="269" t="str">
        <f>IF(AND(Start!$H34&lt;=CEILING(CPM!L$1,1),Start!$I34&gt;CPM!K$1),1,"")</f>
        <v/>
      </c>
      <c r="M39" s="270" t="str">
        <f>IF(AND(Start!$H34&lt;=CEILING(CPM!M$1,1),Start!$I34&gt;CPM!L$1),1,"")</f>
        <v/>
      </c>
      <c r="N39" s="268" t="str">
        <f>IF(AND(Start!$H34&lt;=CEILING(CPM!N$1,1),Start!$I34&gt;CPM!M$1),1,"")</f>
        <v/>
      </c>
      <c r="O39" s="269" t="str">
        <f>IF(AND(Start!$H34&lt;=CEILING(CPM!O$1,1),Start!$I34&gt;CPM!N$1),1,"")</f>
        <v/>
      </c>
      <c r="P39" s="269" t="str">
        <f>IF(AND(Start!$H34&lt;=CEILING(CPM!P$1,1),Start!$I34&gt;CPM!O$1),1,"")</f>
        <v/>
      </c>
      <c r="Q39" s="269" t="str">
        <f>IF(AND(Start!$H34&lt;=CEILING(CPM!Q$1,1),Start!$I34&gt;CPM!P$1),1,"")</f>
        <v/>
      </c>
      <c r="R39" s="269" t="str">
        <f>IF(AND(Start!$H34&lt;=CEILING(CPM!R$1,1),Start!$I34&gt;CPM!Q$1),1,"")</f>
        <v/>
      </c>
      <c r="S39" s="269" t="str">
        <f>IF(AND(Start!$H34&lt;=CEILING(CPM!S$1,1),Start!$I34&gt;CPM!R$1),1,"")</f>
        <v/>
      </c>
      <c r="T39" s="269" t="str">
        <f>IF(AND(Start!$H34&lt;=CEILING(CPM!T$1,1),Start!$I34&gt;CPM!S$1),1,"")</f>
        <v/>
      </c>
      <c r="U39" s="269" t="str">
        <f>IF(AND(Start!$H34&lt;=CEILING(CPM!U$1,1),Start!$I34&gt;CPM!T$1),1,"")</f>
        <v/>
      </c>
      <c r="V39" s="269" t="str">
        <f>IF(AND(Start!$H34&lt;=CEILING(CPM!V$1,1),Start!$I34&gt;CPM!U$1),1,"")</f>
        <v/>
      </c>
      <c r="W39" s="270" t="str">
        <f>IF(AND(Start!$H34&lt;=CEILING(CPM!W$1,1),Start!$I34&gt;CPM!V$1),1,"")</f>
        <v/>
      </c>
      <c r="X39" s="268" t="str">
        <f>IF(AND(Start!$H34&lt;=CEILING(CPM!X$1,1),Start!$I34&gt;CPM!W$1),1,"")</f>
        <v/>
      </c>
      <c r="Y39" s="269" t="str">
        <f>IF(AND(Start!$H34&lt;=CEILING(CPM!Y$1,1),Start!$I34&gt;CPM!X$1),1,"")</f>
        <v/>
      </c>
      <c r="Z39" s="269" t="str">
        <f>IF(AND(Start!$H34&lt;=CEILING(CPM!Z$1,1),Start!$I34&gt;CPM!Y$1),1,"")</f>
        <v/>
      </c>
      <c r="AA39" s="269" t="str">
        <f>IF(AND(Start!$H34&lt;=CEILING(CPM!AA$1,1),Start!$I34&gt;CPM!Z$1),1,"")</f>
        <v/>
      </c>
      <c r="AB39" s="269" t="str">
        <f>IF(AND(Start!$H34&lt;=CEILING(CPM!AB$1,1),Start!$I34&gt;CPM!AA$1),1,"")</f>
        <v/>
      </c>
      <c r="AC39" s="269" t="str">
        <f>IF(AND(Start!$H34&lt;=CEILING(CPM!AC$1,1),Start!$I34&gt;CPM!AB$1),1,"")</f>
        <v/>
      </c>
      <c r="AD39" s="269" t="str">
        <f>IF(AND(Start!$H34&lt;=CEILING(CPM!AD$1,1),Start!$I34&gt;CPM!AC$1),1,"")</f>
        <v/>
      </c>
      <c r="AE39" s="269" t="str">
        <f>IF(AND(Start!$H34&lt;=CEILING(CPM!AE$1,1),Start!$I34&gt;CPM!AD$1),1,"")</f>
        <v/>
      </c>
      <c r="AF39" s="269" t="str">
        <f>IF(AND(Start!$H34&lt;=CEILING(CPM!AF$1,1),Start!$I34&gt;CPM!AE$1),1,"")</f>
        <v/>
      </c>
      <c r="AG39" s="270" t="str">
        <f>IF(AND(Start!$H34&lt;=CEILING(CPM!AG$1,1),Start!$I34&gt;CPM!AF$1),1,"")</f>
        <v/>
      </c>
      <c r="AH39" s="268" t="str">
        <f>IF(AND(Start!$H34&lt;=CEILING(CPM!AH$1,1),Start!$I34&gt;CPM!AG$1),1,"")</f>
        <v/>
      </c>
      <c r="AI39" s="269" t="str">
        <f>IF(AND(Start!$H34&lt;=CEILING(CPM!AI$1,1),Start!$I34&gt;CPM!AH$1),1,"")</f>
        <v/>
      </c>
      <c r="AJ39" s="269" t="str">
        <f>IF(AND(Start!$H34&lt;=CEILING(CPM!AJ$1,1),Start!$I34&gt;CPM!AI$1),1,"")</f>
        <v/>
      </c>
      <c r="AK39" s="269" t="str">
        <f>IF(AND(Start!$H34&lt;=CEILING(CPM!AK$1,1),Start!$I34&gt;CPM!AJ$1),1,"")</f>
        <v/>
      </c>
      <c r="AL39" s="269" t="str">
        <f>IF(AND(Start!$H34&lt;=CEILING(CPM!AL$1,1),Start!$I34&gt;CPM!AK$1),1,"")</f>
        <v/>
      </c>
      <c r="AM39" s="269" t="str">
        <f>IF(AND(Start!$H34&lt;=CEILING(CPM!AM$1,1),Start!$I34&gt;CPM!AL$1),1,"")</f>
        <v/>
      </c>
      <c r="AN39" s="269" t="str">
        <f>IF(AND(Start!$H34&lt;=CEILING(CPM!AN$1,1),Start!$I34&gt;CPM!AM$1),1,"")</f>
        <v/>
      </c>
      <c r="AO39" s="269" t="str">
        <f>IF(AND(Start!$H34&lt;=CEILING(CPM!AO$1,1),Start!$I34&gt;CPM!AN$1),1,"")</f>
        <v/>
      </c>
      <c r="AP39" s="269" t="str">
        <f>IF(AND(Start!$H34&lt;=CEILING(CPM!AP$1,1),Start!$I34&gt;CPM!AO$1),1,"")</f>
        <v/>
      </c>
      <c r="AQ39" s="270" t="str">
        <f>IF(AND(Start!$H34&lt;=CEILING(CPM!AQ$1,1),Start!$I34&gt;CPM!AP$1),1,"")</f>
        <v/>
      </c>
      <c r="AR39" s="268" t="str">
        <f>IF(AND(Start!$H34&lt;=CEILING(CPM!AR$1,1),Start!$I34&gt;CPM!AQ$1),1,"")</f>
        <v/>
      </c>
      <c r="AS39" s="269" t="str">
        <f>IF(AND(Start!$H34&lt;=CEILING(CPM!AS$1,1),Start!$I34&gt;CPM!AR$1),1,"")</f>
        <v/>
      </c>
      <c r="AT39" s="269" t="str">
        <f>IF(AND(Start!$H34&lt;=CEILING(CPM!AT$1,1),Start!$I34&gt;CPM!AS$1),1,"")</f>
        <v/>
      </c>
      <c r="AU39" s="269" t="str">
        <f>IF(AND(Start!$H34&lt;=CEILING(CPM!AU$1,1),Start!$I34&gt;CPM!AT$1),1,"")</f>
        <v/>
      </c>
      <c r="AV39" s="269" t="str">
        <f>IF(AND(Start!$H34&lt;=CEILING(CPM!AV$1,1),Start!$I34&gt;CPM!AU$1),1,"")</f>
        <v/>
      </c>
      <c r="AW39" s="269" t="str">
        <f>IF(AND(Start!$H34&lt;=CEILING(CPM!AW$1,1),Start!$I34&gt;CPM!AV$1),1,"")</f>
        <v/>
      </c>
      <c r="AX39" s="269" t="str">
        <f>IF(AND(Start!$H34&lt;=CEILING(CPM!AX$1,1),Start!$I34&gt;CPM!AW$1),1,"")</f>
        <v/>
      </c>
      <c r="AY39" s="269" t="str">
        <f>IF(AND(Start!$H34&lt;=CEILING(CPM!AY$1,1),Start!$I34&gt;CPM!AX$1),1,"")</f>
        <v/>
      </c>
      <c r="AZ39" s="269" t="str">
        <f>IF(AND(Start!$H34&lt;=CEILING(CPM!AZ$1,1),Start!$I34&gt;CPM!AY$1),1,"")</f>
        <v/>
      </c>
      <c r="BA39" s="270" t="str">
        <f>IF(AND(Start!$H34&lt;=CEILING(CPM!BA$1,1),Start!$I34&gt;CPM!AZ$1),1,"")</f>
        <v/>
      </c>
      <c r="BB39" s="268" t="str">
        <f>IF(AND(Start!$H34&lt;=CEILING(CPM!BB$1,1),Start!$I34&gt;CPM!BA$1),1,"")</f>
        <v/>
      </c>
      <c r="BC39" s="269" t="str">
        <f>IF(AND(Start!$H34&lt;=CEILING(CPM!BC$1,1),Start!$I34&gt;CPM!BB$1),1,"")</f>
        <v/>
      </c>
      <c r="BD39" s="269" t="str">
        <f>IF(AND(Start!$H34&lt;=CEILING(CPM!BD$1,1),Start!$I34&gt;CPM!BC$1),1,"")</f>
        <v/>
      </c>
      <c r="BE39" s="269" t="str">
        <f>IF(AND(Start!$H34&lt;=CEILING(CPM!BE$1,1),Start!$I34&gt;CPM!BD$1),1,"")</f>
        <v/>
      </c>
      <c r="BF39" s="269" t="str">
        <f>IF(AND(Start!$H34&lt;=CEILING(CPM!BF$1,1),Start!$I34&gt;CPM!BE$1),1,"")</f>
        <v/>
      </c>
      <c r="BG39" s="269" t="str">
        <f>IF(AND(Start!$H34&lt;=CEILING(CPM!BG$1,1),Start!$I34&gt;CPM!BF$1),1,"")</f>
        <v/>
      </c>
      <c r="BH39" s="269" t="str">
        <f>IF(AND(Start!$H34&lt;=CEILING(CPM!BH$1,1),Start!$I34&gt;CPM!BG$1),1,"")</f>
        <v/>
      </c>
      <c r="BI39" s="269" t="str">
        <f>IF(AND(Start!$H34&lt;=CEILING(CPM!BI$1,1),Start!$I34&gt;CPM!BH$1),1,"")</f>
        <v/>
      </c>
      <c r="BJ39" s="269" t="str">
        <f>IF(AND(Start!$H34&lt;=CEILING(CPM!BJ$1,1),Start!$I34&gt;CPM!BI$1),1,"")</f>
        <v/>
      </c>
      <c r="BK39" s="270" t="str">
        <f>IF(AND(Start!$H34&lt;=CEILING(CPM!BK$1,1),Start!$I34&gt;CPM!BJ$1),1,"")</f>
        <v/>
      </c>
      <c r="BL39" s="268" t="str">
        <f>IF(AND(Start!$H34&lt;=CEILING(CPM!BL$1,1),Start!$I34&gt;CPM!BK$1),1,"")</f>
        <v/>
      </c>
      <c r="BM39" s="269" t="str">
        <f>IF(AND(Start!$H34&lt;=CEILING(CPM!BM$1,1),Start!$I34&gt;CPM!BL$1),1,"")</f>
        <v/>
      </c>
      <c r="BN39" s="269" t="str">
        <f>IF(AND(Start!$H34&lt;=CEILING(CPM!BN$1,1),Start!$I34&gt;CPM!BM$1),1,"")</f>
        <v/>
      </c>
      <c r="BO39" s="269" t="str">
        <f>IF(AND(Start!$H34&lt;=CEILING(CPM!BO$1,1),Start!$I34&gt;CPM!BN$1),1,"")</f>
        <v/>
      </c>
      <c r="BP39" s="269" t="str">
        <f>IF(AND(Start!$H34&lt;=CEILING(CPM!BP$1,1),Start!$I34&gt;CPM!BO$1),1,"")</f>
        <v/>
      </c>
      <c r="BQ39" s="269" t="str">
        <f>IF(AND(Start!$H34&lt;=CEILING(CPM!BQ$1,1),Start!$I34&gt;CPM!BP$1),1,"")</f>
        <v/>
      </c>
      <c r="BR39" s="269" t="str">
        <f>IF(AND(Start!$H34&lt;=CEILING(CPM!BR$1,1),Start!$I34&gt;CPM!BQ$1),1,"")</f>
        <v/>
      </c>
      <c r="BS39" s="269" t="str">
        <f>IF(AND(Start!$H34&lt;=CEILING(CPM!BS$1,1),Start!$I34&gt;CPM!BR$1),1,"")</f>
        <v/>
      </c>
      <c r="BT39" s="269" t="str">
        <f>IF(AND(Start!$H34&lt;=CEILING(CPM!BT$1,1),Start!$I34&gt;CPM!BS$1),1,"")</f>
        <v/>
      </c>
      <c r="BU39" s="270" t="str">
        <f>IF(AND(Start!$H34&lt;=CEILING(CPM!BU$1,1),Start!$I34&gt;CPM!BT$1),1,"")</f>
        <v/>
      </c>
      <c r="BV39" s="268" t="str">
        <f>IF(AND(Start!$H34&lt;=CEILING(CPM!BV$1,1),Start!$I34&gt;CPM!BU$1),1,"")</f>
        <v/>
      </c>
      <c r="BW39" s="269" t="str">
        <f>IF(AND(Start!$H34&lt;=CEILING(CPM!BW$1,1),Start!$I34&gt;CPM!BV$1),1,"")</f>
        <v/>
      </c>
      <c r="BX39" s="269" t="str">
        <f>IF(AND(Start!$H34&lt;=CEILING(CPM!BX$1,1),Start!$I34&gt;CPM!BW$1),1,"")</f>
        <v/>
      </c>
      <c r="BY39" s="269" t="str">
        <f>IF(AND(Start!$H34&lt;=CEILING(CPM!BY$1,1),Start!$I34&gt;CPM!BX$1),1,"")</f>
        <v/>
      </c>
      <c r="BZ39" s="269" t="str">
        <f>IF(AND(Start!$H34&lt;=CEILING(CPM!BZ$1,1),Start!$I34&gt;CPM!BY$1),1,"")</f>
        <v/>
      </c>
      <c r="CA39" s="269" t="str">
        <f>IF(AND(Start!$H34&lt;=CEILING(CPM!CA$1,1),Start!$I34&gt;CPM!BZ$1),1,"")</f>
        <v/>
      </c>
      <c r="CB39" s="269" t="str">
        <f>IF(AND(Start!$H34&lt;=CEILING(CPM!CB$1,1),Start!$I34&gt;CPM!CA$1),1,"")</f>
        <v/>
      </c>
      <c r="CC39" s="269" t="str">
        <f>IF(AND(Start!$H34&lt;=CEILING(CPM!CC$1,1),Start!$I34&gt;CPM!CB$1),1,"")</f>
        <v/>
      </c>
      <c r="CD39" s="269" t="str">
        <f>IF(AND(Start!$H34&lt;=CEILING(CPM!CD$1,1),Start!$I34&gt;CPM!CC$1),1,"")</f>
        <v/>
      </c>
      <c r="CE39" s="270" t="str">
        <f>IF(AND(Start!$H34&lt;=CEILING(CPM!CE$1,1),Start!$I34&gt;CPM!CD$1),1,"")</f>
        <v/>
      </c>
      <c r="CF39" s="268" t="str">
        <f>IF(AND(Start!$H34&lt;=CEILING(CPM!CF$1,1),Start!$I34&gt;CPM!CE$1),1,"")</f>
        <v/>
      </c>
      <c r="CG39" s="269" t="str">
        <f>IF(AND(Start!$H34&lt;=CEILING(CPM!CG$1,1),Start!$I34&gt;CPM!CF$1),1,"")</f>
        <v/>
      </c>
      <c r="CH39" s="269" t="str">
        <f>IF(AND(Start!$H34&lt;=CEILING(CPM!CH$1,1),Start!$I34&gt;CPM!CG$1),1,"")</f>
        <v/>
      </c>
      <c r="CI39" s="269" t="str">
        <f>IF(AND(Start!$H34&lt;=CEILING(CPM!CI$1,1),Start!$I34&gt;CPM!CH$1),1,"")</f>
        <v/>
      </c>
      <c r="CJ39" s="269" t="str">
        <f>IF(AND(Start!$H34&lt;=CEILING(CPM!CJ$1,1),Start!$I34&gt;CPM!CI$1),1,"")</f>
        <v/>
      </c>
      <c r="CK39" s="269" t="str">
        <f>IF(AND(Start!$H34&lt;=CEILING(CPM!CK$1,1),Start!$I34&gt;CPM!CJ$1),1,"")</f>
        <v/>
      </c>
      <c r="CL39" s="269" t="str">
        <f>IF(AND(Start!$H34&lt;=CEILING(CPM!CL$1,1),Start!$I34&gt;CPM!CK$1),1,"")</f>
        <v/>
      </c>
      <c r="CM39" s="269" t="str">
        <f>IF(AND(Start!$H34&lt;=CEILING(CPM!CM$1,1),Start!$I34&gt;CPM!CL$1),1,"")</f>
        <v/>
      </c>
      <c r="CN39" s="269" t="str">
        <f>IF(AND(Start!$H34&lt;=CEILING(CPM!CN$1,1),Start!$I34&gt;CPM!CM$1),1,"")</f>
        <v/>
      </c>
      <c r="CO39" s="270" t="str">
        <f>IF(AND(Start!$H34&lt;=CEILING(CPM!CO$1,1),Start!$I34&gt;CPM!CN$1),1,"")</f>
        <v/>
      </c>
      <c r="CP39" s="268" t="str">
        <f>IF(AND(Start!$H34&lt;=CEILING(CPM!CP$1,1),Start!$I34&gt;CPM!CO$1),1,"")</f>
        <v/>
      </c>
      <c r="CQ39" s="269" t="str">
        <f>IF(AND(Start!$H34&lt;=CEILING(CPM!CQ$1,1),Start!$I34&gt;CPM!CP$1),1,"")</f>
        <v/>
      </c>
      <c r="CR39" s="269" t="str">
        <f>IF(AND(Start!$H34&lt;=CEILING(CPM!CR$1,1),Start!$I34&gt;CPM!CQ$1),1,"")</f>
        <v/>
      </c>
      <c r="CS39" s="269" t="str">
        <f>IF(AND(Start!$H34&lt;=CEILING(CPM!CS$1,1),Start!$I34&gt;CPM!CR$1),1,"")</f>
        <v/>
      </c>
      <c r="CT39" s="269" t="str">
        <f>IF(AND(Start!$H34&lt;=CEILING(CPM!CT$1,1),Start!$I34&gt;CPM!CS$1),1,"")</f>
        <v/>
      </c>
      <c r="CU39" s="269" t="str">
        <f>IF(AND(Start!$H34&lt;=CEILING(CPM!CU$1,1),Start!$I34&gt;CPM!CT$1),1,"")</f>
        <v/>
      </c>
      <c r="CV39" s="269" t="str">
        <f>IF(AND(Start!$H34&lt;=CEILING(CPM!CV$1,1),Start!$I34&gt;CPM!CU$1),1,"")</f>
        <v/>
      </c>
      <c r="CW39" s="269" t="str">
        <f>IF(AND(Start!$H34&lt;=CEILING(CPM!CW$1,1),Start!$I34&gt;CPM!CV$1),1,"")</f>
        <v/>
      </c>
      <c r="CX39" s="269" t="str">
        <f>IF(AND(Start!$H34&lt;=CEILING(CPM!CX$1,1),Start!$I34&gt;CPM!CW$1),1,"")</f>
        <v/>
      </c>
      <c r="CY39" s="270" t="str">
        <f>IF(AND(Start!$H34&lt;=CEILING(CPM!CY$1,1),Start!$I34&gt;CPM!CX$1),1,"")</f>
        <v/>
      </c>
      <c r="CZ39" s="268" t="str">
        <f>IF(AND(Start!$H34&lt;=CEILING(CPM!CZ$1,1),Start!$I34&gt;CPM!CY$1),1,"")</f>
        <v/>
      </c>
      <c r="DA39" s="269" t="str">
        <f>IF(AND(Start!$H34&lt;=CEILING(CPM!DA$1,1),Start!$I34&gt;CPM!CZ$1),1,"")</f>
        <v/>
      </c>
      <c r="DB39" s="269" t="str">
        <f>IF(AND(Start!$H34&lt;=CEILING(CPM!DB$1,1),Start!$I34&gt;CPM!DA$1),1,"")</f>
        <v/>
      </c>
      <c r="DC39" s="269" t="str">
        <f>IF(AND(Start!$H34&lt;=CEILING(CPM!DC$1,1),Start!$I34&gt;CPM!DB$1),1,"")</f>
        <v/>
      </c>
      <c r="DD39" s="269" t="str">
        <f>IF(AND(Start!$H34&lt;=CEILING(CPM!DD$1,1),Start!$I34&gt;CPM!DC$1),1,"")</f>
        <v/>
      </c>
      <c r="DE39" s="269" t="str">
        <f>IF(AND(Start!$H34&lt;=CEILING(CPM!DE$1,1),Start!$I34&gt;CPM!DD$1),1,"")</f>
        <v/>
      </c>
      <c r="DF39" s="269" t="str">
        <f>IF(AND(Start!$H34&lt;=CEILING(CPM!DF$1,1),Start!$I34&gt;CPM!DE$1),1,"")</f>
        <v/>
      </c>
      <c r="DG39" s="269" t="str">
        <f>IF(AND(Start!$H34&lt;=CEILING(CPM!DG$1,1),Start!$I34&gt;CPM!DF$1),1,"")</f>
        <v/>
      </c>
      <c r="DH39" s="269" t="str">
        <f>IF(AND(Start!$H34&lt;=CEILING(CPM!DH$1,1),Start!$I34&gt;CPM!DG$1),1,"")</f>
        <v/>
      </c>
      <c r="DI39" s="270" t="str">
        <f>IF(AND(Start!$H34&lt;=CEILING(CPM!DI$1,1),Start!$I34&gt;CPM!DH$1),1,"")</f>
        <v/>
      </c>
      <c r="DJ39" s="268" t="str">
        <f>IF(AND(Start!$H34&lt;=CEILING(CPM!DJ$1,1),Start!$I34&gt;CPM!DI$1),1,"")</f>
        <v/>
      </c>
      <c r="DK39" s="269" t="str">
        <f>IF(AND(Start!$H34&lt;=CEILING(CPM!DK$1,1),Start!$I34&gt;CPM!DJ$1),1,"")</f>
        <v/>
      </c>
      <c r="DL39" s="269" t="str">
        <f>IF(AND(Start!$H34&lt;=CEILING(CPM!DL$1,1),Start!$I34&gt;CPM!DK$1),1,"")</f>
        <v/>
      </c>
      <c r="DM39" s="269" t="str">
        <f>IF(AND(Start!$H34&lt;=CEILING(CPM!DM$1,1),Start!$I34&gt;CPM!DL$1),1,"")</f>
        <v/>
      </c>
      <c r="DN39" s="269" t="str">
        <f>IF(AND(Start!$H34&lt;=CEILING(CPM!DN$1,1),Start!$I34&gt;CPM!DM$1),1,"")</f>
        <v/>
      </c>
      <c r="DO39" s="269" t="str">
        <f>IF(AND(Start!$H34&lt;=CEILING(CPM!DO$1,1),Start!$I34&gt;CPM!DN$1),1,"")</f>
        <v/>
      </c>
      <c r="DP39" s="269" t="str">
        <f>IF(AND(Start!$H34&lt;=CEILING(CPM!DP$1,1),Start!$I34&gt;CPM!DO$1),1,"")</f>
        <v/>
      </c>
      <c r="DQ39" s="269" t="str">
        <f>IF(AND(Start!$H34&lt;=CEILING(CPM!DQ$1,1),Start!$I34&gt;CPM!DP$1),1,"")</f>
        <v/>
      </c>
      <c r="DR39" s="269" t="str">
        <f>IF(AND(Start!$H34&lt;=CEILING(CPM!DR$1,1),Start!$I34&gt;CPM!DQ$1),1,"")</f>
        <v/>
      </c>
      <c r="DS39" s="270" t="str">
        <f>IF(AND(Start!$H34&lt;=CEILING(CPM!DS$1,1),Start!$I34&gt;CPM!DR$1),1,"")</f>
        <v/>
      </c>
      <c r="DT39" s="268" t="str">
        <f>IF(AND(Start!$H34&lt;=CEILING(CPM!DT$1,1),Start!$I34&gt;CPM!DS$1),1,"")</f>
        <v/>
      </c>
      <c r="DU39" s="269" t="str">
        <f>IF(AND(Start!$H34&lt;=CEILING(CPM!DU$1,1),Start!$I34&gt;CPM!DT$1),1,"")</f>
        <v/>
      </c>
      <c r="DV39" s="269" t="str">
        <f>IF(AND(Start!$H34&lt;=CEILING(CPM!DV$1,1),Start!$I34&gt;CPM!DU$1),1,"")</f>
        <v/>
      </c>
      <c r="DW39" s="269" t="str">
        <f>IF(AND(Start!$H34&lt;=CEILING(CPM!DW$1,1),Start!$I34&gt;CPM!DV$1),1,"")</f>
        <v/>
      </c>
      <c r="DX39" s="269" t="str">
        <f>IF(AND(Start!$H34&lt;=CEILING(CPM!DX$1,1),Start!$I34&gt;CPM!DW$1),1,"")</f>
        <v/>
      </c>
      <c r="DY39" s="269" t="str">
        <f>IF(AND(Start!$H34&lt;=CEILING(CPM!DY$1,1),Start!$I34&gt;CPM!DX$1),1,"")</f>
        <v/>
      </c>
      <c r="DZ39" s="269" t="str">
        <f>IF(AND(Start!$H34&lt;=CEILING(CPM!DZ$1,1),Start!$I34&gt;CPM!DY$1),1,"")</f>
        <v/>
      </c>
      <c r="EA39" s="269" t="str">
        <f>IF(AND(Start!$H34&lt;=CEILING(CPM!EA$1,1),Start!$I34&gt;CPM!DZ$1),1,"")</f>
        <v/>
      </c>
      <c r="EB39" s="269" t="str">
        <f>IF(AND(Start!$H34&lt;=CEILING(CPM!EB$1,1),Start!$I34&gt;CPM!EA$1),1,"")</f>
        <v/>
      </c>
      <c r="EC39" s="270" t="str">
        <f>IF(AND(Start!$H34&lt;=CEILING(CPM!EC$1,1),Start!$I34&gt;CPM!EB$1),1,"")</f>
        <v/>
      </c>
    </row>
    <row r="40" spans="2:133" ht="12" customHeight="1" x14ac:dyDescent="0.2">
      <c r="B40" t="str">
        <f>Start!B35</f>
        <v/>
      </c>
      <c r="C40" s="206" t="str">
        <f>Start!D35</f>
        <v/>
      </c>
      <c r="D40" s="222" t="str">
        <f>IF(AND(Start!$H35&lt;=CEILING(CPM!D$1,1),Start!$I35&gt;CPM!C$1),1,"")</f>
        <v/>
      </c>
      <c r="E40" s="257" t="str">
        <f>IF(AND(Start!$H35&lt;=CEILING(CPM!E$1,1),Start!$I35&gt;CPM!D$1),1,"")</f>
        <v/>
      </c>
      <c r="F40" s="257" t="str">
        <f>IF(AND(Start!$H35&lt;=CEILING(CPM!F$1,1),Start!$I35&gt;CPM!E$1),1,"")</f>
        <v/>
      </c>
      <c r="G40" s="257" t="str">
        <f>IF(AND(Start!$H35&lt;=CEILING(CPM!G$1,1),Start!$I35&gt;CPM!F$1),1,"")</f>
        <v/>
      </c>
      <c r="H40" s="257" t="str">
        <f>IF(AND(Start!$H35&lt;=CEILING(CPM!H$1,1),Start!$I35&gt;CPM!G$1),1,"")</f>
        <v/>
      </c>
      <c r="I40" s="257" t="str">
        <f>IF(AND(Start!$H35&lt;=CEILING(CPM!I$1,1),Start!$I35&gt;CPM!H$1),1,"")</f>
        <v/>
      </c>
      <c r="J40" s="257" t="str">
        <f>IF(AND(Start!$H35&lt;=CEILING(CPM!J$1,1),Start!$I35&gt;CPM!I$1),1,"")</f>
        <v/>
      </c>
      <c r="K40" s="257" t="str">
        <f>IF(AND(Start!$H35&lt;=CEILING(CPM!K$1,1),Start!$I35&gt;CPM!J$1),1,"")</f>
        <v/>
      </c>
      <c r="L40" s="257" t="str">
        <f>IF(AND(Start!$H35&lt;=CEILING(CPM!L$1,1),Start!$I35&gt;CPM!K$1),1,"")</f>
        <v/>
      </c>
      <c r="M40" s="223" t="str">
        <f>IF(AND(Start!$H35&lt;=CEILING(CPM!M$1,1),Start!$I35&gt;CPM!L$1),1,"")</f>
        <v/>
      </c>
      <c r="N40" s="222" t="str">
        <f>IF(AND(Start!$H35&lt;=CEILING(CPM!N$1,1),Start!$I35&gt;CPM!M$1),1,"")</f>
        <v/>
      </c>
      <c r="O40" s="257" t="str">
        <f>IF(AND(Start!$H35&lt;=CEILING(CPM!O$1,1),Start!$I35&gt;CPM!N$1),1,"")</f>
        <v/>
      </c>
      <c r="P40" s="257" t="str">
        <f>IF(AND(Start!$H35&lt;=CEILING(CPM!P$1,1),Start!$I35&gt;CPM!O$1),1,"")</f>
        <v/>
      </c>
      <c r="Q40" s="257" t="str">
        <f>IF(AND(Start!$H35&lt;=CEILING(CPM!Q$1,1),Start!$I35&gt;CPM!P$1),1,"")</f>
        <v/>
      </c>
      <c r="R40" s="257" t="str">
        <f>IF(AND(Start!$H35&lt;=CEILING(CPM!R$1,1),Start!$I35&gt;CPM!Q$1),1,"")</f>
        <v/>
      </c>
      <c r="S40" s="257" t="str">
        <f>IF(AND(Start!$H35&lt;=CEILING(CPM!S$1,1),Start!$I35&gt;CPM!R$1),1,"")</f>
        <v/>
      </c>
      <c r="T40" s="257" t="str">
        <f>IF(AND(Start!$H35&lt;=CEILING(CPM!T$1,1),Start!$I35&gt;CPM!S$1),1,"")</f>
        <v/>
      </c>
      <c r="U40" s="257" t="str">
        <f>IF(AND(Start!$H35&lt;=CEILING(CPM!U$1,1),Start!$I35&gt;CPM!T$1),1,"")</f>
        <v/>
      </c>
      <c r="V40" s="257" t="str">
        <f>IF(AND(Start!$H35&lt;=CEILING(CPM!V$1,1),Start!$I35&gt;CPM!U$1),1,"")</f>
        <v/>
      </c>
      <c r="W40" s="223" t="str">
        <f>IF(AND(Start!$H35&lt;=CEILING(CPM!W$1,1),Start!$I35&gt;CPM!V$1),1,"")</f>
        <v/>
      </c>
      <c r="X40" s="222" t="str">
        <f>IF(AND(Start!$H35&lt;=CEILING(CPM!X$1,1),Start!$I35&gt;CPM!W$1),1,"")</f>
        <v/>
      </c>
      <c r="Y40" s="257" t="str">
        <f>IF(AND(Start!$H35&lt;=CEILING(CPM!Y$1,1),Start!$I35&gt;CPM!X$1),1,"")</f>
        <v/>
      </c>
      <c r="Z40" s="257" t="str">
        <f>IF(AND(Start!$H35&lt;=CEILING(CPM!Z$1,1),Start!$I35&gt;CPM!Y$1),1,"")</f>
        <v/>
      </c>
      <c r="AA40" s="257" t="str">
        <f>IF(AND(Start!$H35&lt;=CEILING(CPM!AA$1,1),Start!$I35&gt;CPM!Z$1),1,"")</f>
        <v/>
      </c>
      <c r="AB40" s="257" t="str">
        <f>IF(AND(Start!$H35&lt;=CEILING(CPM!AB$1,1),Start!$I35&gt;CPM!AA$1),1,"")</f>
        <v/>
      </c>
      <c r="AC40" s="257" t="str">
        <f>IF(AND(Start!$H35&lt;=CEILING(CPM!AC$1,1),Start!$I35&gt;CPM!AB$1),1,"")</f>
        <v/>
      </c>
      <c r="AD40" s="257" t="str">
        <f>IF(AND(Start!$H35&lt;=CEILING(CPM!AD$1,1),Start!$I35&gt;CPM!AC$1),1,"")</f>
        <v/>
      </c>
      <c r="AE40" s="257" t="str">
        <f>IF(AND(Start!$H35&lt;=CEILING(CPM!AE$1,1),Start!$I35&gt;CPM!AD$1),1,"")</f>
        <v/>
      </c>
      <c r="AF40" s="257" t="str">
        <f>IF(AND(Start!$H35&lt;=CEILING(CPM!AF$1,1),Start!$I35&gt;CPM!AE$1),1,"")</f>
        <v/>
      </c>
      <c r="AG40" s="223" t="str">
        <f>IF(AND(Start!$H35&lt;=CEILING(CPM!AG$1,1),Start!$I35&gt;CPM!AF$1),1,"")</f>
        <v/>
      </c>
      <c r="AH40" s="222" t="str">
        <f>IF(AND(Start!$H35&lt;=CEILING(CPM!AH$1,1),Start!$I35&gt;CPM!AG$1),1,"")</f>
        <v/>
      </c>
      <c r="AI40" s="257" t="str">
        <f>IF(AND(Start!$H35&lt;=CEILING(CPM!AI$1,1),Start!$I35&gt;CPM!AH$1),1,"")</f>
        <v/>
      </c>
      <c r="AJ40" s="257" t="str">
        <f>IF(AND(Start!$H35&lt;=CEILING(CPM!AJ$1,1),Start!$I35&gt;CPM!AI$1),1,"")</f>
        <v/>
      </c>
      <c r="AK40" s="257" t="str">
        <f>IF(AND(Start!$H35&lt;=CEILING(CPM!AK$1,1),Start!$I35&gt;CPM!AJ$1),1,"")</f>
        <v/>
      </c>
      <c r="AL40" s="257" t="str">
        <f>IF(AND(Start!$H35&lt;=CEILING(CPM!AL$1,1),Start!$I35&gt;CPM!AK$1),1,"")</f>
        <v/>
      </c>
      <c r="AM40" s="257" t="str">
        <f>IF(AND(Start!$H35&lt;=CEILING(CPM!AM$1,1),Start!$I35&gt;CPM!AL$1),1,"")</f>
        <v/>
      </c>
      <c r="AN40" s="257" t="str">
        <f>IF(AND(Start!$H35&lt;=CEILING(CPM!AN$1,1),Start!$I35&gt;CPM!AM$1),1,"")</f>
        <v/>
      </c>
      <c r="AO40" s="257" t="str">
        <f>IF(AND(Start!$H35&lt;=CEILING(CPM!AO$1,1),Start!$I35&gt;CPM!AN$1),1,"")</f>
        <v/>
      </c>
      <c r="AP40" s="257" t="str">
        <f>IF(AND(Start!$H35&lt;=CEILING(CPM!AP$1,1),Start!$I35&gt;CPM!AO$1),1,"")</f>
        <v/>
      </c>
      <c r="AQ40" s="223" t="str">
        <f>IF(AND(Start!$H35&lt;=CEILING(CPM!AQ$1,1),Start!$I35&gt;CPM!AP$1),1,"")</f>
        <v/>
      </c>
      <c r="AR40" s="222" t="str">
        <f>IF(AND(Start!$H35&lt;=CEILING(CPM!AR$1,1),Start!$I35&gt;CPM!AQ$1),1,"")</f>
        <v/>
      </c>
      <c r="AS40" s="257" t="str">
        <f>IF(AND(Start!$H35&lt;=CEILING(CPM!AS$1,1),Start!$I35&gt;CPM!AR$1),1,"")</f>
        <v/>
      </c>
      <c r="AT40" s="257" t="str">
        <f>IF(AND(Start!$H35&lt;=CEILING(CPM!AT$1,1),Start!$I35&gt;CPM!AS$1),1,"")</f>
        <v/>
      </c>
      <c r="AU40" s="257" t="str">
        <f>IF(AND(Start!$H35&lt;=CEILING(CPM!AU$1,1),Start!$I35&gt;CPM!AT$1),1,"")</f>
        <v/>
      </c>
      <c r="AV40" s="257" t="str">
        <f>IF(AND(Start!$H35&lt;=CEILING(CPM!AV$1,1),Start!$I35&gt;CPM!AU$1),1,"")</f>
        <v/>
      </c>
      <c r="AW40" s="257" t="str">
        <f>IF(AND(Start!$H35&lt;=CEILING(CPM!AW$1,1),Start!$I35&gt;CPM!AV$1),1,"")</f>
        <v/>
      </c>
      <c r="AX40" s="257" t="str">
        <f>IF(AND(Start!$H35&lt;=CEILING(CPM!AX$1,1),Start!$I35&gt;CPM!AW$1),1,"")</f>
        <v/>
      </c>
      <c r="AY40" s="257" t="str">
        <f>IF(AND(Start!$H35&lt;=CEILING(CPM!AY$1,1),Start!$I35&gt;CPM!AX$1),1,"")</f>
        <v/>
      </c>
      <c r="AZ40" s="257" t="str">
        <f>IF(AND(Start!$H35&lt;=CEILING(CPM!AZ$1,1),Start!$I35&gt;CPM!AY$1),1,"")</f>
        <v/>
      </c>
      <c r="BA40" s="223" t="str">
        <f>IF(AND(Start!$H35&lt;=CEILING(CPM!BA$1,1),Start!$I35&gt;CPM!AZ$1),1,"")</f>
        <v/>
      </c>
      <c r="BB40" s="222" t="str">
        <f>IF(AND(Start!$H35&lt;=CEILING(CPM!BB$1,1),Start!$I35&gt;CPM!BA$1),1,"")</f>
        <v/>
      </c>
      <c r="BC40" s="257" t="str">
        <f>IF(AND(Start!$H35&lt;=CEILING(CPM!BC$1,1),Start!$I35&gt;CPM!BB$1),1,"")</f>
        <v/>
      </c>
      <c r="BD40" s="257" t="str">
        <f>IF(AND(Start!$H35&lt;=CEILING(CPM!BD$1,1),Start!$I35&gt;CPM!BC$1),1,"")</f>
        <v/>
      </c>
      <c r="BE40" s="257" t="str">
        <f>IF(AND(Start!$H35&lt;=CEILING(CPM!BE$1,1),Start!$I35&gt;CPM!BD$1),1,"")</f>
        <v/>
      </c>
      <c r="BF40" s="257" t="str">
        <f>IF(AND(Start!$H35&lt;=CEILING(CPM!BF$1,1),Start!$I35&gt;CPM!BE$1),1,"")</f>
        <v/>
      </c>
      <c r="BG40" s="257" t="str">
        <f>IF(AND(Start!$H35&lt;=CEILING(CPM!BG$1,1),Start!$I35&gt;CPM!BF$1),1,"")</f>
        <v/>
      </c>
      <c r="BH40" s="257" t="str">
        <f>IF(AND(Start!$H35&lt;=CEILING(CPM!BH$1,1),Start!$I35&gt;CPM!BG$1),1,"")</f>
        <v/>
      </c>
      <c r="BI40" s="257" t="str">
        <f>IF(AND(Start!$H35&lt;=CEILING(CPM!BI$1,1),Start!$I35&gt;CPM!BH$1),1,"")</f>
        <v/>
      </c>
      <c r="BJ40" s="257" t="str">
        <f>IF(AND(Start!$H35&lt;=CEILING(CPM!BJ$1,1),Start!$I35&gt;CPM!BI$1),1,"")</f>
        <v/>
      </c>
      <c r="BK40" s="223" t="str">
        <f>IF(AND(Start!$H35&lt;=CEILING(CPM!BK$1,1),Start!$I35&gt;CPM!BJ$1),1,"")</f>
        <v/>
      </c>
      <c r="BL40" s="222" t="str">
        <f>IF(AND(Start!$H35&lt;=CEILING(CPM!BL$1,1),Start!$I35&gt;CPM!BK$1),1,"")</f>
        <v/>
      </c>
      <c r="BM40" s="257" t="str">
        <f>IF(AND(Start!$H35&lt;=CEILING(CPM!BM$1,1),Start!$I35&gt;CPM!BL$1),1,"")</f>
        <v/>
      </c>
      <c r="BN40" s="257" t="str">
        <f>IF(AND(Start!$H35&lt;=CEILING(CPM!BN$1,1),Start!$I35&gt;CPM!BM$1),1,"")</f>
        <v/>
      </c>
      <c r="BO40" s="257" t="str">
        <f>IF(AND(Start!$H35&lt;=CEILING(CPM!BO$1,1),Start!$I35&gt;CPM!BN$1),1,"")</f>
        <v/>
      </c>
      <c r="BP40" s="257" t="str">
        <f>IF(AND(Start!$H35&lt;=CEILING(CPM!BP$1,1),Start!$I35&gt;CPM!BO$1),1,"")</f>
        <v/>
      </c>
      <c r="BQ40" s="257" t="str">
        <f>IF(AND(Start!$H35&lt;=CEILING(CPM!BQ$1,1),Start!$I35&gt;CPM!BP$1),1,"")</f>
        <v/>
      </c>
      <c r="BR40" s="257" t="str">
        <f>IF(AND(Start!$H35&lt;=CEILING(CPM!BR$1,1),Start!$I35&gt;CPM!BQ$1),1,"")</f>
        <v/>
      </c>
      <c r="BS40" s="257" t="str">
        <f>IF(AND(Start!$H35&lt;=CEILING(CPM!BS$1,1),Start!$I35&gt;CPM!BR$1),1,"")</f>
        <v/>
      </c>
      <c r="BT40" s="257" t="str">
        <f>IF(AND(Start!$H35&lt;=CEILING(CPM!BT$1,1),Start!$I35&gt;CPM!BS$1),1,"")</f>
        <v/>
      </c>
      <c r="BU40" s="223" t="str">
        <f>IF(AND(Start!$H35&lt;=CEILING(CPM!BU$1,1),Start!$I35&gt;CPM!BT$1),1,"")</f>
        <v/>
      </c>
      <c r="BV40" s="222" t="str">
        <f>IF(AND(Start!$H35&lt;=CEILING(CPM!BV$1,1),Start!$I35&gt;CPM!BU$1),1,"")</f>
        <v/>
      </c>
      <c r="BW40" s="257" t="str">
        <f>IF(AND(Start!$H35&lt;=CEILING(CPM!BW$1,1),Start!$I35&gt;CPM!BV$1),1,"")</f>
        <v/>
      </c>
      <c r="BX40" s="257" t="str">
        <f>IF(AND(Start!$H35&lt;=CEILING(CPM!BX$1,1),Start!$I35&gt;CPM!BW$1),1,"")</f>
        <v/>
      </c>
      <c r="BY40" s="257" t="str">
        <f>IF(AND(Start!$H35&lt;=CEILING(CPM!BY$1,1),Start!$I35&gt;CPM!BX$1),1,"")</f>
        <v/>
      </c>
      <c r="BZ40" s="257" t="str">
        <f>IF(AND(Start!$H35&lt;=CEILING(CPM!BZ$1,1),Start!$I35&gt;CPM!BY$1),1,"")</f>
        <v/>
      </c>
      <c r="CA40" s="257" t="str">
        <f>IF(AND(Start!$H35&lt;=CEILING(CPM!CA$1,1),Start!$I35&gt;CPM!BZ$1),1,"")</f>
        <v/>
      </c>
      <c r="CB40" s="257" t="str">
        <f>IF(AND(Start!$H35&lt;=CEILING(CPM!CB$1,1),Start!$I35&gt;CPM!CA$1),1,"")</f>
        <v/>
      </c>
      <c r="CC40" s="257" t="str">
        <f>IF(AND(Start!$H35&lt;=CEILING(CPM!CC$1,1),Start!$I35&gt;CPM!CB$1),1,"")</f>
        <v/>
      </c>
      <c r="CD40" s="257" t="str">
        <f>IF(AND(Start!$H35&lt;=CEILING(CPM!CD$1,1),Start!$I35&gt;CPM!CC$1),1,"")</f>
        <v/>
      </c>
      <c r="CE40" s="223" t="str">
        <f>IF(AND(Start!$H35&lt;=CEILING(CPM!CE$1,1),Start!$I35&gt;CPM!CD$1),1,"")</f>
        <v/>
      </c>
      <c r="CF40" s="222" t="str">
        <f>IF(AND(Start!$H35&lt;=CEILING(CPM!CF$1,1),Start!$I35&gt;CPM!CE$1),1,"")</f>
        <v/>
      </c>
      <c r="CG40" s="257" t="str">
        <f>IF(AND(Start!$H35&lt;=CEILING(CPM!CG$1,1),Start!$I35&gt;CPM!CF$1),1,"")</f>
        <v/>
      </c>
      <c r="CH40" s="257" t="str">
        <f>IF(AND(Start!$H35&lt;=CEILING(CPM!CH$1,1),Start!$I35&gt;CPM!CG$1),1,"")</f>
        <v/>
      </c>
      <c r="CI40" s="257" t="str">
        <f>IF(AND(Start!$H35&lt;=CEILING(CPM!CI$1,1),Start!$I35&gt;CPM!CH$1),1,"")</f>
        <v/>
      </c>
      <c r="CJ40" s="257" t="str">
        <f>IF(AND(Start!$H35&lt;=CEILING(CPM!CJ$1,1),Start!$I35&gt;CPM!CI$1),1,"")</f>
        <v/>
      </c>
      <c r="CK40" s="257" t="str">
        <f>IF(AND(Start!$H35&lt;=CEILING(CPM!CK$1,1),Start!$I35&gt;CPM!CJ$1),1,"")</f>
        <v/>
      </c>
      <c r="CL40" s="257" t="str">
        <f>IF(AND(Start!$H35&lt;=CEILING(CPM!CL$1,1),Start!$I35&gt;CPM!CK$1),1,"")</f>
        <v/>
      </c>
      <c r="CM40" s="257" t="str">
        <f>IF(AND(Start!$H35&lt;=CEILING(CPM!CM$1,1),Start!$I35&gt;CPM!CL$1),1,"")</f>
        <v/>
      </c>
      <c r="CN40" s="257" t="str">
        <f>IF(AND(Start!$H35&lt;=CEILING(CPM!CN$1,1),Start!$I35&gt;CPM!CM$1),1,"")</f>
        <v/>
      </c>
      <c r="CO40" s="223" t="str">
        <f>IF(AND(Start!$H35&lt;=CEILING(CPM!CO$1,1),Start!$I35&gt;CPM!CN$1),1,"")</f>
        <v/>
      </c>
      <c r="CP40" s="222" t="str">
        <f>IF(AND(Start!$H35&lt;=CEILING(CPM!CP$1,1),Start!$I35&gt;CPM!CO$1),1,"")</f>
        <v/>
      </c>
      <c r="CQ40" s="257" t="str">
        <f>IF(AND(Start!$H35&lt;=CEILING(CPM!CQ$1,1),Start!$I35&gt;CPM!CP$1),1,"")</f>
        <v/>
      </c>
      <c r="CR40" s="257" t="str">
        <f>IF(AND(Start!$H35&lt;=CEILING(CPM!CR$1,1),Start!$I35&gt;CPM!CQ$1),1,"")</f>
        <v/>
      </c>
      <c r="CS40" s="257" t="str">
        <f>IF(AND(Start!$H35&lt;=CEILING(CPM!CS$1,1),Start!$I35&gt;CPM!CR$1),1,"")</f>
        <v/>
      </c>
      <c r="CT40" s="257" t="str">
        <f>IF(AND(Start!$H35&lt;=CEILING(CPM!CT$1,1),Start!$I35&gt;CPM!CS$1),1,"")</f>
        <v/>
      </c>
      <c r="CU40" s="257" t="str">
        <f>IF(AND(Start!$H35&lt;=CEILING(CPM!CU$1,1),Start!$I35&gt;CPM!CT$1),1,"")</f>
        <v/>
      </c>
      <c r="CV40" s="257" t="str">
        <f>IF(AND(Start!$H35&lt;=CEILING(CPM!CV$1,1),Start!$I35&gt;CPM!CU$1),1,"")</f>
        <v/>
      </c>
      <c r="CW40" s="257" t="str">
        <f>IF(AND(Start!$H35&lt;=CEILING(CPM!CW$1,1),Start!$I35&gt;CPM!CV$1),1,"")</f>
        <v/>
      </c>
      <c r="CX40" s="257" t="str">
        <f>IF(AND(Start!$H35&lt;=CEILING(CPM!CX$1,1),Start!$I35&gt;CPM!CW$1),1,"")</f>
        <v/>
      </c>
      <c r="CY40" s="223" t="str">
        <f>IF(AND(Start!$H35&lt;=CEILING(CPM!CY$1,1),Start!$I35&gt;CPM!CX$1),1,"")</f>
        <v/>
      </c>
      <c r="CZ40" s="222" t="str">
        <f>IF(AND(Start!$H35&lt;=CEILING(CPM!CZ$1,1),Start!$I35&gt;CPM!CY$1),1,"")</f>
        <v/>
      </c>
      <c r="DA40" s="257" t="str">
        <f>IF(AND(Start!$H35&lt;=CEILING(CPM!DA$1,1),Start!$I35&gt;CPM!CZ$1),1,"")</f>
        <v/>
      </c>
      <c r="DB40" s="257" t="str">
        <f>IF(AND(Start!$H35&lt;=CEILING(CPM!DB$1,1),Start!$I35&gt;CPM!DA$1),1,"")</f>
        <v/>
      </c>
      <c r="DC40" s="257" t="str">
        <f>IF(AND(Start!$H35&lt;=CEILING(CPM!DC$1,1),Start!$I35&gt;CPM!DB$1),1,"")</f>
        <v/>
      </c>
      <c r="DD40" s="257" t="str">
        <f>IF(AND(Start!$H35&lt;=CEILING(CPM!DD$1,1),Start!$I35&gt;CPM!DC$1),1,"")</f>
        <v/>
      </c>
      <c r="DE40" s="257" t="str">
        <f>IF(AND(Start!$H35&lt;=CEILING(CPM!DE$1,1),Start!$I35&gt;CPM!DD$1),1,"")</f>
        <v/>
      </c>
      <c r="DF40" s="257" t="str">
        <f>IF(AND(Start!$H35&lt;=CEILING(CPM!DF$1,1),Start!$I35&gt;CPM!DE$1),1,"")</f>
        <v/>
      </c>
      <c r="DG40" s="257" t="str">
        <f>IF(AND(Start!$H35&lt;=CEILING(CPM!DG$1,1),Start!$I35&gt;CPM!DF$1),1,"")</f>
        <v/>
      </c>
      <c r="DH40" s="257" t="str">
        <f>IF(AND(Start!$H35&lt;=CEILING(CPM!DH$1,1),Start!$I35&gt;CPM!DG$1),1,"")</f>
        <v/>
      </c>
      <c r="DI40" s="223" t="str">
        <f>IF(AND(Start!$H35&lt;=CEILING(CPM!DI$1,1),Start!$I35&gt;CPM!DH$1),1,"")</f>
        <v/>
      </c>
      <c r="DJ40" s="222" t="str">
        <f>IF(AND(Start!$H35&lt;=CEILING(CPM!DJ$1,1),Start!$I35&gt;CPM!DI$1),1,"")</f>
        <v/>
      </c>
      <c r="DK40" s="257" t="str">
        <f>IF(AND(Start!$H35&lt;=CEILING(CPM!DK$1,1),Start!$I35&gt;CPM!DJ$1),1,"")</f>
        <v/>
      </c>
      <c r="DL40" s="257" t="str">
        <f>IF(AND(Start!$H35&lt;=CEILING(CPM!DL$1,1),Start!$I35&gt;CPM!DK$1),1,"")</f>
        <v/>
      </c>
      <c r="DM40" s="257" t="str">
        <f>IF(AND(Start!$H35&lt;=CEILING(CPM!DM$1,1),Start!$I35&gt;CPM!DL$1),1,"")</f>
        <v/>
      </c>
      <c r="DN40" s="257" t="str">
        <f>IF(AND(Start!$H35&lt;=CEILING(CPM!DN$1,1),Start!$I35&gt;CPM!DM$1),1,"")</f>
        <v/>
      </c>
      <c r="DO40" s="257" t="str">
        <f>IF(AND(Start!$H35&lt;=CEILING(CPM!DO$1,1),Start!$I35&gt;CPM!DN$1),1,"")</f>
        <v/>
      </c>
      <c r="DP40" s="257" t="str">
        <f>IF(AND(Start!$H35&lt;=CEILING(CPM!DP$1,1),Start!$I35&gt;CPM!DO$1),1,"")</f>
        <v/>
      </c>
      <c r="DQ40" s="257" t="str">
        <f>IF(AND(Start!$H35&lt;=CEILING(CPM!DQ$1,1),Start!$I35&gt;CPM!DP$1),1,"")</f>
        <v/>
      </c>
      <c r="DR40" s="257" t="str">
        <f>IF(AND(Start!$H35&lt;=CEILING(CPM!DR$1,1),Start!$I35&gt;CPM!DQ$1),1,"")</f>
        <v/>
      </c>
      <c r="DS40" s="223" t="str">
        <f>IF(AND(Start!$H35&lt;=CEILING(CPM!DS$1,1),Start!$I35&gt;CPM!DR$1),1,"")</f>
        <v/>
      </c>
      <c r="DT40" s="222" t="str">
        <f>IF(AND(Start!$H35&lt;=CEILING(CPM!DT$1,1),Start!$I35&gt;CPM!DS$1),1,"")</f>
        <v/>
      </c>
      <c r="DU40" s="257" t="str">
        <f>IF(AND(Start!$H35&lt;=CEILING(CPM!DU$1,1),Start!$I35&gt;CPM!DT$1),1,"")</f>
        <v/>
      </c>
      <c r="DV40" s="257" t="str">
        <f>IF(AND(Start!$H35&lt;=CEILING(CPM!DV$1,1),Start!$I35&gt;CPM!DU$1),1,"")</f>
        <v/>
      </c>
      <c r="DW40" s="257" t="str">
        <f>IF(AND(Start!$H35&lt;=CEILING(CPM!DW$1,1),Start!$I35&gt;CPM!DV$1),1,"")</f>
        <v/>
      </c>
      <c r="DX40" s="257" t="str">
        <f>IF(AND(Start!$H35&lt;=CEILING(CPM!DX$1,1),Start!$I35&gt;CPM!DW$1),1,"")</f>
        <v/>
      </c>
      <c r="DY40" s="257" t="str">
        <f>IF(AND(Start!$H35&lt;=CEILING(CPM!DY$1,1),Start!$I35&gt;CPM!DX$1),1,"")</f>
        <v/>
      </c>
      <c r="DZ40" s="257" t="str">
        <f>IF(AND(Start!$H35&lt;=CEILING(CPM!DZ$1,1),Start!$I35&gt;CPM!DY$1),1,"")</f>
        <v/>
      </c>
      <c r="EA40" s="257" t="str">
        <f>IF(AND(Start!$H35&lt;=CEILING(CPM!EA$1,1),Start!$I35&gt;CPM!DZ$1),1,"")</f>
        <v/>
      </c>
      <c r="EB40" s="257" t="str">
        <f>IF(AND(Start!$H35&lt;=CEILING(CPM!EB$1,1),Start!$I35&gt;CPM!EA$1),1,"")</f>
        <v/>
      </c>
      <c r="EC40" s="223" t="str">
        <f>IF(AND(Start!$H35&lt;=CEILING(CPM!EC$1,1),Start!$I35&gt;CPM!EB$1),1,"")</f>
        <v/>
      </c>
    </row>
    <row r="41" spans="2:133" ht="12" customHeight="1" x14ac:dyDescent="0.2">
      <c r="B41" t="str">
        <f>Start!B36</f>
        <v/>
      </c>
      <c r="C41" s="249" t="str">
        <f>Start!D36</f>
        <v/>
      </c>
      <c r="D41" s="268" t="str">
        <f>IF(AND(Start!$H36&lt;=CEILING(CPM!D$1,1),Start!$I36&gt;CPM!C$1),1,"")</f>
        <v/>
      </c>
      <c r="E41" s="269" t="str">
        <f>IF(AND(Start!$H36&lt;=CEILING(CPM!E$1,1),Start!$I36&gt;CPM!D$1),1,"")</f>
        <v/>
      </c>
      <c r="F41" s="269" t="str">
        <f>IF(AND(Start!$H36&lt;=CEILING(CPM!F$1,1),Start!$I36&gt;CPM!E$1),1,"")</f>
        <v/>
      </c>
      <c r="G41" s="269" t="str">
        <f>IF(AND(Start!$H36&lt;=CEILING(CPM!G$1,1),Start!$I36&gt;CPM!F$1),1,"")</f>
        <v/>
      </c>
      <c r="H41" s="269" t="str">
        <f>IF(AND(Start!$H36&lt;=CEILING(CPM!H$1,1),Start!$I36&gt;CPM!G$1),1,"")</f>
        <v/>
      </c>
      <c r="I41" s="269" t="str">
        <f>IF(AND(Start!$H36&lt;=CEILING(CPM!I$1,1),Start!$I36&gt;CPM!H$1),1,"")</f>
        <v/>
      </c>
      <c r="J41" s="269" t="str">
        <f>IF(AND(Start!$H36&lt;=CEILING(CPM!J$1,1),Start!$I36&gt;CPM!I$1),1,"")</f>
        <v/>
      </c>
      <c r="K41" s="269" t="str">
        <f>IF(AND(Start!$H36&lt;=CEILING(CPM!K$1,1),Start!$I36&gt;CPM!J$1),1,"")</f>
        <v/>
      </c>
      <c r="L41" s="269" t="str">
        <f>IF(AND(Start!$H36&lt;=CEILING(CPM!L$1,1),Start!$I36&gt;CPM!K$1),1,"")</f>
        <v/>
      </c>
      <c r="M41" s="270" t="str">
        <f>IF(AND(Start!$H36&lt;=CEILING(CPM!M$1,1),Start!$I36&gt;CPM!L$1),1,"")</f>
        <v/>
      </c>
      <c r="N41" s="268" t="str">
        <f>IF(AND(Start!$H36&lt;=CEILING(CPM!N$1,1),Start!$I36&gt;CPM!M$1),1,"")</f>
        <v/>
      </c>
      <c r="O41" s="269" t="str">
        <f>IF(AND(Start!$H36&lt;=CEILING(CPM!O$1,1),Start!$I36&gt;CPM!N$1),1,"")</f>
        <v/>
      </c>
      <c r="P41" s="269" t="str">
        <f>IF(AND(Start!$H36&lt;=CEILING(CPM!P$1,1),Start!$I36&gt;CPM!O$1),1,"")</f>
        <v/>
      </c>
      <c r="Q41" s="269" t="str">
        <f>IF(AND(Start!$H36&lt;=CEILING(CPM!Q$1,1),Start!$I36&gt;CPM!P$1),1,"")</f>
        <v/>
      </c>
      <c r="R41" s="269" t="str">
        <f>IF(AND(Start!$H36&lt;=CEILING(CPM!R$1,1),Start!$I36&gt;CPM!Q$1),1,"")</f>
        <v/>
      </c>
      <c r="S41" s="269" t="str">
        <f>IF(AND(Start!$H36&lt;=CEILING(CPM!S$1,1),Start!$I36&gt;CPM!R$1),1,"")</f>
        <v/>
      </c>
      <c r="T41" s="269" t="str">
        <f>IF(AND(Start!$H36&lt;=CEILING(CPM!T$1,1),Start!$I36&gt;CPM!S$1),1,"")</f>
        <v/>
      </c>
      <c r="U41" s="269" t="str">
        <f>IF(AND(Start!$H36&lt;=CEILING(CPM!U$1,1),Start!$I36&gt;CPM!T$1),1,"")</f>
        <v/>
      </c>
      <c r="V41" s="269" t="str">
        <f>IF(AND(Start!$H36&lt;=CEILING(CPM!V$1,1),Start!$I36&gt;CPM!U$1),1,"")</f>
        <v/>
      </c>
      <c r="W41" s="270" t="str">
        <f>IF(AND(Start!$H36&lt;=CEILING(CPM!W$1,1),Start!$I36&gt;CPM!V$1),1,"")</f>
        <v/>
      </c>
      <c r="X41" s="268" t="str">
        <f>IF(AND(Start!$H36&lt;=CEILING(CPM!X$1,1),Start!$I36&gt;CPM!W$1),1,"")</f>
        <v/>
      </c>
      <c r="Y41" s="269" t="str">
        <f>IF(AND(Start!$H36&lt;=CEILING(CPM!Y$1,1),Start!$I36&gt;CPM!X$1),1,"")</f>
        <v/>
      </c>
      <c r="Z41" s="269" t="str">
        <f>IF(AND(Start!$H36&lt;=CEILING(CPM!Z$1,1),Start!$I36&gt;CPM!Y$1),1,"")</f>
        <v/>
      </c>
      <c r="AA41" s="269" t="str">
        <f>IF(AND(Start!$H36&lt;=CEILING(CPM!AA$1,1),Start!$I36&gt;CPM!Z$1),1,"")</f>
        <v/>
      </c>
      <c r="AB41" s="269" t="str">
        <f>IF(AND(Start!$H36&lt;=CEILING(CPM!AB$1,1),Start!$I36&gt;CPM!AA$1),1,"")</f>
        <v/>
      </c>
      <c r="AC41" s="269" t="str">
        <f>IF(AND(Start!$H36&lt;=CEILING(CPM!AC$1,1),Start!$I36&gt;CPM!AB$1),1,"")</f>
        <v/>
      </c>
      <c r="AD41" s="269" t="str">
        <f>IF(AND(Start!$H36&lt;=CEILING(CPM!AD$1,1),Start!$I36&gt;CPM!AC$1),1,"")</f>
        <v/>
      </c>
      <c r="AE41" s="269" t="str">
        <f>IF(AND(Start!$H36&lt;=CEILING(CPM!AE$1,1),Start!$I36&gt;CPM!AD$1),1,"")</f>
        <v/>
      </c>
      <c r="AF41" s="269" t="str">
        <f>IF(AND(Start!$H36&lt;=CEILING(CPM!AF$1,1),Start!$I36&gt;CPM!AE$1),1,"")</f>
        <v/>
      </c>
      <c r="AG41" s="270" t="str">
        <f>IF(AND(Start!$H36&lt;=CEILING(CPM!AG$1,1),Start!$I36&gt;CPM!AF$1),1,"")</f>
        <v/>
      </c>
      <c r="AH41" s="268" t="str">
        <f>IF(AND(Start!$H36&lt;=CEILING(CPM!AH$1,1),Start!$I36&gt;CPM!AG$1),1,"")</f>
        <v/>
      </c>
      <c r="AI41" s="269" t="str">
        <f>IF(AND(Start!$H36&lt;=CEILING(CPM!AI$1,1),Start!$I36&gt;CPM!AH$1),1,"")</f>
        <v/>
      </c>
      <c r="AJ41" s="269" t="str">
        <f>IF(AND(Start!$H36&lt;=CEILING(CPM!AJ$1,1),Start!$I36&gt;CPM!AI$1),1,"")</f>
        <v/>
      </c>
      <c r="AK41" s="269" t="str">
        <f>IF(AND(Start!$H36&lt;=CEILING(CPM!AK$1,1),Start!$I36&gt;CPM!AJ$1),1,"")</f>
        <v/>
      </c>
      <c r="AL41" s="269" t="str">
        <f>IF(AND(Start!$H36&lt;=CEILING(CPM!AL$1,1),Start!$I36&gt;CPM!AK$1),1,"")</f>
        <v/>
      </c>
      <c r="AM41" s="269" t="str">
        <f>IF(AND(Start!$H36&lt;=CEILING(CPM!AM$1,1),Start!$I36&gt;CPM!AL$1),1,"")</f>
        <v/>
      </c>
      <c r="AN41" s="269" t="str">
        <f>IF(AND(Start!$H36&lt;=CEILING(CPM!AN$1,1),Start!$I36&gt;CPM!AM$1),1,"")</f>
        <v/>
      </c>
      <c r="AO41" s="269" t="str">
        <f>IF(AND(Start!$H36&lt;=CEILING(CPM!AO$1,1),Start!$I36&gt;CPM!AN$1),1,"")</f>
        <v/>
      </c>
      <c r="AP41" s="269" t="str">
        <f>IF(AND(Start!$H36&lt;=CEILING(CPM!AP$1,1),Start!$I36&gt;CPM!AO$1),1,"")</f>
        <v/>
      </c>
      <c r="AQ41" s="270" t="str">
        <f>IF(AND(Start!$H36&lt;=CEILING(CPM!AQ$1,1),Start!$I36&gt;CPM!AP$1),1,"")</f>
        <v/>
      </c>
      <c r="AR41" s="268" t="str">
        <f>IF(AND(Start!$H36&lt;=CEILING(CPM!AR$1,1),Start!$I36&gt;CPM!AQ$1),1,"")</f>
        <v/>
      </c>
      <c r="AS41" s="269" t="str">
        <f>IF(AND(Start!$H36&lt;=CEILING(CPM!AS$1,1),Start!$I36&gt;CPM!AR$1),1,"")</f>
        <v/>
      </c>
      <c r="AT41" s="269" t="str">
        <f>IF(AND(Start!$H36&lt;=CEILING(CPM!AT$1,1),Start!$I36&gt;CPM!AS$1),1,"")</f>
        <v/>
      </c>
      <c r="AU41" s="269" t="str">
        <f>IF(AND(Start!$H36&lt;=CEILING(CPM!AU$1,1),Start!$I36&gt;CPM!AT$1),1,"")</f>
        <v/>
      </c>
      <c r="AV41" s="269" t="str">
        <f>IF(AND(Start!$H36&lt;=CEILING(CPM!AV$1,1),Start!$I36&gt;CPM!AU$1),1,"")</f>
        <v/>
      </c>
      <c r="AW41" s="269" t="str">
        <f>IF(AND(Start!$H36&lt;=CEILING(CPM!AW$1,1),Start!$I36&gt;CPM!AV$1),1,"")</f>
        <v/>
      </c>
      <c r="AX41" s="269" t="str">
        <f>IF(AND(Start!$H36&lt;=CEILING(CPM!AX$1,1),Start!$I36&gt;CPM!AW$1),1,"")</f>
        <v/>
      </c>
      <c r="AY41" s="269" t="str">
        <f>IF(AND(Start!$H36&lt;=CEILING(CPM!AY$1,1),Start!$I36&gt;CPM!AX$1),1,"")</f>
        <v/>
      </c>
      <c r="AZ41" s="269" t="str">
        <f>IF(AND(Start!$H36&lt;=CEILING(CPM!AZ$1,1),Start!$I36&gt;CPM!AY$1),1,"")</f>
        <v/>
      </c>
      <c r="BA41" s="270" t="str">
        <f>IF(AND(Start!$H36&lt;=CEILING(CPM!BA$1,1),Start!$I36&gt;CPM!AZ$1),1,"")</f>
        <v/>
      </c>
      <c r="BB41" s="268" t="str">
        <f>IF(AND(Start!$H36&lt;=CEILING(CPM!BB$1,1),Start!$I36&gt;CPM!BA$1),1,"")</f>
        <v/>
      </c>
      <c r="BC41" s="269" t="str">
        <f>IF(AND(Start!$H36&lt;=CEILING(CPM!BC$1,1),Start!$I36&gt;CPM!BB$1),1,"")</f>
        <v/>
      </c>
      <c r="BD41" s="269" t="str">
        <f>IF(AND(Start!$H36&lt;=CEILING(CPM!BD$1,1),Start!$I36&gt;CPM!BC$1),1,"")</f>
        <v/>
      </c>
      <c r="BE41" s="269" t="str">
        <f>IF(AND(Start!$H36&lt;=CEILING(CPM!BE$1,1),Start!$I36&gt;CPM!BD$1),1,"")</f>
        <v/>
      </c>
      <c r="BF41" s="269" t="str">
        <f>IF(AND(Start!$H36&lt;=CEILING(CPM!BF$1,1),Start!$I36&gt;CPM!BE$1),1,"")</f>
        <v/>
      </c>
      <c r="BG41" s="269" t="str">
        <f>IF(AND(Start!$H36&lt;=CEILING(CPM!BG$1,1),Start!$I36&gt;CPM!BF$1),1,"")</f>
        <v/>
      </c>
      <c r="BH41" s="269" t="str">
        <f>IF(AND(Start!$H36&lt;=CEILING(CPM!BH$1,1),Start!$I36&gt;CPM!BG$1),1,"")</f>
        <v/>
      </c>
      <c r="BI41" s="269" t="str">
        <f>IF(AND(Start!$H36&lt;=CEILING(CPM!BI$1,1),Start!$I36&gt;CPM!BH$1),1,"")</f>
        <v/>
      </c>
      <c r="BJ41" s="269" t="str">
        <f>IF(AND(Start!$H36&lt;=CEILING(CPM!BJ$1,1),Start!$I36&gt;CPM!BI$1),1,"")</f>
        <v/>
      </c>
      <c r="BK41" s="270" t="str">
        <f>IF(AND(Start!$H36&lt;=CEILING(CPM!BK$1,1),Start!$I36&gt;CPM!BJ$1),1,"")</f>
        <v/>
      </c>
      <c r="BL41" s="268" t="str">
        <f>IF(AND(Start!$H36&lt;=CEILING(CPM!BL$1,1),Start!$I36&gt;CPM!BK$1),1,"")</f>
        <v/>
      </c>
      <c r="BM41" s="269" t="str">
        <f>IF(AND(Start!$H36&lt;=CEILING(CPM!BM$1,1),Start!$I36&gt;CPM!BL$1),1,"")</f>
        <v/>
      </c>
      <c r="BN41" s="269" t="str">
        <f>IF(AND(Start!$H36&lt;=CEILING(CPM!BN$1,1),Start!$I36&gt;CPM!BM$1),1,"")</f>
        <v/>
      </c>
      <c r="BO41" s="269" t="str">
        <f>IF(AND(Start!$H36&lt;=CEILING(CPM!BO$1,1),Start!$I36&gt;CPM!BN$1),1,"")</f>
        <v/>
      </c>
      <c r="BP41" s="269" t="str">
        <f>IF(AND(Start!$H36&lt;=CEILING(CPM!BP$1,1),Start!$I36&gt;CPM!BO$1),1,"")</f>
        <v/>
      </c>
      <c r="BQ41" s="269" t="str">
        <f>IF(AND(Start!$H36&lt;=CEILING(CPM!BQ$1,1),Start!$I36&gt;CPM!BP$1),1,"")</f>
        <v/>
      </c>
      <c r="BR41" s="269" t="str">
        <f>IF(AND(Start!$H36&lt;=CEILING(CPM!BR$1,1),Start!$I36&gt;CPM!BQ$1),1,"")</f>
        <v/>
      </c>
      <c r="BS41" s="269" t="str">
        <f>IF(AND(Start!$H36&lt;=CEILING(CPM!BS$1,1),Start!$I36&gt;CPM!BR$1),1,"")</f>
        <v/>
      </c>
      <c r="BT41" s="269" t="str">
        <f>IF(AND(Start!$H36&lt;=CEILING(CPM!BT$1,1),Start!$I36&gt;CPM!BS$1),1,"")</f>
        <v/>
      </c>
      <c r="BU41" s="270" t="str">
        <f>IF(AND(Start!$H36&lt;=CEILING(CPM!BU$1,1),Start!$I36&gt;CPM!BT$1),1,"")</f>
        <v/>
      </c>
      <c r="BV41" s="268" t="str">
        <f>IF(AND(Start!$H36&lt;=CEILING(CPM!BV$1,1),Start!$I36&gt;CPM!BU$1),1,"")</f>
        <v/>
      </c>
      <c r="BW41" s="269" t="str">
        <f>IF(AND(Start!$H36&lt;=CEILING(CPM!BW$1,1),Start!$I36&gt;CPM!BV$1),1,"")</f>
        <v/>
      </c>
      <c r="BX41" s="269" t="str">
        <f>IF(AND(Start!$H36&lt;=CEILING(CPM!BX$1,1),Start!$I36&gt;CPM!BW$1),1,"")</f>
        <v/>
      </c>
      <c r="BY41" s="269" t="str">
        <f>IF(AND(Start!$H36&lt;=CEILING(CPM!BY$1,1),Start!$I36&gt;CPM!BX$1),1,"")</f>
        <v/>
      </c>
      <c r="BZ41" s="269" t="str">
        <f>IF(AND(Start!$H36&lt;=CEILING(CPM!BZ$1,1),Start!$I36&gt;CPM!BY$1),1,"")</f>
        <v/>
      </c>
      <c r="CA41" s="269" t="str">
        <f>IF(AND(Start!$H36&lt;=CEILING(CPM!CA$1,1),Start!$I36&gt;CPM!BZ$1),1,"")</f>
        <v/>
      </c>
      <c r="CB41" s="269" t="str">
        <f>IF(AND(Start!$H36&lt;=CEILING(CPM!CB$1,1),Start!$I36&gt;CPM!CA$1),1,"")</f>
        <v/>
      </c>
      <c r="CC41" s="269" t="str">
        <f>IF(AND(Start!$H36&lt;=CEILING(CPM!CC$1,1),Start!$I36&gt;CPM!CB$1),1,"")</f>
        <v/>
      </c>
      <c r="CD41" s="269" t="str">
        <f>IF(AND(Start!$H36&lt;=CEILING(CPM!CD$1,1),Start!$I36&gt;CPM!CC$1),1,"")</f>
        <v/>
      </c>
      <c r="CE41" s="270" t="str">
        <f>IF(AND(Start!$H36&lt;=CEILING(CPM!CE$1,1),Start!$I36&gt;CPM!CD$1),1,"")</f>
        <v/>
      </c>
      <c r="CF41" s="268" t="str">
        <f>IF(AND(Start!$H36&lt;=CEILING(CPM!CF$1,1),Start!$I36&gt;CPM!CE$1),1,"")</f>
        <v/>
      </c>
      <c r="CG41" s="269" t="str">
        <f>IF(AND(Start!$H36&lt;=CEILING(CPM!CG$1,1),Start!$I36&gt;CPM!CF$1),1,"")</f>
        <v/>
      </c>
      <c r="CH41" s="269" t="str">
        <f>IF(AND(Start!$H36&lt;=CEILING(CPM!CH$1,1),Start!$I36&gt;CPM!CG$1),1,"")</f>
        <v/>
      </c>
      <c r="CI41" s="269" t="str">
        <f>IF(AND(Start!$H36&lt;=CEILING(CPM!CI$1,1),Start!$I36&gt;CPM!CH$1),1,"")</f>
        <v/>
      </c>
      <c r="CJ41" s="269" t="str">
        <f>IF(AND(Start!$H36&lt;=CEILING(CPM!CJ$1,1),Start!$I36&gt;CPM!CI$1),1,"")</f>
        <v/>
      </c>
      <c r="CK41" s="269" t="str">
        <f>IF(AND(Start!$H36&lt;=CEILING(CPM!CK$1,1),Start!$I36&gt;CPM!CJ$1),1,"")</f>
        <v/>
      </c>
      <c r="CL41" s="269" t="str">
        <f>IF(AND(Start!$H36&lt;=CEILING(CPM!CL$1,1),Start!$I36&gt;CPM!CK$1),1,"")</f>
        <v/>
      </c>
      <c r="CM41" s="269" t="str">
        <f>IF(AND(Start!$H36&lt;=CEILING(CPM!CM$1,1),Start!$I36&gt;CPM!CL$1),1,"")</f>
        <v/>
      </c>
      <c r="CN41" s="269" t="str">
        <f>IF(AND(Start!$H36&lt;=CEILING(CPM!CN$1,1),Start!$I36&gt;CPM!CM$1),1,"")</f>
        <v/>
      </c>
      <c r="CO41" s="270" t="str">
        <f>IF(AND(Start!$H36&lt;=CEILING(CPM!CO$1,1),Start!$I36&gt;CPM!CN$1),1,"")</f>
        <v/>
      </c>
      <c r="CP41" s="268" t="str">
        <f>IF(AND(Start!$H36&lt;=CEILING(CPM!CP$1,1),Start!$I36&gt;CPM!CO$1),1,"")</f>
        <v/>
      </c>
      <c r="CQ41" s="269" t="str">
        <f>IF(AND(Start!$H36&lt;=CEILING(CPM!CQ$1,1),Start!$I36&gt;CPM!CP$1),1,"")</f>
        <v/>
      </c>
      <c r="CR41" s="269" t="str">
        <f>IF(AND(Start!$H36&lt;=CEILING(CPM!CR$1,1),Start!$I36&gt;CPM!CQ$1),1,"")</f>
        <v/>
      </c>
      <c r="CS41" s="269" t="str">
        <f>IF(AND(Start!$H36&lt;=CEILING(CPM!CS$1,1),Start!$I36&gt;CPM!CR$1),1,"")</f>
        <v/>
      </c>
      <c r="CT41" s="269" t="str">
        <f>IF(AND(Start!$H36&lt;=CEILING(CPM!CT$1,1),Start!$I36&gt;CPM!CS$1),1,"")</f>
        <v/>
      </c>
      <c r="CU41" s="269" t="str">
        <f>IF(AND(Start!$H36&lt;=CEILING(CPM!CU$1,1),Start!$I36&gt;CPM!CT$1),1,"")</f>
        <v/>
      </c>
      <c r="CV41" s="269" t="str">
        <f>IF(AND(Start!$H36&lt;=CEILING(CPM!CV$1,1),Start!$I36&gt;CPM!CU$1),1,"")</f>
        <v/>
      </c>
      <c r="CW41" s="269" t="str">
        <f>IF(AND(Start!$H36&lt;=CEILING(CPM!CW$1,1),Start!$I36&gt;CPM!CV$1),1,"")</f>
        <v/>
      </c>
      <c r="CX41" s="269" t="str">
        <f>IF(AND(Start!$H36&lt;=CEILING(CPM!CX$1,1),Start!$I36&gt;CPM!CW$1),1,"")</f>
        <v/>
      </c>
      <c r="CY41" s="270" t="str">
        <f>IF(AND(Start!$H36&lt;=CEILING(CPM!CY$1,1),Start!$I36&gt;CPM!CX$1),1,"")</f>
        <v/>
      </c>
      <c r="CZ41" s="268" t="str">
        <f>IF(AND(Start!$H36&lt;=CEILING(CPM!CZ$1,1),Start!$I36&gt;CPM!CY$1),1,"")</f>
        <v/>
      </c>
      <c r="DA41" s="269" t="str">
        <f>IF(AND(Start!$H36&lt;=CEILING(CPM!DA$1,1),Start!$I36&gt;CPM!CZ$1),1,"")</f>
        <v/>
      </c>
      <c r="DB41" s="269" t="str">
        <f>IF(AND(Start!$H36&lt;=CEILING(CPM!DB$1,1),Start!$I36&gt;CPM!DA$1),1,"")</f>
        <v/>
      </c>
      <c r="DC41" s="269" t="str">
        <f>IF(AND(Start!$H36&lt;=CEILING(CPM!DC$1,1),Start!$I36&gt;CPM!DB$1),1,"")</f>
        <v/>
      </c>
      <c r="DD41" s="269" t="str">
        <f>IF(AND(Start!$H36&lt;=CEILING(CPM!DD$1,1),Start!$I36&gt;CPM!DC$1),1,"")</f>
        <v/>
      </c>
      <c r="DE41" s="269" t="str">
        <f>IF(AND(Start!$H36&lt;=CEILING(CPM!DE$1,1),Start!$I36&gt;CPM!DD$1),1,"")</f>
        <v/>
      </c>
      <c r="DF41" s="269" t="str">
        <f>IF(AND(Start!$H36&lt;=CEILING(CPM!DF$1,1),Start!$I36&gt;CPM!DE$1),1,"")</f>
        <v/>
      </c>
      <c r="DG41" s="269" t="str">
        <f>IF(AND(Start!$H36&lt;=CEILING(CPM!DG$1,1),Start!$I36&gt;CPM!DF$1),1,"")</f>
        <v/>
      </c>
      <c r="DH41" s="269" t="str">
        <f>IF(AND(Start!$H36&lt;=CEILING(CPM!DH$1,1),Start!$I36&gt;CPM!DG$1),1,"")</f>
        <v/>
      </c>
      <c r="DI41" s="270" t="str">
        <f>IF(AND(Start!$H36&lt;=CEILING(CPM!DI$1,1),Start!$I36&gt;CPM!DH$1),1,"")</f>
        <v/>
      </c>
      <c r="DJ41" s="268" t="str">
        <f>IF(AND(Start!$H36&lt;=CEILING(CPM!DJ$1,1),Start!$I36&gt;CPM!DI$1),1,"")</f>
        <v/>
      </c>
      <c r="DK41" s="269" t="str">
        <f>IF(AND(Start!$H36&lt;=CEILING(CPM!DK$1,1),Start!$I36&gt;CPM!DJ$1),1,"")</f>
        <v/>
      </c>
      <c r="DL41" s="269" t="str">
        <f>IF(AND(Start!$H36&lt;=CEILING(CPM!DL$1,1),Start!$I36&gt;CPM!DK$1),1,"")</f>
        <v/>
      </c>
      <c r="DM41" s="269" t="str">
        <f>IF(AND(Start!$H36&lt;=CEILING(CPM!DM$1,1),Start!$I36&gt;CPM!DL$1),1,"")</f>
        <v/>
      </c>
      <c r="DN41" s="269" t="str">
        <f>IF(AND(Start!$H36&lt;=CEILING(CPM!DN$1,1),Start!$I36&gt;CPM!DM$1),1,"")</f>
        <v/>
      </c>
      <c r="DO41" s="269" t="str">
        <f>IF(AND(Start!$H36&lt;=CEILING(CPM!DO$1,1),Start!$I36&gt;CPM!DN$1),1,"")</f>
        <v/>
      </c>
      <c r="DP41" s="269" t="str">
        <f>IF(AND(Start!$H36&lt;=CEILING(CPM!DP$1,1),Start!$I36&gt;CPM!DO$1),1,"")</f>
        <v/>
      </c>
      <c r="DQ41" s="269" t="str">
        <f>IF(AND(Start!$H36&lt;=CEILING(CPM!DQ$1,1),Start!$I36&gt;CPM!DP$1),1,"")</f>
        <v/>
      </c>
      <c r="DR41" s="269" t="str">
        <f>IF(AND(Start!$H36&lt;=CEILING(CPM!DR$1,1),Start!$I36&gt;CPM!DQ$1),1,"")</f>
        <v/>
      </c>
      <c r="DS41" s="270" t="str">
        <f>IF(AND(Start!$H36&lt;=CEILING(CPM!DS$1,1),Start!$I36&gt;CPM!DR$1),1,"")</f>
        <v/>
      </c>
      <c r="DT41" s="268" t="str">
        <f>IF(AND(Start!$H36&lt;=CEILING(CPM!DT$1,1),Start!$I36&gt;CPM!DS$1),1,"")</f>
        <v/>
      </c>
      <c r="DU41" s="269" t="str">
        <f>IF(AND(Start!$H36&lt;=CEILING(CPM!DU$1,1),Start!$I36&gt;CPM!DT$1),1,"")</f>
        <v/>
      </c>
      <c r="DV41" s="269" t="str">
        <f>IF(AND(Start!$H36&lt;=CEILING(CPM!DV$1,1),Start!$I36&gt;CPM!DU$1),1,"")</f>
        <v/>
      </c>
      <c r="DW41" s="269" t="str">
        <f>IF(AND(Start!$H36&lt;=CEILING(CPM!DW$1,1),Start!$I36&gt;CPM!DV$1),1,"")</f>
        <v/>
      </c>
      <c r="DX41" s="269" t="str">
        <f>IF(AND(Start!$H36&lt;=CEILING(CPM!DX$1,1),Start!$I36&gt;CPM!DW$1),1,"")</f>
        <v/>
      </c>
      <c r="DY41" s="269" t="str">
        <f>IF(AND(Start!$H36&lt;=CEILING(CPM!DY$1,1),Start!$I36&gt;CPM!DX$1),1,"")</f>
        <v/>
      </c>
      <c r="DZ41" s="269" t="str">
        <f>IF(AND(Start!$H36&lt;=CEILING(CPM!DZ$1,1),Start!$I36&gt;CPM!DY$1),1,"")</f>
        <v/>
      </c>
      <c r="EA41" s="269" t="str">
        <f>IF(AND(Start!$H36&lt;=CEILING(CPM!EA$1,1),Start!$I36&gt;CPM!DZ$1),1,"")</f>
        <v/>
      </c>
      <c r="EB41" s="269" t="str">
        <f>IF(AND(Start!$H36&lt;=CEILING(CPM!EB$1,1),Start!$I36&gt;CPM!EA$1),1,"")</f>
        <v/>
      </c>
      <c r="EC41" s="270" t="str">
        <f>IF(AND(Start!$H36&lt;=CEILING(CPM!EC$1,1),Start!$I36&gt;CPM!EB$1),1,"")</f>
        <v/>
      </c>
    </row>
    <row r="42" spans="2:133" ht="12" customHeight="1" x14ac:dyDescent="0.2">
      <c r="B42" t="str">
        <f>Start!B37</f>
        <v/>
      </c>
      <c r="C42" s="206" t="str">
        <f>Start!D37</f>
        <v/>
      </c>
      <c r="D42" s="222" t="str">
        <f>IF(AND(Start!$H37&lt;=CEILING(CPM!D$1,1),Start!$I37&gt;CPM!C$1),1,"")</f>
        <v/>
      </c>
      <c r="E42" s="257" t="str">
        <f>IF(AND(Start!$H37&lt;=CEILING(CPM!E$1,1),Start!$I37&gt;CPM!D$1),1,"")</f>
        <v/>
      </c>
      <c r="F42" s="257" t="str">
        <f>IF(AND(Start!$H37&lt;=CEILING(CPM!F$1,1),Start!$I37&gt;CPM!E$1),1,"")</f>
        <v/>
      </c>
      <c r="G42" s="257" t="str">
        <f>IF(AND(Start!$H37&lt;=CEILING(CPM!G$1,1),Start!$I37&gt;CPM!F$1),1,"")</f>
        <v/>
      </c>
      <c r="H42" s="257" t="str">
        <f>IF(AND(Start!$H37&lt;=CEILING(CPM!H$1,1),Start!$I37&gt;CPM!G$1),1,"")</f>
        <v/>
      </c>
      <c r="I42" s="257" t="str">
        <f>IF(AND(Start!$H37&lt;=CEILING(CPM!I$1,1),Start!$I37&gt;CPM!H$1),1,"")</f>
        <v/>
      </c>
      <c r="J42" s="257" t="str">
        <f>IF(AND(Start!$H37&lt;=CEILING(CPM!J$1,1),Start!$I37&gt;CPM!I$1),1,"")</f>
        <v/>
      </c>
      <c r="K42" s="257" t="str">
        <f>IF(AND(Start!$H37&lt;=CEILING(CPM!K$1,1),Start!$I37&gt;CPM!J$1),1,"")</f>
        <v/>
      </c>
      <c r="L42" s="257" t="str">
        <f>IF(AND(Start!$H37&lt;=CEILING(CPM!L$1,1),Start!$I37&gt;CPM!K$1),1,"")</f>
        <v/>
      </c>
      <c r="M42" s="223" t="str">
        <f>IF(AND(Start!$H37&lt;=CEILING(CPM!M$1,1),Start!$I37&gt;CPM!L$1),1,"")</f>
        <v/>
      </c>
      <c r="N42" s="222" t="str">
        <f>IF(AND(Start!$H37&lt;=CEILING(CPM!N$1,1),Start!$I37&gt;CPM!M$1),1,"")</f>
        <v/>
      </c>
      <c r="O42" s="257" t="str">
        <f>IF(AND(Start!$H37&lt;=CEILING(CPM!O$1,1),Start!$I37&gt;CPM!N$1),1,"")</f>
        <v/>
      </c>
      <c r="P42" s="257" t="str">
        <f>IF(AND(Start!$H37&lt;=CEILING(CPM!P$1,1),Start!$I37&gt;CPM!O$1),1,"")</f>
        <v/>
      </c>
      <c r="Q42" s="257" t="str">
        <f>IF(AND(Start!$H37&lt;=CEILING(CPM!Q$1,1),Start!$I37&gt;CPM!P$1),1,"")</f>
        <v/>
      </c>
      <c r="R42" s="257" t="str">
        <f>IF(AND(Start!$H37&lt;=CEILING(CPM!R$1,1),Start!$I37&gt;CPM!Q$1),1,"")</f>
        <v/>
      </c>
      <c r="S42" s="257" t="str">
        <f>IF(AND(Start!$H37&lt;=CEILING(CPM!S$1,1),Start!$I37&gt;CPM!R$1),1,"")</f>
        <v/>
      </c>
      <c r="T42" s="257" t="str">
        <f>IF(AND(Start!$H37&lt;=CEILING(CPM!T$1,1),Start!$I37&gt;CPM!S$1),1,"")</f>
        <v/>
      </c>
      <c r="U42" s="257" t="str">
        <f>IF(AND(Start!$H37&lt;=CEILING(CPM!U$1,1),Start!$I37&gt;CPM!T$1),1,"")</f>
        <v/>
      </c>
      <c r="V42" s="257" t="str">
        <f>IF(AND(Start!$H37&lt;=CEILING(CPM!V$1,1),Start!$I37&gt;CPM!U$1),1,"")</f>
        <v/>
      </c>
      <c r="W42" s="223" t="str">
        <f>IF(AND(Start!$H37&lt;=CEILING(CPM!W$1,1),Start!$I37&gt;CPM!V$1),1,"")</f>
        <v/>
      </c>
      <c r="X42" s="222" t="str">
        <f>IF(AND(Start!$H37&lt;=CEILING(CPM!X$1,1),Start!$I37&gt;CPM!W$1),1,"")</f>
        <v/>
      </c>
      <c r="Y42" s="257" t="str">
        <f>IF(AND(Start!$H37&lt;=CEILING(CPM!Y$1,1),Start!$I37&gt;CPM!X$1),1,"")</f>
        <v/>
      </c>
      <c r="Z42" s="257" t="str">
        <f>IF(AND(Start!$H37&lt;=CEILING(CPM!Z$1,1),Start!$I37&gt;CPM!Y$1),1,"")</f>
        <v/>
      </c>
      <c r="AA42" s="257" t="str">
        <f>IF(AND(Start!$H37&lt;=CEILING(CPM!AA$1,1),Start!$I37&gt;CPM!Z$1),1,"")</f>
        <v/>
      </c>
      <c r="AB42" s="257" t="str">
        <f>IF(AND(Start!$H37&lt;=CEILING(CPM!AB$1,1),Start!$I37&gt;CPM!AA$1),1,"")</f>
        <v/>
      </c>
      <c r="AC42" s="257" t="str">
        <f>IF(AND(Start!$H37&lt;=CEILING(CPM!AC$1,1),Start!$I37&gt;CPM!AB$1),1,"")</f>
        <v/>
      </c>
      <c r="AD42" s="257" t="str">
        <f>IF(AND(Start!$H37&lt;=CEILING(CPM!AD$1,1),Start!$I37&gt;CPM!AC$1),1,"")</f>
        <v/>
      </c>
      <c r="AE42" s="257" t="str">
        <f>IF(AND(Start!$H37&lt;=CEILING(CPM!AE$1,1),Start!$I37&gt;CPM!AD$1),1,"")</f>
        <v/>
      </c>
      <c r="AF42" s="257" t="str">
        <f>IF(AND(Start!$H37&lt;=CEILING(CPM!AF$1,1),Start!$I37&gt;CPM!AE$1),1,"")</f>
        <v/>
      </c>
      <c r="AG42" s="223" t="str">
        <f>IF(AND(Start!$H37&lt;=CEILING(CPM!AG$1,1),Start!$I37&gt;CPM!AF$1),1,"")</f>
        <v/>
      </c>
      <c r="AH42" s="222" t="str">
        <f>IF(AND(Start!$H37&lt;=CEILING(CPM!AH$1,1),Start!$I37&gt;CPM!AG$1),1,"")</f>
        <v/>
      </c>
      <c r="AI42" s="257" t="str">
        <f>IF(AND(Start!$H37&lt;=CEILING(CPM!AI$1,1),Start!$I37&gt;CPM!AH$1),1,"")</f>
        <v/>
      </c>
      <c r="AJ42" s="257" t="str">
        <f>IF(AND(Start!$H37&lt;=CEILING(CPM!AJ$1,1),Start!$I37&gt;CPM!AI$1),1,"")</f>
        <v/>
      </c>
      <c r="AK42" s="257" t="str">
        <f>IF(AND(Start!$H37&lt;=CEILING(CPM!AK$1,1),Start!$I37&gt;CPM!AJ$1),1,"")</f>
        <v/>
      </c>
      <c r="AL42" s="257" t="str">
        <f>IF(AND(Start!$H37&lt;=CEILING(CPM!AL$1,1),Start!$I37&gt;CPM!AK$1),1,"")</f>
        <v/>
      </c>
      <c r="AM42" s="257" t="str">
        <f>IF(AND(Start!$H37&lt;=CEILING(CPM!AM$1,1),Start!$I37&gt;CPM!AL$1),1,"")</f>
        <v/>
      </c>
      <c r="AN42" s="257" t="str">
        <f>IF(AND(Start!$H37&lt;=CEILING(CPM!AN$1,1),Start!$I37&gt;CPM!AM$1),1,"")</f>
        <v/>
      </c>
      <c r="AO42" s="257" t="str">
        <f>IF(AND(Start!$H37&lt;=CEILING(CPM!AO$1,1),Start!$I37&gt;CPM!AN$1),1,"")</f>
        <v/>
      </c>
      <c r="AP42" s="257" t="str">
        <f>IF(AND(Start!$H37&lt;=CEILING(CPM!AP$1,1),Start!$I37&gt;CPM!AO$1),1,"")</f>
        <v/>
      </c>
      <c r="AQ42" s="223" t="str">
        <f>IF(AND(Start!$H37&lt;=CEILING(CPM!AQ$1,1),Start!$I37&gt;CPM!AP$1),1,"")</f>
        <v/>
      </c>
      <c r="AR42" s="222" t="str">
        <f>IF(AND(Start!$H37&lt;=CEILING(CPM!AR$1,1),Start!$I37&gt;CPM!AQ$1),1,"")</f>
        <v/>
      </c>
      <c r="AS42" s="257" t="str">
        <f>IF(AND(Start!$H37&lt;=CEILING(CPM!AS$1,1),Start!$I37&gt;CPM!AR$1),1,"")</f>
        <v/>
      </c>
      <c r="AT42" s="257" t="str">
        <f>IF(AND(Start!$H37&lt;=CEILING(CPM!AT$1,1),Start!$I37&gt;CPM!AS$1),1,"")</f>
        <v/>
      </c>
      <c r="AU42" s="257" t="str">
        <f>IF(AND(Start!$H37&lt;=CEILING(CPM!AU$1,1),Start!$I37&gt;CPM!AT$1),1,"")</f>
        <v/>
      </c>
      <c r="AV42" s="257" t="str">
        <f>IF(AND(Start!$H37&lt;=CEILING(CPM!AV$1,1),Start!$I37&gt;CPM!AU$1),1,"")</f>
        <v/>
      </c>
      <c r="AW42" s="257" t="str">
        <f>IF(AND(Start!$H37&lt;=CEILING(CPM!AW$1,1),Start!$I37&gt;CPM!AV$1),1,"")</f>
        <v/>
      </c>
      <c r="AX42" s="257" t="str">
        <f>IF(AND(Start!$H37&lt;=CEILING(CPM!AX$1,1),Start!$I37&gt;CPM!AW$1),1,"")</f>
        <v/>
      </c>
      <c r="AY42" s="257" t="str">
        <f>IF(AND(Start!$H37&lt;=CEILING(CPM!AY$1,1),Start!$I37&gt;CPM!AX$1),1,"")</f>
        <v/>
      </c>
      <c r="AZ42" s="257" t="str">
        <f>IF(AND(Start!$H37&lt;=CEILING(CPM!AZ$1,1),Start!$I37&gt;CPM!AY$1),1,"")</f>
        <v/>
      </c>
      <c r="BA42" s="223" t="str">
        <f>IF(AND(Start!$H37&lt;=CEILING(CPM!BA$1,1),Start!$I37&gt;CPM!AZ$1),1,"")</f>
        <v/>
      </c>
      <c r="BB42" s="222" t="str">
        <f>IF(AND(Start!$H37&lt;=CEILING(CPM!BB$1,1),Start!$I37&gt;CPM!BA$1),1,"")</f>
        <v/>
      </c>
      <c r="BC42" s="257" t="str">
        <f>IF(AND(Start!$H37&lt;=CEILING(CPM!BC$1,1),Start!$I37&gt;CPM!BB$1),1,"")</f>
        <v/>
      </c>
      <c r="BD42" s="257" t="str">
        <f>IF(AND(Start!$H37&lt;=CEILING(CPM!BD$1,1),Start!$I37&gt;CPM!BC$1),1,"")</f>
        <v/>
      </c>
      <c r="BE42" s="257" t="str">
        <f>IF(AND(Start!$H37&lt;=CEILING(CPM!BE$1,1),Start!$I37&gt;CPM!BD$1),1,"")</f>
        <v/>
      </c>
      <c r="BF42" s="257" t="str">
        <f>IF(AND(Start!$H37&lt;=CEILING(CPM!BF$1,1),Start!$I37&gt;CPM!BE$1),1,"")</f>
        <v/>
      </c>
      <c r="BG42" s="257" t="str">
        <f>IF(AND(Start!$H37&lt;=CEILING(CPM!BG$1,1),Start!$I37&gt;CPM!BF$1),1,"")</f>
        <v/>
      </c>
      <c r="BH42" s="257" t="str">
        <f>IF(AND(Start!$H37&lt;=CEILING(CPM!BH$1,1),Start!$I37&gt;CPM!BG$1),1,"")</f>
        <v/>
      </c>
      <c r="BI42" s="257" t="str">
        <f>IF(AND(Start!$H37&lt;=CEILING(CPM!BI$1,1),Start!$I37&gt;CPM!BH$1),1,"")</f>
        <v/>
      </c>
      <c r="BJ42" s="257" t="str">
        <f>IF(AND(Start!$H37&lt;=CEILING(CPM!BJ$1,1),Start!$I37&gt;CPM!BI$1),1,"")</f>
        <v/>
      </c>
      <c r="BK42" s="223" t="str">
        <f>IF(AND(Start!$H37&lt;=CEILING(CPM!BK$1,1),Start!$I37&gt;CPM!BJ$1),1,"")</f>
        <v/>
      </c>
      <c r="BL42" s="222" t="str">
        <f>IF(AND(Start!$H37&lt;=CEILING(CPM!BL$1,1),Start!$I37&gt;CPM!BK$1),1,"")</f>
        <v/>
      </c>
      <c r="BM42" s="257" t="str">
        <f>IF(AND(Start!$H37&lt;=CEILING(CPM!BM$1,1),Start!$I37&gt;CPM!BL$1),1,"")</f>
        <v/>
      </c>
      <c r="BN42" s="257" t="str">
        <f>IF(AND(Start!$H37&lt;=CEILING(CPM!BN$1,1),Start!$I37&gt;CPM!BM$1),1,"")</f>
        <v/>
      </c>
      <c r="BO42" s="257" t="str">
        <f>IF(AND(Start!$H37&lt;=CEILING(CPM!BO$1,1),Start!$I37&gt;CPM!BN$1),1,"")</f>
        <v/>
      </c>
      <c r="BP42" s="257" t="str">
        <f>IF(AND(Start!$H37&lt;=CEILING(CPM!BP$1,1),Start!$I37&gt;CPM!BO$1),1,"")</f>
        <v/>
      </c>
      <c r="BQ42" s="257" t="str">
        <f>IF(AND(Start!$H37&lt;=CEILING(CPM!BQ$1,1),Start!$I37&gt;CPM!BP$1),1,"")</f>
        <v/>
      </c>
      <c r="BR42" s="257" t="str">
        <f>IF(AND(Start!$H37&lt;=CEILING(CPM!BR$1,1),Start!$I37&gt;CPM!BQ$1),1,"")</f>
        <v/>
      </c>
      <c r="BS42" s="257" t="str">
        <f>IF(AND(Start!$H37&lt;=CEILING(CPM!BS$1,1),Start!$I37&gt;CPM!BR$1),1,"")</f>
        <v/>
      </c>
      <c r="BT42" s="257" t="str">
        <f>IF(AND(Start!$H37&lt;=CEILING(CPM!BT$1,1),Start!$I37&gt;CPM!BS$1),1,"")</f>
        <v/>
      </c>
      <c r="BU42" s="223" t="str">
        <f>IF(AND(Start!$H37&lt;=CEILING(CPM!BU$1,1),Start!$I37&gt;CPM!BT$1),1,"")</f>
        <v/>
      </c>
      <c r="BV42" s="222" t="str">
        <f>IF(AND(Start!$H37&lt;=CEILING(CPM!BV$1,1),Start!$I37&gt;CPM!BU$1),1,"")</f>
        <v/>
      </c>
      <c r="BW42" s="257" t="str">
        <f>IF(AND(Start!$H37&lt;=CEILING(CPM!BW$1,1),Start!$I37&gt;CPM!BV$1),1,"")</f>
        <v/>
      </c>
      <c r="BX42" s="257" t="str">
        <f>IF(AND(Start!$H37&lt;=CEILING(CPM!BX$1,1),Start!$I37&gt;CPM!BW$1),1,"")</f>
        <v/>
      </c>
      <c r="BY42" s="257" t="str">
        <f>IF(AND(Start!$H37&lt;=CEILING(CPM!BY$1,1),Start!$I37&gt;CPM!BX$1),1,"")</f>
        <v/>
      </c>
      <c r="BZ42" s="257" t="str">
        <f>IF(AND(Start!$H37&lt;=CEILING(CPM!BZ$1,1),Start!$I37&gt;CPM!BY$1),1,"")</f>
        <v/>
      </c>
      <c r="CA42" s="257" t="str">
        <f>IF(AND(Start!$H37&lt;=CEILING(CPM!CA$1,1),Start!$I37&gt;CPM!BZ$1),1,"")</f>
        <v/>
      </c>
      <c r="CB42" s="257" t="str">
        <f>IF(AND(Start!$H37&lt;=CEILING(CPM!CB$1,1),Start!$I37&gt;CPM!CA$1),1,"")</f>
        <v/>
      </c>
      <c r="CC42" s="257" t="str">
        <f>IF(AND(Start!$H37&lt;=CEILING(CPM!CC$1,1),Start!$I37&gt;CPM!CB$1),1,"")</f>
        <v/>
      </c>
      <c r="CD42" s="257" t="str">
        <f>IF(AND(Start!$H37&lt;=CEILING(CPM!CD$1,1),Start!$I37&gt;CPM!CC$1),1,"")</f>
        <v/>
      </c>
      <c r="CE42" s="223" t="str">
        <f>IF(AND(Start!$H37&lt;=CEILING(CPM!CE$1,1),Start!$I37&gt;CPM!CD$1),1,"")</f>
        <v/>
      </c>
      <c r="CF42" s="222" t="str">
        <f>IF(AND(Start!$H37&lt;=CEILING(CPM!CF$1,1),Start!$I37&gt;CPM!CE$1),1,"")</f>
        <v/>
      </c>
      <c r="CG42" s="257" t="str">
        <f>IF(AND(Start!$H37&lt;=CEILING(CPM!CG$1,1),Start!$I37&gt;CPM!CF$1),1,"")</f>
        <v/>
      </c>
      <c r="CH42" s="257" t="str">
        <f>IF(AND(Start!$H37&lt;=CEILING(CPM!CH$1,1),Start!$I37&gt;CPM!CG$1),1,"")</f>
        <v/>
      </c>
      <c r="CI42" s="257" t="str">
        <f>IF(AND(Start!$H37&lt;=CEILING(CPM!CI$1,1),Start!$I37&gt;CPM!CH$1),1,"")</f>
        <v/>
      </c>
      <c r="CJ42" s="257" t="str">
        <f>IF(AND(Start!$H37&lt;=CEILING(CPM!CJ$1,1),Start!$I37&gt;CPM!CI$1),1,"")</f>
        <v/>
      </c>
      <c r="CK42" s="257" t="str">
        <f>IF(AND(Start!$H37&lt;=CEILING(CPM!CK$1,1),Start!$I37&gt;CPM!CJ$1),1,"")</f>
        <v/>
      </c>
      <c r="CL42" s="257" t="str">
        <f>IF(AND(Start!$H37&lt;=CEILING(CPM!CL$1,1),Start!$I37&gt;CPM!CK$1),1,"")</f>
        <v/>
      </c>
      <c r="CM42" s="257" t="str">
        <f>IF(AND(Start!$H37&lt;=CEILING(CPM!CM$1,1),Start!$I37&gt;CPM!CL$1),1,"")</f>
        <v/>
      </c>
      <c r="CN42" s="257" t="str">
        <f>IF(AND(Start!$H37&lt;=CEILING(CPM!CN$1,1),Start!$I37&gt;CPM!CM$1),1,"")</f>
        <v/>
      </c>
      <c r="CO42" s="223" t="str">
        <f>IF(AND(Start!$H37&lt;=CEILING(CPM!CO$1,1),Start!$I37&gt;CPM!CN$1),1,"")</f>
        <v/>
      </c>
      <c r="CP42" s="222" t="str">
        <f>IF(AND(Start!$H37&lt;=CEILING(CPM!CP$1,1),Start!$I37&gt;CPM!CO$1),1,"")</f>
        <v/>
      </c>
      <c r="CQ42" s="257" t="str">
        <f>IF(AND(Start!$H37&lt;=CEILING(CPM!CQ$1,1),Start!$I37&gt;CPM!CP$1),1,"")</f>
        <v/>
      </c>
      <c r="CR42" s="257" t="str">
        <f>IF(AND(Start!$H37&lt;=CEILING(CPM!CR$1,1),Start!$I37&gt;CPM!CQ$1),1,"")</f>
        <v/>
      </c>
      <c r="CS42" s="257" t="str">
        <f>IF(AND(Start!$H37&lt;=CEILING(CPM!CS$1,1),Start!$I37&gt;CPM!CR$1),1,"")</f>
        <v/>
      </c>
      <c r="CT42" s="257" t="str">
        <f>IF(AND(Start!$H37&lt;=CEILING(CPM!CT$1,1),Start!$I37&gt;CPM!CS$1),1,"")</f>
        <v/>
      </c>
      <c r="CU42" s="257" t="str">
        <f>IF(AND(Start!$H37&lt;=CEILING(CPM!CU$1,1),Start!$I37&gt;CPM!CT$1),1,"")</f>
        <v/>
      </c>
      <c r="CV42" s="257" t="str">
        <f>IF(AND(Start!$H37&lt;=CEILING(CPM!CV$1,1),Start!$I37&gt;CPM!CU$1),1,"")</f>
        <v/>
      </c>
      <c r="CW42" s="257" t="str">
        <f>IF(AND(Start!$H37&lt;=CEILING(CPM!CW$1,1),Start!$I37&gt;CPM!CV$1),1,"")</f>
        <v/>
      </c>
      <c r="CX42" s="257" t="str">
        <f>IF(AND(Start!$H37&lt;=CEILING(CPM!CX$1,1),Start!$I37&gt;CPM!CW$1),1,"")</f>
        <v/>
      </c>
      <c r="CY42" s="223" t="str">
        <f>IF(AND(Start!$H37&lt;=CEILING(CPM!CY$1,1),Start!$I37&gt;CPM!CX$1),1,"")</f>
        <v/>
      </c>
      <c r="CZ42" s="222" t="str">
        <f>IF(AND(Start!$H37&lt;=CEILING(CPM!CZ$1,1),Start!$I37&gt;CPM!CY$1),1,"")</f>
        <v/>
      </c>
      <c r="DA42" s="257" t="str">
        <f>IF(AND(Start!$H37&lt;=CEILING(CPM!DA$1,1),Start!$I37&gt;CPM!CZ$1),1,"")</f>
        <v/>
      </c>
      <c r="DB42" s="257" t="str">
        <f>IF(AND(Start!$H37&lt;=CEILING(CPM!DB$1,1),Start!$I37&gt;CPM!DA$1),1,"")</f>
        <v/>
      </c>
      <c r="DC42" s="257" t="str">
        <f>IF(AND(Start!$H37&lt;=CEILING(CPM!DC$1,1),Start!$I37&gt;CPM!DB$1),1,"")</f>
        <v/>
      </c>
      <c r="DD42" s="257" t="str">
        <f>IF(AND(Start!$H37&lt;=CEILING(CPM!DD$1,1),Start!$I37&gt;CPM!DC$1),1,"")</f>
        <v/>
      </c>
      <c r="DE42" s="257" t="str">
        <f>IF(AND(Start!$H37&lt;=CEILING(CPM!DE$1,1),Start!$I37&gt;CPM!DD$1),1,"")</f>
        <v/>
      </c>
      <c r="DF42" s="257" t="str">
        <f>IF(AND(Start!$H37&lt;=CEILING(CPM!DF$1,1),Start!$I37&gt;CPM!DE$1),1,"")</f>
        <v/>
      </c>
      <c r="DG42" s="257" t="str">
        <f>IF(AND(Start!$H37&lt;=CEILING(CPM!DG$1,1),Start!$I37&gt;CPM!DF$1),1,"")</f>
        <v/>
      </c>
      <c r="DH42" s="257" t="str">
        <f>IF(AND(Start!$H37&lt;=CEILING(CPM!DH$1,1),Start!$I37&gt;CPM!DG$1),1,"")</f>
        <v/>
      </c>
      <c r="DI42" s="223" t="str">
        <f>IF(AND(Start!$H37&lt;=CEILING(CPM!DI$1,1),Start!$I37&gt;CPM!DH$1),1,"")</f>
        <v/>
      </c>
      <c r="DJ42" s="222" t="str">
        <f>IF(AND(Start!$H37&lt;=CEILING(CPM!DJ$1,1),Start!$I37&gt;CPM!DI$1),1,"")</f>
        <v/>
      </c>
      <c r="DK42" s="257" t="str">
        <f>IF(AND(Start!$H37&lt;=CEILING(CPM!DK$1,1),Start!$I37&gt;CPM!DJ$1),1,"")</f>
        <v/>
      </c>
      <c r="DL42" s="257" t="str">
        <f>IF(AND(Start!$H37&lt;=CEILING(CPM!DL$1,1),Start!$I37&gt;CPM!DK$1),1,"")</f>
        <v/>
      </c>
      <c r="DM42" s="257" t="str">
        <f>IF(AND(Start!$H37&lt;=CEILING(CPM!DM$1,1),Start!$I37&gt;CPM!DL$1),1,"")</f>
        <v/>
      </c>
      <c r="DN42" s="257" t="str">
        <f>IF(AND(Start!$H37&lt;=CEILING(CPM!DN$1,1),Start!$I37&gt;CPM!DM$1),1,"")</f>
        <v/>
      </c>
      <c r="DO42" s="257" t="str">
        <f>IF(AND(Start!$H37&lt;=CEILING(CPM!DO$1,1),Start!$I37&gt;CPM!DN$1),1,"")</f>
        <v/>
      </c>
      <c r="DP42" s="257" t="str">
        <f>IF(AND(Start!$H37&lt;=CEILING(CPM!DP$1,1),Start!$I37&gt;CPM!DO$1),1,"")</f>
        <v/>
      </c>
      <c r="DQ42" s="257" t="str">
        <f>IF(AND(Start!$H37&lt;=CEILING(CPM!DQ$1,1),Start!$I37&gt;CPM!DP$1),1,"")</f>
        <v/>
      </c>
      <c r="DR42" s="257" t="str">
        <f>IF(AND(Start!$H37&lt;=CEILING(CPM!DR$1,1),Start!$I37&gt;CPM!DQ$1),1,"")</f>
        <v/>
      </c>
      <c r="DS42" s="223" t="str">
        <f>IF(AND(Start!$H37&lt;=CEILING(CPM!DS$1,1),Start!$I37&gt;CPM!DR$1),1,"")</f>
        <v/>
      </c>
      <c r="DT42" s="222" t="str">
        <f>IF(AND(Start!$H37&lt;=CEILING(CPM!DT$1,1),Start!$I37&gt;CPM!DS$1),1,"")</f>
        <v/>
      </c>
      <c r="DU42" s="257" t="str">
        <f>IF(AND(Start!$H37&lt;=CEILING(CPM!DU$1,1),Start!$I37&gt;CPM!DT$1),1,"")</f>
        <v/>
      </c>
      <c r="DV42" s="257" t="str">
        <f>IF(AND(Start!$H37&lt;=CEILING(CPM!DV$1,1),Start!$I37&gt;CPM!DU$1),1,"")</f>
        <v/>
      </c>
      <c r="DW42" s="257" t="str">
        <f>IF(AND(Start!$H37&lt;=CEILING(CPM!DW$1,1),Start!$I37&gt;CPM!DV$1),1,"")</f>
        <v/>
      </c>
      <c r="DX42" s="257" t="str">
        <f>IF(AND(Start!$H37&lt;=CEILING(CPM!DX$1,1),Start!$I37&gt;CPM!DW$1),1,"")</f>
        <v/>
      </c>
      <c r="DY42" s="257" t="str">
        <f>IF(AND(Start!$H37&lt;=CEILING(CPM!DY$1,1),Start!$I37&gt;CPM!DX$1),1,"")</f>
        <v/>
      </c>
      <c r="DZ42" s="257" t="str">
        <f>IF(AND(Start!$H37&lt;=CEILING(CPM!DZ$1,1),Start!$I37&gt;CPM!DY$1),1,"")</f>
        <v/>
      </c>
      <c r="EA42" s="257" t="str">
        <f>IF(AND(Start!$H37&lt;=CEILING(CPM!EA$1,1),Start!$I37&gt;CPM!DZ$1),1,"")</f>
        <v/>
      </c>
      <c r="EB42" s="257" t="str">
        <f>IF(AND(Start!$H37&lt;=CEILING(CPM!EB$1,1),Start!$I37&gt;CPM!EA$1),1,"")</f>
        <v/>
      </c>
      <c r="EC42" s="223" t="str">
        <f>IF(AND(Start!$H37&lt;=CEILING(CPM!EC$1,1),Start!$I37&gt;CPM!EB$1),1,"")</f>
        <v/>
      </c>
    </row>
    <row r="43" spans="2:133" ht="12" customHeight="1" x14ac:dyDescent="0.2">
      <c r="B43" t="str">
        <f>Start!B38</f>
        <v/>
      </c>
      <c r="C43" s="249" t="str">
        <f>Start!D38</f>
        <v/>
      </c>
      <c r="D43" s="268" t="str">
        <f>IF(AND(Start!$H38&lt;=CEILING(CPM!D$1,1),Start!$I38&gt;CPM!C$1),1,"")</f>
        <v/>
      </c>
      <c r="E43" s="269" t="str">
        <f>IF(AND(Start!$H38&lt;=CEILING(CPM!E$1,1),Start!$I38&gt;CPM!D$1),1,"")</f>
        <v/>
      </c>
      <c r="F43" s="269" t="str">
        <f>IF(AND(Start!$H38&lt;=CEILING(CPM!F$1,1),Start!$I38&gt;CPM!E$1),1,"")</f>
        <v/>
      </c>
      <c r="G43" s="269" t="str">
        <f>IF(AND(Start!$H38&lt;=CEILING(CPM!G$1,1),Start!$I38&gt;CPM!F$1),1,"")</f>
        <v/>
      </c>
      <c r="H43" s="269" t="str">
        <f>IF(AND(Start!$H38&lt;=CEILING(CPM!H$1,1),Start!$I38&gt;CPM!G$1),1,"")</f>
        <v/>
      </c>
      <c r="I43" s="269" t="str">
        <f>IF(AND(Start!$H38&lt;=CEILING(CPM!I$1,1),Start!$I38&gt;CPM!H$1),1,"")</f>
        <v/>
      </c>
      <c r="J43" s="269" t="str">
        <f>IF(AND(Start!$H38&lt;=CEILING(CPM!J$1,1),Start!$I38&gt;CPM!I$1),1,"")</f>
        <v/>
      </c>
      <c r="K43" s="269" t="str">
        <f>IF(AND(Start!$H38&lt;=CEILING(CPM!K$1,1),Start!$I38&gt;CPM!J$1),1,"")</f>
        <v/>
      </c>
      <c r="L43" s="269" t="str">
        <f>IF(AND(Start!$H38&lt;=CEILING(CPM!L$1,1),Start!$I38&gt;CPM!K$1),1,"")</f>
        <v/>
      </c>
      <c r="M43" s="270" t="str">
        <f>IF(AND(Start!$H38&lt;=CEILING(CPM!M$1,1),Start!$I38&gt;CPM!L$1),1,"")</f>
        <v/>
      </c>
      <c r="N43" s="268" t="str">
        <f>IF(AND(Start!$H38&lt;=CEILING(CPM!N$1,1),Start!$I38&gt;CPM!M$1),1,"")</f>
        <v/>
      </c>
      <c r="O43" s="269" t="str">
        <f>IF(AND(Start!$H38&lt;=CEILING(CPM!O$1,1),Start!$I38&gt;CPM!N$1),1,"")</f>
        <v/>
      </c>
      <c r="P43" s="269" t="str">
        <f>IF(AND(Start!$H38&lt;=CEILING(CPM!P$1,1),Start!$I38&gt;CPM!O$1),1,"")</f>
        <v/>
      </c>
      <c r="Q43" s="269" t="str">
        <f>IF(AND(Start!$H38&lt;=CEILING(CPM!Q$1,1),Start!$I38&gt;CPM!P$1),1,"")</f>
        <v/>
      </c>
      <c r="R43" s="269" t="str">
        <f>IF(AND(Start!$H38&lt;=CEILING(CPM!R$1,1),Start!$I38&gt;CPM!Q$1),1,"")</f>
        <v/>
      </c>
      <c r="S43" s="269" t="str">
        <f>IF(AND(Start!$H38&lt;=CEILING(CPM!S$1,1),Start!$I38&gt;CPM!R$1),1,"")</f>
        <v/>
      </c>
      <c r="T43" s="269" t="str">
        <f>IF(AND(Start!$H38&lt;=CEILING(CPM!T$1,1),Start!$I38&gt;CPM!S$1),1,"")</f>
        <v/>
      </c>
      <c r="U43" s="269" t="str">
        <f>IF(AND(Start!$H38&lt;=CEILING(CPM!U$1,1),Start!$I38&gt;CPM!T$1),1,"")</f>
        <v/>
      </c>
      <c r="V43" s="269" t="str">
        <f>IF(AND(Start!$H38&lt;=CEILING(CPM!V$1,1),Start!$I38&gt;CPM!U$1),1,"")</f>
        <v/>
      </c>
      <c r="W43" s="270" t="str">
        <f>IF(AND(Start!$H38&lt;=CEILING(CPM!W$1,1),Start!$I38&gt;CPM!V$1),1,"")</f>
        <v/>
      </c>
      <c r="X43" s="268" t="str">
        <f>IF(AND(Start!$H38&lt;=CEILING(CPM!X$1,1),Start!$I38&gt;CPM!W$1),1,"")</f>
        <v/>
      </c>
      <c r="Y43" s="269" t="str">
        <f>IF(AND(Start!$H38&lt;=CEILING(CPM!Y$1,1),Start!$I38&gt;CPM!X$1),1,"")</f>
        <v/>
      </c>
      <c r="Z43" s="269" t="str">
        <f>IF(AND(Start!$H38&lt;=CEILING(CPM!Z$1,1),Start!$I38&gt;CPM!Y$1),1,"")</f>
        <v/>
      </c>
      <c r="AA43" s="269" t="str">
        <f>IF(AND(Start!$H38&lt;=CEILING(CPM!AA$1,1),Start!$I38&gt;CPM!Z$1),1,"")</f>
        <v/>
      </c>
      <c r="AB43" s="269" t="str">
        <f>IF(AND(Start!$H38&lt;=CEILING(CPM!AB$1,1),Start!$I38&gt;CPM!AA$1),1,"")</f>
        <v/>
      </c>
      <c r="AC43" s="269" t="str">
        <f>IF(AND(Start!$H38&lt;=CEILING(CPM!AC$1,1),Start!$I38&gt;CPM!AB$1),1,"")</f>
        <v/>
      </c>
      <c r="AD43" s="269" t="str">
        <f>IF(AND(Start!$H38&lt;=CEILING(CPM!AD$1,1),Start!$I38&gt;CPM!AC$1),1,"")</f>
        <v/>
      </c>
      <c r="AE43" s="269" t="str">
        <f>IF(AND(Start!$H38&lt;=CEILING(CPM!AE$1,1),Start!$I38&gt;CPM!AD$1),1,"")</f>
        <v/>
      </c>
      <c r="AF43" s="269" t="str">
        <f>IF(AND(Start!$H38&lt;=CEILING(CPM!AF$1,1),Start!$I38&gt;CPM!AE$1),1,"")</f>
        <v/>
      </c>
      <c r="AG43" s="270" t="str">
        <f>IF(AND(Start!$H38&lt;=CEILING(CPM!AG$1,1),Start!$I38&gt;CPM!AF$1),1,"")</f>
        <v/>
      </c>
      <c r="AH43" s="268" t="str">
        <f>IF(AND(Start!$H38&lt;=CEILING(CPM!AH$1,1),Start!$I38&gt;CPM!AG$1),1,"")</f>
        <v/>
      </c>
      <c r="AI43" s="269" t="str">
        <f>IF(AND(Start!$H38&lt;=CEILING(CPM!AI$1,1),Start!$I38&gt;CPM!AH$1),1,"")</f>
        <v/>
      </c>
      <c r="AJ43" s="269" t="str">
        <f>IF(AND(Start!$H38&lt;=CEILING(CPM!AJ$1,1),Start!$I38&gt;CPM!AI$1),1,"")</f>
        <v/>
      </c>
      <c r="AK43" s="269" t="str">
        <f>IF(AND(Start!$H38&lt;=CEILING(CPM!AK$1,1),Start!$I38&gt;CPM!AJ$1),1,"")</f>
        <v/>
      </c>
      <c r="AL43" s="269" t="str">
        <f>IF(AND(Start!$H38&lt;=CEILING(CPM!AL$1,1),Start!$I38&gt;CPM!AK$1),1,"")</f>
        <v/>
      </c>
      <c r="AM43" s="269" t="str">
        <f>IF(AND(Start!$H38&lt;=CEILING(CPM!AM$1,1),Start!$I38&gt;CPM!AL$1),1,"")</f>
        <v/>
      </c>
      <c r="AN43" s="269" t="str">
        <f>IF(AND(Start!$H38&lt;=CEILING(CPM!AN$1,1),Start!$I38&gt;CPM!AM$1),1,"")</f>
        <v/>
      </c>
      <c r="AO43" s="269" t="str">
        <f>IF(AND(Start!$H38&lt;=CEILING(CPM!AO$1,1),Start!$I38&gt;CPM!AN$1),1,"")</f>
        <v/>
      </c>
      <c r="AP43" s="269" t="str">
        <f>IF(AND(Start!$H38&lt;=CEILING(CPM!AP$1,1),Start!$I38&gt;CPM!AO$1),1,"")</f>
        <v/>
      </c>
      <c r="AQ43" s="270" t="str">
        <f>IF(AND(Start!$H38&lt;=CEILING(CPM!AQ$1,1),Start!$I38&gt;CPM!AP$1),1,"")</f>
        <v/>
      </c>
      <c r="AR43" s="268" t="str">
        <f>IF(AND(Start!$H38&lt;=CEILING(CPM!AR$1,1),Start!$I38&gt;CPM!AQ$1),1,"")</f>
        <v/>
      </c>
      <c r="AS43" s="269" t="str">
        <f>IF(AND(Start!$H38&lt;=CEILING(CPM!AS$1,1),Start!$I38&gt;CPM!AR$1),1,"")</f>
        <v/>
      </c>
      <c r="AT43" s="269" t="str">
        <f>IF(AND(Start!$H38&lt;=CEILING(CPM!AT$1,1),Start!$I38&gt;CPM!AS$1),1,"")</f>
        <v/>
      </c>
      <c r="AU43" s="269" t="str">
        <f>IF(AND(Start!$H38&lt;=CEILING(CPM!AU$1,1),Start!$I38&gt;CPM!AT$1),1,"")</f>
        <v/>
      </c>
      <c r="AV43" s="269" t="str">
        <f>IF(AND(Start!$H38&lt;=CEILING(CPM!AV$1,1),Start!$I38&gt;CPM!AU$1),1,"")</f>
        <v/>
      </c>
      <c r="AW43" s="269" t="str">
        <f>IF(AND(Start!$H38&lt;=CEILING(CPM!AW$1,1),Start!$I38&gt;CPM!AV$1),1,"")</f>
        <v/>
      </c>
      <c r="AX43" s="269" t="str">
        <f>IF(AND(Start!$H38&lt;=CEILING(CPM!AX$1,1),Start!$I38&gt;CPM!AW$1),1,"")</f>
        <v/>
      </c>
      <c r="AY43" s="269" t="str">
        <f>IF(AND(Start!$H38&lt;=CEILING(CPM!AY$1,1),Start!$I38&gt;CPM!AX$1),1,"")</f>
        <v/>
      </c>
      <c r="AZ43" s="269" t="str">
        <f>IF(AND(Start!$H38&lt;=CEILING(CPM!AZ$1,1),Start!$I38&gt;CPM!AY$1),1,"")</f>
        <v/>
      </c>
      <c r="BA43" s="270" t="str">
        <f>IF(AND(Start!$H38&lt;=CEILING(CPM!BA$1,1),Start!$I38&gt;CPM!AZ$1),1,"")</f>
        <v/>
      </c>
      <c r="BB43" s="268" t="str">
        <f>IF(AND(Start!$H38&lt;=CEILING(CPM!BB$1,1),Start!$I38&gt;CPM!BA$1),1,"")</f>
        <v/>
      </c>
      <c r="BC43" s="269" t="str">
        <f>IF(AND(Start!$H38&lt;=CEILING(CPM!BC$1,1),Start!$I38&gt;CPM!BB$1),1,"")</f>
        <v/>
      </c>
      <c r="BD43" s="269" t="str">
        <f>IF(AND(Start!$H38&lt;=CEILING(CPM!BD$1,1),Start!$I38&gt;CPM!BC$1),1,"")</f>
        <v/>
      </c>
      <c r="BE43" s="269" t="str">
        <f>IF(AND(Start!$H38&lt;=CEILING(CPM!BE$1,1),Start!$I38&gt;CPM!BD$1),1,"")</f>
        <v/>
      </c>
      <c r="BF43" s="269" t="str">
        <f>IF(AND(Start!$H38&lt;=CEILING(CPM!BF$1,1),Start!$I38&gt;CPM!BE$1),1,"")</f>
        <v/>
      </c>
      <c r="BG43" s="269" t="str">
        <f>IF(AND(Start!$H38&lt;=CEILING(CPM!BG$1,1),Start!$I38&gt;CPM!BF$1),1,"")</f>
        <v/>
      </c>
      <c r="BH43" s="269" t="str">
        <f>IF(AND(Start!$H38&lt;=CEILING(CPM!BH$1,1),Start!$I38&gt;CPM!BG$1),1,"")</f>
        <v/>
      </c>
      <c r="BI43" s="269" t="str">
        <f>IF(AND(Start!$H38&lt;=CEILING(CPM!BI$1,1),Start!$I38&gt;CPM!BH$1),1,"")</f>
        <v/>
      </c>
      <c r="BJ43" s="269" t="str">
        <f>IF(AND(Start!$H38&lt;=CEILING(CPM!BJ$1,1),Start!$I38&gt;CPM!BI$1),1,"")</f>
        <v/>
      </c>
      <c r="BK43" s="270" t="str">
        <f>IF(AND(Start!$H38&lt;=CEILING(CPM!BK$1,1),Start!$I38&gt;CPM!BJ$1),1,"")</f>
        <v/>
      </c>
      <c r="BL43" s="268" t="str">
        <f>IF(AND(Start!$H38&lt;=CEILING(CPM!BL$1,1),Start!$I38&gt;CPM!BK$1),1,"")</f>
        <v/>
      </c>
      <c r="BM43" s="269" t="str">
        <f>IF(AND(Start!$H38&lt;=CEILING(CPM!BM$1,1),Start!$I38&gt;CPM!BL$1),1,"")</f>
        <v/>
      </c>
      <c r="BN43" s="269" t="str">
        <f>IF(AND(Start!$H38&lt;=CEILING(CPM!BN$1,1),Start!$I38&gt;CPM!BM$1),1,"")</f>
        <v/>
      </c>
      <c r="BO43" s="269" t="str">
        <f>IF(AND(Start!$H38&lt;=CEILING(CPM!BO$1,1),Start!$I38&gt;CPM!BN$1),1,"")</f>
        <v/>
      </c>
      <c r="BP43" s="269" t="str">
        <f>IF(AND(Start!$H38&lt;=CEILING(CPM!BP$1,1),Start!$I38&gt;CPM!BO$1),1,"")</f>
        <v/>
      </c>
      <c r="BQ43" s="269" t="str">
        <f>IF(AND(Start!$H38&lt;=CEILING(CPM!BQ$1,1),Start!$I38&gt;CPM!BP$1),1,"")</f>
        <v/>
      </c>
      <c r="BR43" s="269" t="str">
        <f>IF(AND(Start!$H38&lt;=CEILING(CPM!BR$1,1),Start!$I38&gt;CPM!BQ$1),1,"")</f>
        <v/>
      </c>
      <c r="BS43" s="269" t="str">
        <f>IF(AND(Start!$H38&lt;=CEILING(CPM!BS$1,1),Start!$I38&gt;CPM!BR$1),1,"")</f>
        <v/>
      </c>
      <c r="BT43" s="269" t="str">
        <f>IF(AND(Start!$H38&lt;=CEILING(CPM!BT$1,1),Start!$I38&gt;CPM!BS$1),1,"")</f>
        <v/>
      </c>
      <c r="BU43" s="270" t="str">
        <f>IF(AND(Start!$H38&lt;=CEILING(CPM!BU$1,1),Start!$I38&gt;CPM!BT$1),1,"")</f>
        <v/>
      </c>
      <c r="BV43" s="268" t="str">
        <f>IF(AND(Start!$H38&lt;=CEILING(CPM!BV$1,1),Start!$I38&gt;CPM!BU$1),1,"")</f>
        <v/>
      </c>
      <c r="BW43" s="269" t="str">
        <f>IF(AND(Start!$H38&lt;=CEILING(CPM!BW$1,1),Start!$I38&gt;CPM!BV$1),1,"")</f>
        <v/>
      </c>
      <c r="BX43" s="269" t="str">
        <f>IF(AND(Start!$H38&lt;=CEILING(CPM!BX$1,1),Start!$I38&gt;CPM!BW$1),1,"")</f>
        <v/>
      </c>
      <c r="BY43" s="269" t="str">
        <f>IF(AND(Start!$H38&lt;=CEILING(CPM!BY$1,1),Start!$I38&gt;CPM!BX$1),1,"")</f>
        <v/>
      </c>
      <c r="BZ43" s="269" t="str">
        <f>IF(AND(Start!$H38&lt;=CEILING(CPM!BZ$1,1),Start!$I38&gt;CPM!BY$1),1,"")</f>
        <v/>
      </c>
      <c r="CA43" s="269" t="str">
        <f>IF(AND(Start!$H38&lt;=CEILING(CPM!CA$1,1),Start!$I38&gt;CPM!BZ$1),1,"")</f>
        <v/>
      </c>
      <c r="CB43" s="269" t="str">
        <f>IF(AND(Start!$H38&lt;=CEILING(CPM!CB$1,1),Start!$I38&gt;CPM!CA$1),1,"")</f>
        <v/>
      </c>
      <c r="CC43" s="269" t="str">
        <f>IF(AND(Start!$H38&lt;=CEILING(CPM!CC$1,1),Start!$I38&gt;CPM!CB$1),1,"")</f>
        <v/>
      </c>
      <c r="CD43" s="269" t="str">
        <f>IF(AND(Start!$H38&lt;=CEILING(CPM!CD$1,1),Start!$I38&gt;CPM!CC$1),1,"")</f>
        <v/>
      </c>
      <c r="CE43" s="270" t="str">
        <f>IF(AND(Start!$H38&lt;=CEILING(CPM!CE$1,1),Start!$I38&gt;CPM!CD$1),1,"")</f>
        <v/>
      </c>
      <c r="CF43" s="268" t="str">
        <f>IF(AND(Start!$H38&lt;=CEILING(CPM!CF$1,1),Start!$I38&gt;CPM!CE$1),1,"")</f>
        <v/>
      </c>
      <c r="CG43" s="269" t="str">
        <f>IF(AND(Start!$H38&lt;=CEILING(CPM!CG$1,1),Start!$I38&gt;CPM!CF$1),1,"")</f>
        <v/>
      </c>
      <c r="CH43" s="269" t="str">
        <f>IF(AND(Start!$H38&lt;=CEILING(CPM!CH$1,1),Start!$I38&gt;CPM!CG$1),1,"")</f>
        <v/>
      </c>
      <c r="CI43" s="269" t="str">
        <f>IF(AND(Start!$H38&lt;=CEILING(CPM!CI$1,1),Start!$I38&gt;CPM!CH$1),1,"")</f>
        <v/>
      </c>
      <c r="CJ43" s="269" t="str">
        <f>IF(AND(Start!$H38&lt;=CEILING(CPM!CJ$1,1),Start!$I38&gt;CPM!CI$1),1,"")</f>
        <v/>
      </c>
      <c r="CK43" s="269" t="str">
        <f>IF(AND(Start!$H38&lt;=CEILING(CPM!CK$1,1),Start!$I38&gt;CPM!CJ$1),1,"")</f>
        <v/>
      </c>
      <c r="CL43" s="269" t="str">
        <f>IF(AND(Start!$H38&lt;=CEILING(CPM!CL$1,1),Start!$I38&gt;CPM!CK$1),1,"")</f>
        <v/>
      </c>
      <c r="CM43" s="269" t="str">
        <f>IF(AND(Start!$H38&lt;=CEILING(CPM!CM$1,1),Start!$I38&gt;CPM!CL$1),1,"")</f>
        <v/>
      </c>
      <c r="CN43" s="269" t="str">
        <f>IF(AND(Start!$H38&lt;=CEILING(CPM!CN$1,1),Start!$I38&gt;CPM!CM$1),1,"")</f>
        <v/>
      </c>
      <c r="CO43" s="270" t="str">
        <f>IF(AND(Start!$H38&lt;=CEILING(CPM!CO$1,1),Start!$I38&gt;CPM!CN$1),1,"")</f>
        <v/>
      </c>
      <c r="CP43" s="268" t="str">
        <f>IF(AND(Start!$H38&lt;=CEILING(CPM!CP$1,1),Start!$I38&gt;CPM!CO$1),1,"")</f>
        <v/>
      </c>
      <c r="CQ43" s="269" t="str">
        <f>IF(AND(Start!$H38&lt;=CEILING(CPM!CQ$1,1),Start!$I38&gt;CPM!CP$1),1,"")</f>
        <v/>
      </c>
      <c r="CR43" s="269" t="str">
        <f>IF(AND(Start!$H38&lt;=CEILING(CPM!CR$1,1),Start!$I38&gt;CPM!CQ$1),1,"")</f>
        <v/>
      </c>
      <c r="CS43" s="269" t="str">
        <f>IF(AND(Start!$H38&lt;=CEILING(CPM!CS$1,1),Start!$I38&gt;CPM!CR$1),1,"")</f>
        <v/>
      </c>
      <c r="CT43" s="269" t="str">
        <f>IF(AND(Start!$H38&lt;=CEILING(CPM!CT$1,1),Start!$I38&gt;CPM!CS$1),1,"")</f>
        <v/>
      </c>
      <c r="CU43" s="269" t="str">
        <f>IF(AND(Start!$H38&lt;=CEILING(CPM!CU$1,1),Start!$I38&gt;CPM!CT$1),1,"")</f>
        <v/>
      </c>
      <c r="CV43" s="269" t="str">
        <f>IF(AND(Start!$H38&lt;=CEILING(CPM!CV$1,1),Start!$I38&gt;CPM!CU$1),1,"")</f>
        <v/>
      </c>
      <c r="CW43" s="269" t="str">
        <f>IF(AND(Start!$H38&lt;=CEILING(CPM!CW$1,1),Start!$I38&gt;CPM!CV$1),1,"")</f>
        <v/>
      </c>
      <c r="CX43" s="269" t="str">
        <f>IF(AND(Start!$H38&lt;=CEILING(CPM!CX$1,1),Start!$I38&gt;CPM!CW$1),1,"")</f>
        <v/>
      </c>
      <c r="CY43" s="270" t="str">
        <f>IF(AND(Start!$H38&lt;=CEILING(CPM!CY$1,1),Start!$I38&gt;CPM!CX$1),1,"")</f>
        <v/>
      </c>
      <c r="CZ43" s="268" t="str">
        <f>IF(AND(Start!$H38&lt;=CEILING(CPM!CZ$1,1),Start!$I38&gt;CPM!CY$1),1,"")</f>
        <v/>
      </c>
      <c r="DA43" s="269" t="str">
        <f>IF(AND(Start!$H38&lt;=CEILING(CPM!DA$1,1),Start!$I38&gt;CPM!CZ$1),1,"")</f>
        <v/>
      </c>
      <c r="DB43" s="269" t="str">
        <f>IF(AND(Start!$H38&lt;=CEILING(CPM!DB$1,1),Start!$I38&gt;CPM!DA$1),1,"")</f>
        <v/>
      </c>
      <c r="DC43" s="269" t="str">
        <f>IF(AND(Start!$H38&lt;=CEILING(CPM!DC$1,1),Start!$I38&gt;CPM!DB$1),1,"")</f>
        <v/>
      </c>
      <c r="DD43" s="269" t="str">
        <f>IF(AND(Start!$H38&lt;=CEILING(CPM!DD$1,1),Start!$I38&gt;CPM!DC$1),1,"")</f>
        <v/>
      </c>
      <c r="DE43" s="269" t="str">
        <f>IF(AND(Start!$H38&lt;=CEILING(CPM!DE$1,1),Start!$I38&gt;CPM!DD$1),1,"")</f>
        <v/>
      </c>
      <c r="DF43" s="269" t="str">
        <f>IF(AND(Start!$H38&lt;=CEILING(CPM!DF$1,1),Start!$I38&gt;CPM!DE$1),1,"")</f>
        <v/>
      </c>
      <c r="DG43" s="269" t="str">
        <f>IF(AND(Start!$H38&lt;=CEILING(CPM!DG$1,1),Start!$I38&gt;CPM!DF$1),1,"")</f>
        <v/>
      </c>
      <c r="DH43" s="269" t="str">
        <f>IF(AND(Start!$H38&lt;=CEILING(CPM!DH$1,1),Start!$I38&gt;CPM!DG$1),1,"")</f>
        <v/>
      </c>
      <c r="DI43" s="270" t="str">
        <f>IF(AND(Start!$H38&lt;=CEILING(CPM!DI$1,1),Start!$I38&gt;CPM!DH$1),1,"")</f>
        <v/>
      </c>
      <c r="DJ43" s="268" t="str">
        <f>IF(AND(Start!$H38&lt;=CEILING(CPM!DJ$1,1),Start!$I38&gt;CPM!DI$1),1,"")</f>
        <v/>
      </c>
      <c r="DK43" s="269" t="str">
        <f>IF(AND(Start!$H38&lt;=CEILING(CPM!DK$1,1),Start!$I38&gt;CPM!DJ$1),1,"")</f>
        <v/>
      </c>
      <c r="DL43" s="269" t="str">
        <f>IF(AND(Start!$H38&lt;=CEILING(CPM!DL$1,1),Start!$I38&gt;CPM!DK$1),1,"")</f>
        <v/>
      </c>
      <c r="DM43" s="269" t="str">
        <f>IF(AND(Start!$H38&lt;=CEILING(CPM!DM$1,1),Start!$I38&gt;CPM!DL$1),1,"")</f>
        <v/>
      </c>
      <c r="DN43" s="269" t="str">
        <f>IF(AND(Start!$H38&lt;=CEILING(CPM!DN$1,1),Start!$I38&gt;CPM!DM$1),1,"")</f>
        <v/>
      </c>
      <c r="DO43" s="269" t="str">
        <f>IF(AND(Start!$H38&lt;=CEILING(CPM!DO$1,1),Start!$I38&gt;CPM!DN$1),1,"")</f>
        <v/>
      </c>
      <c r="DP43" s="269" t="str">
        <f>IF(AND(Start!$H38&lt;=CEILING(CPM!DP$1,1),Start!$I38&gt;CPM!DO$1),1,"")</f>
        <v/>
      </c>
      <c r="DQ43" s="269" t="str">
        <f>IF(AND(Start!$H38&lt;=CEILING(CPM!DQ$1,1),Start!$I38&gt;CPM!DP$1),1,"")</f>
        <v/>
      </c>
      <c r="DR43" s="269" t="str">
        <f>IF(AND(Start!$H38&lt;=CEILING(CPM!DR$1,1),Start!$I38&gt;CPM!DQ$1),1,"")</f>
        <v/>
      </c>
      <c r="DS43" s="270" t="str">
        <f>IF(AND(Start!$H38&lt;=CEILING(CPM!DS$1,1),Start!$I38&gt;CPM!DR$1),1,"")</f>
        <v/>
      </c>
      <c r="DT43" s="268" t="str">
        <f>IF(AND(Start!$H38&lt;=CEILING(CPM!DT$1,1),Start!$I38&gt;CPM!DS$1),1,"")</f>
        <v/>
      </c>
      <c r="DU43" s="269" t="str">
        <f>IF(AND(Start!$H38&lt;=CEILING(CPM!DU$1,1),Start!$I38&gt;CPM!DT$1),1,"")</f>
        <v/>
      </c>
      <c r="DV43" s="269" t="str">
        <f>IF(AND(Start!$H38&lt;=CEILING(CPM!DV$1,1),Start!$I38&gt;CPM!DU$1),1,"")</f>
        <v/>
      </c>
      <c r="DW43" s="269" t="str">
        <f>IF(AND(Start!$H38&lt;=CEILING(CPM!DW$1,1),Start!$I38&gt;CPM!DV$1),1,"")</f>
        <v/>
      </c>
      <c r="DX43" s="269" t="str">
        <f>IF(AND(Start!$H38&lt;=CEILING(CPM!DX$1,1),Start!$I38&gt;CPM!DW$1),1,"")</f>
        <v/>
      </c>
      <c r="DY43" s="269" t="str">
        <f>IF(AND(Start!$H38&lt;=CEILING(CPM!DY$1,1),Start!$I38&gt;CPM!DX$1),1,"")</f>
        <v/>
      </c>
      <c r="DZ43" s="269" t="str">
        <f>IF(AND(Start!$H38&lt;=CEILING(CPM!DZ$1,1),Start!$I38&gt;CPM!DY$1),1,"")</f>
        <v/>
      </c>
      <c r="EA43" s="269" t="str">
        <f>IF(AND(Start!$H38&lt;=CEILING(CPM!EA$1,1),Start!$I38&gt;CPM!DZ$1),1,"")</f>
        <v/>
      </c>
      <c r="EB43" s="269" t="str">
        <f>IF(AND(Start!$H38&lt;=CEILING(CPM!EB$1,1),Start!$I38&gt;CPM!EA$1),1,"")</f>
        <v/>
      </c>
      <c r="EC43" s="270" t="str">
        <f>IF(AND(Start!$H38&lt;=CEILING(CPM!EC$1,1),Start!$I38&gt;CPM!EB$1),1,"")</f>
        <v/>
      </c>
    </row>
    <row r="44" spans="2:133" ht="12" hidden="1" customHeight="1" x14ac:dyDescent="0.2">
      <c r="C44" s="207" t="str">
        <f>Start!D39</f>
        <v/>
      </c>
      <c r="D44" s="203" t="str">
        <f>IF(AND(Start!$H39&lt;=CPM!D$1,Start!$I39&gt;=CPM!D$1),1,"")</f>
        <v/>
      </c>
      <c r="E44" s="204" t="str">
        <f>IF(AND(Start!$H39&lt;=CPM!E$1,Start!$I39&gt;=CPM!E$1),1,"")</f>
        <v/>
      </c>
      <c r="F44" s="204" t="str">
        <f>IF(AND(Start!$H39&lt;=CPM!F$1,Start!$I39&gt;=CPM!F$1),1,"")</f>
        <v/>
      </c>
      <c r="G44" s="204" t="str">
        <f>IF(AND(Start!$H39&lt;=CPM!G$1,Start!$I39&gt;=CPM!G$1),1,"")</f>
        <v/>
      </c>
      <c r="H44" s="205" t="str">
        <f>IF(AND(Start!$H39&lt;=CPM!H$1,Start!$I39&gt;=CPM!H$1),1,"")</f>
        <v/>
      </c>
      <c r="I44" s="203" t="str">
        <f>IF(AND(Start!$H39&lt;=CPM!I$1,Start!$I39&gt;=CPM!I$1),1,"")</f>
        <v/>
      </c>
      <c r="J44" s="204" t="str">
        <f>IF(AND(Start!$H39&lt;=CPM!J$1,Start!$I39&gt;=CPM!J$1),1,"")</f>
        <v/>
      </c>
      <c r="K44" s="204" t="str">
        <f>IF(AND(Start!$H39&lt;=CPM!K$1,Start!$I39&gt;=CPM!K$1),1,"")</f>
        <v/>
      </c>
      <c r="L44" s="204" t="str">
        <f>IF(AND(Start!$H39&lt;=CPM!L$1,Start!$I39&gt;=CPM!L$1),1,"")</f>
        <v/>
      </c>
      <c r="M44" s="205" t="str">
        <f>IF(AND(Start!$H39&lt;=CPM!M$1,Start!$I39&gt;=CPM!M$1),1,"")</f>
        <v/>
      </c>
      <c r="N44" s="203" t="str">
        <f>IF(AND(Start!$H39&lt;=CPM!N$1,Start!$I39&gt;=CPM!N$1),1,"")</f>
        <v/>
      </c>
      <c r="O44" s="204" t="str">
        <f>IF(AND(Start!$H39&lt;=CPM!O$1,Start!$I39&gt;=CPM!O$1),1,"")</f>
        <v/>
      </c>
      <c r="P44" s="204" t="str">
        <f>IF(AND(Start!$H39&lt;=CPM!P$1,Start!$I39&gt;=CPM!P$1),1,"")</f>
        <v/>
      </c>
      <c r="Q44" s="204" t="str">
        <f>IF(AND(Start!$H39&lt;=CPM!Q$1,Start!$I39&gt;=CPM!Q$1),1,"")</f>
        <v/>
      </c>
      <c r="R44" s="205" t="str">
        <f>IF(AND(Start!$H39&lt;=CPM!R$1,Start!$I39&gt;=CPM!R$1),1,"")</f>
        <v/>
      </c>
      <c r="S44" s="203" t="str">
        <f>IF(AND(Start!$H39&lt;=CPM!S$1,Start!$I39&gt;=CPM!S$1),1,"")</f>
        <v/>
      </c>
      <c r="T44" s="204" t="str">
        <f>IF(AND(Start!$H39&lt;=CPM!T$1,Start!$I39&gt;=CPM!T$1),1,"")</f>
        <v/>
      </c>
      <c r="U44" s="204" t="str">
        <f>IF(AND(Start!$H39&lt;=CPM!U$1,Start!$I39&gt;=CPM!U$1),1,"")</f>
        <v/>
      </c>
      <c r="V44" s="204" t="str">
        <f>IF(AND(Start!$H39&lt;=CPM!V$1,Start!$I39&gt;=CPM!V$1),1,"")</f>
        <v/>
      </c>
      <c r="W44" s="205" t="str">
        <f>IF(AND(Start!$H39&lt;=CPM!W$1,Start!$I39&gt;=CPM!W$1),1,"")</f>
        <v/>
      </c>
      <c r="X44" s="203" t="str">
        <f>IF(AND(Start!$H39&lt;=CPM!X$1,Start!$I39&gt;=CPM!X$1),1,"")</f>
        <v/>
      </c>
      <c r="Y44" s="204" t="str">
        <f>IF(AND(Start!$H39&lt;=CPM!Y$1,Start!$I39&gt;=CPM!Y$1),1,"")</f>
        <v/>
      </c>
      <c r="Z44" s="204" t="str">
        <f>IF(AND(Start!$H39&lt;=CPM!Z$1,Start!$I39&gt;=CPM!Z$1),1,"")</f>
        <v/>
      </c>
      <c r="AA44" s="204" t="str">
        <f>IF(AND(Start!$H39&lt;=CPM!AA$1,Start!$I39&gt;=CPM!AA$1),1,"")</f>
        <v/>
      </c>
      <c r="AB44" s="205" t="str">
        <f>IF(AND(Start!$H39&lt;=CPM!AB$1,Start!$I39&gt;=CPM!AB$1),1,"")</f>
        <v/>
      </c>
      <c r="AC44" s="203" t="str">
        <f>IF(AND(Start!$H39&lt;=CPM!AC$1,Start!$I39&gt;=CPM!AC$1),1,"")</f>
        <v/>
      </c>
      <c r="AD44" s="204" t="str">
        <f>IF(AND(Start!$H39&lt;=CPM!AD$1,Start!$I39&gt;=CPM!AD$1),1,"")</f>
        <v/>
      </c>
      <c r="AE44" s="204" t="str">
        <f>IF(AND(Start!$H39&lt;=CPM!AE$1,Start!$I39&gt;=CPM!AE$1),1,"")</f>
        <v/>
      </c>
      <c r="AF44" s="204" t="str">
        <f>IF(AND(Start!$H39&lt;=CPM!AF$1,Start!$I39&gt;=CPM!AF$1),1,"")</f>
        <v/>
      </c>
      <c r="AG44" s="205" t="str">
        <f>IF(AND(Start!$H39&lt;=CPM!AG$1,Start!$I39&gt;=CPM!AG$1),1,"")</f>
        <v/>
      </c>
      <c r="AH44" s="203" t="str">
        <f>IF(AND(Start!$H39&lt;=CPM!AH$1,Start!$I39&gt;=CPM!AH$1),1,"")</f>
        <v/>
      </c>
      <c r="AI44" s="204" t="str">
        <f>IF(AND(Start!$H39&lt;=CPM!AI$1,Start!$I39&gt;=CPM!AI$1),1,"")</f>
        <v/>
      </c>
      <c r="AJ44" s="204" t="str">
        <f>IF(AND(Start!$H39&lt;=CPM!AJ$1,Start!$I39&gt;=CPM!AJ$1),1,"")</f>
        <v/>
      </c>
      <c r="AK44" s="204" t="str">
        <f>IF(AND(Start!$H39&lt;=CPM!AK$1,Start!$I39&gt;=CPM!AK$1),1,"")</f>
        <v/>
      </c>
      <c r="AL44" s="205" t="str">
        <f>IF(AND(Start!$H39&lt;=CPM!AL$1,Start!$I39&gt;=CPM!AL$1),1,"")</f>
        <v/>
      </c>
      <c r="AM44" s="203" t="str">
        <f>IF(AND(Start!$H39&lt;=CPM!AM$1,Start!$I39&gt;=CPM!AM$1),1,"")</f>
        <v/>
      </c>
      <c r="AN44" s="204" t="str">
        <f>IF(AND(Start!$H39&lt;=CPM!AN$1,Start!$I39&gt;=CPM!AN$1),1,"")</f>
        <v/>
      </c>
      <c r="AO44" s="204" t="str">
        <f>IF(AND(Start!$H39&lt;=CPM!AO$1,Start!$I39&gt;=CPM!AO$1),1,"")</f>
        <v/>
      </c>
      <c r="AP44" s="204" t="str">
        <f>IF(AND(Start!$H39&lt;=CPM!AP$1,Start!$I39&gt;=CPM!AP$1),1,"")</f>
        <v/>
      </c>
      <c r="AQ44" s="205" t="str">
        <f>IF(AND(Start!$H39&lt;=CPM!AQ$1,Start!$I39&gt;=CPM!AQ$1),1,"")</f>
        <v/>
      </c>
      <c r="AR44" s="203" t="str">
        <f>IF(AND(Start!$H39&lt;=CPM!AR$1,Start!$I39&gt;=CPM!AR$1),1,"")</f>
        <v/>
      </c>
      <c r="AS44" s="204" t="str">
        <f>IF(AND(Start!$H39&lt;=CPM!AS$1,Start!$I39&gt;=CPM!AS$1),1,"")</f>
        <v/>
      </c>
      <c r="AT44" s="204" t="str">
        <f>IF(AND(Start!$H39&lt;=CPM!AT$1,Start!$I39&gt;=CPM!AT$1),1,"")</f>
        <v/>
      </c>
      <c r="AU44" s="204" t="str">
        <f>IF(AND(Start!$H39&lt;=CPM!AU$1,Start!$I39&gt;=CPM!AU$1),1,"")</f>
        <v/>
      </c>
      <c r="AV44" s="205" t="str">
        <f>IF(AND(Start!$H39&lt;=CPM!AV$1,Start!$I39&gt;=CPM!AV$1),1,"")</f>
        <v/>
      </c>
      <c r="AW44" s="203" t="str">
        <f>IF(AND(Start!$H39&lt;=CPM!AW$1,Start!$I39&gt;=CPM!AW$1),1,"")</f>
        <v/>
      </c>
      <c r="AX44" s="204" t="str">
        <f>IF(AND(Start!$H39&lt;=CPM!AX$1,Start!$I39&gt;=CPM!AX$1),1,"")</f>
        <v/>
      </c>
      <c r="AY44" s="204" t="str">
        <f>IF(AND(Start!$H39&lt;=CPM!AY$1,Start!$I39&gt;=CPM!AY$1),1,"")</f>
        <v/>
      </c>
      <c r="AZ44" s="204" t="str">
        <f>IF(AND(Start!$H39&lt;=CPM!AZ$1,Start!$I39&gt;=CPM!AZ$1),1,"")</f>
        <v/>
      </c>
      <c r="BA44" s="205" t="str">
        <f>IF(AND(Start!$H39&lt;=CPM!BA$1,Start!$I39&gt;=CPM!BA$1),1,"")</f>
        <v/>
      </c>
      <c r="BB44" s="203" t="str">
        <f>IF(AND(Start!$H39&lt;=CPM!BB$1,Start!$I39&gt;=CPM!BB$1),1,"")</f>
        <v/>
      </c>
      <c r="BC44" s="204" t="str">
        <f>IF(AND(Start!$H39&lt;=CPM!BC$1,Start!$I39&gt;=CPM!BC$1),1,"")</f>
        <v/>
      </c>
      <c r="BD44" s="204" t="str">
        <f>IF(AND(Start!$H39&lt;=CPM!BD$1,Start!$I39&gt;=CPM!BD$1),1,"")</f>
        <v/>
      </c>
      <c r="BE44" s="204" t="str">
        <f>IF(AND(Start!$H39&lt;=CPM!BE$1,Start!$I39&gt;=CPM!BE$1),1,"")</f>
        <v/>
      </c>
      <c r="BF44" s="205" t="str">
        <f>IF(AND(Start!$H39&lt;=CPM!BF$1,Start!$I39&gt;=CPM!BF$1),1,"")</f>
        <v/>
      </c>
      <c r="BG44" s="203" t="str">
        <f>IF(AND(Start!$H39&lt;=CPM!BG$1,Start!$I39&gt;=CPM!BG$1),1,"")</f>
        <v/>
      </c>
      <c r="BH44" s="204" t="str">
        <f>IF(AND(Start!$H39&lt;=CPM!BH$1,Start!$I39&gt;=CPM!BH$1),1,"")</f>
        <v/>
      </c>
      <c r="BI44" s="204" t="str">
        <f>IF(AND(Start!$H39&lt;=CPM!BI$1,Start!$I39&gt;=CPM!BI$1),1,"")</f>
        <v/>
      </c>
      <c r="BJ44" s="204" t="str">
        <f>IF(AND(Start!$H39&lt;=CPM!BJ$1,Start!$I39&gt;=CPM!BJ$1),1,"")</f>
        <v/>
      </c>
      <c r="BK44" s="205" t="str">
        <f>IF(AND(Start!$H39&lt;=CPM!BK$1,Start!$I39&gt;=CPM!BK$1),1,"")</f>
        <v/>
      </c>
      <c r="BL44" s="203" t="str">
        <f>IF(AND(Start!$H39&lt;=CPM!BL$1,Start!$I39&gt;=CPM!BL$1),1,"")</f>
        <v/>
      </c>
      <c r="BM44" s="204" t="str">
        <f>IF(AND(Start!$H39&lt;=CPM!BM$1,Start!$I39&gt;=CPM!BM$1),1,"")</f>
        <v/>
      </c>
      <c r="BN44" s="204" t="str">
        <f>IF(AND(Start!$H39&lt;=CPM!BN$1,Start!$I39&gt;=CPM!BN$1),1,"")</f>
        <v/>
      </c>
      <c r="BO44" s="204" t="str">
        <f>IF(AND(Start!$H39&lt;=CPM!BO$1,Start!$I39&gt;=CPM!BO$1),1,"")</f>
        <v/>
      </c>
      <c r="BP44" s="205" t="str">
        <f>IF(AND(Start!$H39&lt;=CPM!BP$1,Start!$I39&gt;=CPM!BP$1),1,"")</f>
        <v/>
      </c>
      <c r="BQ44" s="205" t="str">
        <f>IF(AND(Start!$H39&lt;=CPM!BQ$1,Start!$I39&gt;=CPM!BQ$1),1,"")</f>
        <v/>
      </c>
      <c r="BR44" s="205" t="str">
        <f>IF(AND(Start!$H39&lt;=CPM!BR$1,Start!$I39&gt;=CPM!BR$1),1,"")</f>
        <v/>
      </c>
      <c r="BS44" s="205" t="str">
        <f>IF(AND(Start!$H39&lt;=CPM!BS$1,Start!$I39&gt;=CPM!BS$1),1,"")</f>
        <v/>
      </c>
      <c r="BT44" s="205" t="str">
        <f>IF(AND(Start!$H39&lt;=CPM!BT$1,Start!$I39&gt;=CPM!BT$1),1,"")</f>
        <v/>
      </c>
      <c r="BU44" s="205" t="str">
        <f>IF(AND(Start!$H39&lt;=CPM!BU$1,Start!$I39&gt;=CPM!BU$1),1,"")</f>
        <v/>
      </c>
      <c r="BV44" s="205" t="str">
        <f>IF(AND(Start!$H39&lt;=CPM!BV$1,Start!$I39&gt;=CPM!BV$1),1,"")</f>
        <v/>
      </c>
      <c r="BW44" s="205" t="str">
        <f>IF(AND(Start!$H39&lt;=CPM!BW$1,Start!$I39&gt;=CPM!BW$1),1,"")</f>
        <v/>
      </c>
      <c r="BX44" s="205" t="str">
        <f>IF(AND(Start!$H39&lt;=CPM!BX$1,Start!$I39&gt;=CPM!BX$1),1,"")</f>
        <v/>
      </c>
      <c r="BY44" s="205" t="str">
        <f>IF(AND(Start!$H39&lt;=CPM!BY$1,Start!$I39&gt;=CPM!BY$1),1,"")</f>
        <v/>
      </c>
      <c r="BZ44" s="205" t="str">
        <f>IF(AND(Start!$H39&lt;=CPM!BZ$1,Start!$I39&gt;=CPM!BZ$1),1,"")</f>
        <v/>
      </c>
      <c r="CA44" s="205" t="str">
        <f>IF(AND(Start!$H39&lt;=CPM!CA$1,Start!$I39&gt;=CPM!CA$1),1,"")</f>
        <v/>
      </c>
      <c r="CB44" s="205" t="str">
        <f>IF(AND(Start!$H39&lt;=CPM!CB$1,Start!$I39&gt;=CPM!CB$1),1,"")</f>
        <v/>
      </c>
      <c r="CC44" s="205" t="str">
        <f>IF(AND(Start!$H39&lt;=CPM!CC$1,Start!$I39&gt;=CPM!CC$1),1,"")</f>
        <v/>
      </c>
      <c r="CD44" s="205" t="str">
        <f>IF(AND(Start!$H39&lt;=CPM!CD$1,Start!$I39&gt;=CPM!CD$1),1,"")</f>
        <v/>
      </c>
      <c r="CE44" s="205" t="str">
        <f>IF(AND(Start!$H39&lt;=CPM!CE$1,Start!$I39&gt;=CPM!CE$1),1,"")</f>
        <v/>
      </c>
      <c r="CF44" s="205" t="str">
        <f>IF(AND(Start!$H39&lt;=CPM!CF$1,Start!$I39&gt;=CPM!CF$1),1,"")</f>
        <v/>
      </c>
      <c r="CG44" s="205" t="str">
        <f>IF(AND(Start!$H39&lt;=CPM!CG$1,Start!$I39&gt;=CPM!CG$1),1,"")</f>
        <v/>
      </c>
      <c r="CH44" s="205" t="str">
        <f>IF(AND(Start!$H39&lt;=CPM!CH$1,Start!$I39&gt;=CPM!CH$1),1,"")</f>
        <v/>
      </c>
      <c r="CI44" s="205" t="str">
        <f>IF(AND(Start!$H39&lt;=CPM!CI$1,Start!$I39&gt;=CPM!CI$1),1,"")</f>
        <v/>
      </c>
      <c r="CJ44" s="205" t="str">
        <f>IF(AND(Start!$H39&lt;=CPM!CJ$1,Start!$I39&gt;=CPM!CJ$1),1,"")</f>
        <v/>
      </c>
      <c r="CK44" s="205" t="str">
        <f>IF(AND(Start!$H39&lt;=CPM!CK$1,Start!$I39&gt;=CPM!CK$1),1,"")</f>
        <v/>
      </c>
      <c r="CL44" s="205" t="str">
        <f>IF(AND(Start!$H39&lt;=CPM!CL$1,Start!$I39&gt;=CPM!CL$1),1,"")</f>
        <v/>
      </c>
      <c r="CM44" s="205" t="str">
        <f>IF(AND(Start!$H39&lt;=CPM!CM$1,Start!$I39&gt;=CPM!CM$1),1,"")</f>
        <v/>
      </c>
      <c r="CN44" s="205" t="str">
        <f>IF(AND(Start!$H39&lt;=CPM!CN$1,Start!$I39&gt;=CPM!CN$1),1,"")</f>
        <v/>
      </c>
      <c r="CO44" s="205" t="str">
        <f>IF(AND(Start!$H39&lt;=CPM!CO$1,Start!$I39&gt;=CPM!CO$1),1,"")</f>
        <v/>
      </c>
      <c r="CP44" s="205" t="str">
        <f>IF(AND(Start!$H39&lt;=CPM!CP$1,Start!$I39&gt;=CPM!CP$1),1,"")</f>
        <v/>
      </c>
      <c r="CQ44" s="205" t="str">
        <f>IF(AND(Start!$H39&lt;=CPM!CQ$1,Start!$I39&gt;=CPM!CQ$1),1,"")</f>
        <v/>
      </c>
      <c r="CR44" s="205" t="str">
        <f>IF(AND(Start!$H39&lt;=CPM!CR$1,Start!$I39&gt;=CPM!CR$1),1,"")</f>
        <v/>
      </c>
      <c r="CS44" s="205" t="str">
        <f>IF(AND(Start!$H39&lt;=CPM!CS$1,Start!$I39&gt;=CPM!CS$1),1,"")</f>
        <v/>
      </c>
      <c r="CT44" s="205" t="str">
        <f>IF(AND(Start!$H39&lt;=CPM!CT$1,Start!$I39&gt;=CPM!CT$1),1,"")</f>
        <v/>
      </c>
      <c r="CU44" s="205" t="str">
        <f>IF(AND(Start!$H39&lt;=CPM!CU$1,Start!$I39&gt;=CPM!CU$1),1,"")</f>
        <v/>
      </c>
      <c r="CV44" s="205" t="str">
        <f>IF(AND(Start!$H39&lt;=CPM!CV$1,Start!$I39&gt;=CPM!CV$1),1,"")</f>
        <v/>
      </c>
      <c r="CW44" s="205" t="str">
        <f>IF(AND(Start!$H39&lt;=CPM!CW$1,Start!$I39&gt;=CPM!CW$1),1,"")</f>
        <v/>
      </c>
      <c r="CX44" s="205" t="str">
        <f>IF(AND(Start!$H39&lt;=CPM!CX$1,Start!$I39&gt;=CPM!CX$1),1,"")</f>
        <v/>
      </c>
      <c r="CY44" s="205" t="str">
        <f>IF(AND(Start!$H39&lt;=CPM!CY$1,Start!$I39&gt;=CPM!CY$1),1,"")</f>
        <v/>
      </c>
      <c r="CZ44" s="205" t="str">
        <f>IF(AND(Start!$H39&lt;=CPM!CZ$1,Start!$I39&gt;=CPM!CZ$1),1,"")</f>
        <v/>
      </c>
      <c r="DA44" s="205" t="str">
        <f>IF(AND(Start!$H39&lt;=CPM!DA$1,Start!$I39&gt;=CPM!DA$1),1,"")</f>
        <v/>
      </c>
      <c r="DB44" s="205" t="str">
        <f>IF(AND(Start!$H39&lt;=CPM!DB$1,Start!$I39&gt;=CPM!DB$1),1,"")</f>
        <v/>
      </c>
      <c r="DC44" s="205" t="str">
        <f>IF(AND(Start!$H39&lt;=CPM!DC$1,Start!$I39&gt;=CPM!DC$1),1,"")</f>
        <v/>
      </c>
      <c r="DD44" s="205" t="str">
        <f>IF(AND(Start!$H39&lt;=CPM!DD$1,Start!$I39&gt;=CPM!DD$1),1,"")</f>
        <v/>
      </c>
      <c r="DE44" s="205" t="str">
        <f>IF(AND(Start!$H39&lt;=CPM!DE$1,Start!$I39&gt;=CPM!DE$1),1,"")</f>
        <v/>
      </c>
      <c r="DF44" s="205" t="str">
        <f>IF(AND(Start!$H39&lt;=CPM!DF$1,Start!$I39&gt;=CPM!DF$1),1,"")</f>
        <v/>
      </c>
      <c r="DG44" s="205" t="str">
        <f>IF(AND(Start!$H39&lt;=CPM!DG$1,Start!$I39&gt;=CPM!DG$1),1,"")</f>
        <v/>
      </c>
      <c r="DH44" s="205" t="str">
        <f>IF(AND(Start!$H39&lt;=CPM!DH$1,Start!$I39&gt;=CPM!DH$1),1,"")</f>
        <v/>
      </c>
      <c r="DI44" s="205" t="str">
        <f>IF(AND(Start!$H39&lt;=CPM!DI$1,Start!$I39&gt;=CPM!DI$1),1,"")</f>
        <v/>
      </c>
      <c r="DJ44" s="205" t="str">
        <f>IF(AND(Start!$H39&lt;=CPM!DJ$1,Start!$I39&gt;=CPM!DJ$1),1,"")</f>
        <v/>
      </c>
      <c r="DK44" s="205" t="str">
        <f>IF(AND(Start!$H39&lt;=CPM!DK$1,Start!$I39&gt;=CPM!DK$1),1,"")</f>
        <v/>
      </c>
      <c r="DL44" s="205" t="str">
        <f>IF(AND(Start!$H39&lt;=CPM!DL$1,Start!$I39&gt;=CPM!DL$1),1,"")</f>
        <v/>
      </c>
      <c r="DM44" s="205" t="str">
        <f>IF(AND(Start!$H39&lt;=CPM!DM$1,Start!$I39&gt;=CPM!DM$1),1,"")</f>
        <v/>
      </c>
      <c r="DN44" s="205" t="str">
        <f>IF(AND(Start!$H39&lt;=CPM!DN$1,Start!$I39&gt;=CPM!DN$1),1,"")</f>
        <v/>
      </c>
      <c r="DO44" s="205" t="str">
        <f>IF(AND(Start!$H39&lt;=CPM!DO$1,Start!$I39&gt;=CPM!DO$1),1,"")</f>
        <v/>
      </c>
      <c r="DP44" s="205" t="str">
        <f>IF(AND(Start!$H39&lt;=CPM!DP$1,Start!$I39&gt;=CPM!DP$1),1,"")</f>
        <v/>
      </c>
      <c r="DQ44" s="205" t="str">
        <f>IF(AND(Start!$H39&lt;=CPM!DQ$1,Start!$I39&gt;=CPM!DQ$1),1,"")</f>
        <v/>
      </c>
      <c r="DR44" s="205" t="str">
        <f>IF(AND(Start!$H39&lt;=CPM!DR$1,Start!$I39&gt;=CPM!DR$1),1,"")</f>
        <v/>
      </c>
      <c r="DS44" s="205" t="str">
        <f>IF(AND(Start!$H39&lt;=CPM!DS$1,Start!$I39&gt;=CPM!DS$1),1,"")</f>
        <v/>
      </c>
      <c r="DT44" s="205" t="str">
        <f>IF(AND(Start!$H39&lt;=CPM!DT$1,Start!$I39&gt;=CPM!DT$1),1,"")</f>
        <v/>
      </c>
      <c r="DU44" s="205" t="str">
        <f>IF(AND(Start!$H39&lt;=CPM!DU$1,Start!$I39&gt;=CPM!DU$1),1,"")</f>
        <v/>
      </c>
      <c r="DV44" s="205" t="str">
        <f>IF(AND(Start!$H39&lt;=CPM!DV$1,Start!$I39&gt;=CPM!DV$1),1,"")</f>
        <v/>
      </c>
      <c r="DW44" s="205" t="str">
        <f>IF(AND(Start!$H39&lt;=CPM!DW$1,Start!$I39&gt;=CPM!DW$1),1,"")</f>
        <v/>
      </c>
      <c r="DX44" s="205" t="str">
        <f>IF(AND(Start!$H39&lt;=CPM!DX$1,Start!$I39&gt;=CPM!DX$1),1,"")</f>
        <v/>
      </c>
      <c r="DY44" s="205" t="str">
        <f>IF(AND(Start!$H39&lt;=CPM!DY$1,Start!$I39&gt;=CPM!DY$1),1,"")</f>
        <v/>
      </c>
      <c r="DZ44" s="205" t="str">
        <f>IF(AND(Start!$H39&lt;=CPM!DZ$1,Start!$I39&gt;=CPM!DZ$1),1,"")</f>
        <v/>
      </c>
      <c r="EA44" s="205" t="str">
        <f>IF(AND(Start!$H39&lt;=CPM!EA$1,Start!$I39&gt;=CPM!EA$1),1,"")</f>
        <v/>
      </c>
      <c r="EB44" s="205" t="str">
        <f>IF(AND(Start!$H39&lt;=CPM!EB$1,Start!$I39&gt;=CPM!EB$1),1,"")</f>
        <v/>
      </c>
      <c r="EC44" s="205" t="str">
        <f>IF(AND(Start!$H39&lt;=CPM!EC$1,Start!$I39&gt;=CPM!EC$1),1,"")</f>
        <v/>
      </c>
    </row>
    <row r="45" spans="2:133" ht="12" hidden="1" customHeight="1" x14ac:dyDescent="0.2">
      <c r="C45" s="207" t="str">
        <f>Start!D40</f>
        <v/>
      </c>
      <c r="D45" s="203" t="str">
        <f>IF(AND(Start!$H40&lt;=CPM!D$1,Start!$I40&gt;=CPM!D$1),1,"")</f>
        <v/>
      </c>
      <c r="E45" s="204" t="str">
        <f>IF(AND(Start!$H40&lt;=CPM!E$1,Start!$I40&gt;=CPM!E$1),1,"")</f>
        <v/>
      </c>
      <c r="F45" s="204" t="str">
        <f>IF(AND(Start!$H40&lt;=CPM!F$1,Start!$I40&gt;=CPM!F$1),1,"")</f>
        <v/>
      </c>
      <c r="G45" s="204" t="str">
        <f>IF(AND(Start!$H40&lt;=CPM!G$1,Start!$I40&gt;=CPM!G$1),1,"")</f>
        <v/>
      </c>
      <c r="H45" s="205" t="str">
        <f>IF(AND(Start!$H40&lt;=CPM!H$1,Start!$I40&gt;=CPM!H$1),1,"")</f>
        <v/>
      </c>
      <c r="I45" s="203" t="str">
        <f>IF(AND(Start!$H40&lt;=CPM!I$1,Start!$I40&gt;=CPM!I$1),1,"")</f>
        <v/>
      </c>
      <c r="J45" s="204" t="str">
        <f>IF(AND(Start!$H40&lt;=CPM!J$1,Start!$I40&gt;=CPM!J$1),1,"")</f>
        <v/>
      </c>
      <c r="K45" s="204" t="str">
        <f>IF(AND(Start!$H40&lt;=CPM!K$1,Start!$I40&gt;=CPM!K$1),1,"")</f>
        <v/>
      </c>
      <c r="L45" s="204" t="str">
        <f>IF(AND(Start!$H40&lt;=CPM!L$1,Start!$I40&gt;=CPM!L$1),1,"")</f>
        <v/>
      </c>
      <c r="M45" s="205" t="str">
        <f>IF(AND(Start!$H40&lt;=CPM!M$1,Start!$I40&gt;=CPM!M$1),1,"")</f>
        <v/>
      </c>
      <c r="N45" s="203" t="str">
        <f>IF(AND(Start!$H40&lt;=CPM!N$1,Start!$I40&gt;=CPM!N$1),1,"")</f>
        <v/>
      </c>
      <c r="O45" s="204" t="str">
        <f>IF(AND(Start!$H40&lt;=CPM!O$1,Start!$I40&gt;=CPM!O$1),1,"")</f>
        <v/>
      </c>
      <c r="P45" s="204" t="str">
        <f>IF(AND(Start!$H40&lt;=CPM!P$1,Start!$I40&gt;=CPM!P$1),1,"")</f>
        <v/>
      </c>
      <c r="Q45" s="204" t="str">
        <f>IF(AND(Start!$H40&lt;=CPM!Q$1,Start!$I40&gt;=CPM!Q$1),1,"")</f>
        <v/>
      </c>
      <c r="R45" s="205" t="str">
        <f>IF(AND(Start!$H40&lt;=CPM!R$1,Start!$I40&gt;=CPM!R$1),1,"")</f>
        <v/>
      </c>
      <c r="S45" s="203" t="str">
        <f>IF(AND(Start!$H40&lt;=CPM!S$1,Start!$I40&gt;=CPM!S$1),1,"")</f>
        <v/>
      </c>
      <c r="T45" s="204" t="str">
        <f>IF(AND(Start!$H40&lt;=CPM!T$1,Start!$I40&gt;=CPM!T$1),1,"")</f>
        <v/>
      </c>
      <c r="U45" s="204" t="str">
        <f>IF(AND(Start!$H40&lt;=CPM!U$1,Start!$I40&gt;=CPM!U$1),1,"")</f>
        <v/>
      </c>
      <c r="V45" s="204" t="str">
        <f>IF(AND(Start!$H40&lt;=CPM!V$1,Start!$I40&gt;=CPM!V$1),1,"")</f>
        <v/>
      </c>
      <c r="W45" s="205" t="str">
        <f>IF(AND(Start!$H40&lt;=CPM!W$1,Start!$I40&gt;=CPM!W$1),1,"")</f>
        <v/>
      </c>
      <c r="X45" s="203" t="str">
        <f>IF(AND(Start!$H40&lt;=CPM!X$1,Start!$I40&gt;=CPM!X$1),1,"")</f>
        <v/>
      </c>
      <c r="Y45" s="204" t="str">
        <f>IF(AND(Start!$H40&lt;=CPM!Y$1,Start!$I40&gt;=CPM!Y$1),1,"")</f>
        <v/>
      </c>
      <c r="Z45" s="204" t="str">
        <f>IF(AND(Start!$H40&lt;=CPM!Z$1,Start!$I40&gt;=CPM!Z$1),1,"")</f>
        <v/>
      </c>
      <c r="AA45" s="204" t="str">
        <f>IF(AND(Start!$H40&lt;=CPM!AA$1,Start!$I40&gt;=CPM!AA$1),1,"")</f>
        <v/>
      </c>
      <c r="AB45" s="205" t="str">
        <f>IF(AND(Start!$H40&lt;=CPM!AB$1,Start!$I40&gt;=CPM!AB$1),1,"")</f>
        <v/>
      </c>
      <c r="AC45" s="203" t="str">
        <f>IF(AND(Start!$H40&lt;=CPM!AC$1,Start!$I40&gt;=CPM!AC$1),1,"")</f>
        <v/>
      </c>
      <c r="AD45" s="204" t="str">
        <f>IF(AND(Start!$H40&lt;=CPM!AD$1,Start!$I40&gt;=CPM!AD$1),1,"")</f>
        <v/>
      </c>
      <c r="AE45" s="204" t="str">
        <f>IF(AND(Start!$H40&lt;=CPM!AE$1,Start!$I40&gt;=CPM!AE$1),1,"")</f>
        <v/>
      </c>
      <c r="AF45" s="204" t="str">
        <f>IF(AND(Start!$H40&lt;=CPM!AF$1,Start!$I40&gt;=CPM!AF$1),1,"")</f>
        <v/>
      </c>
      <c r="AG45" s="205" t="str">
        <f>IF(AND(Start!$H40&lt;=CPM!AG$1,Start!$I40&gt;=CPM!AG$1),1,"")</f>
        <v/>
      </c>
      <c r="AH45" s="203" t="str">
        <f>IF(AND(Start!$H40&lt;=CPM!AH$1,Start!$I40&gt;=CPM!AH$1),1,"")</f>
        <v/>
      </c>
      <c r="AI45" s="204" t="str">
        <f>IF(AND(Start!$H40&lt;=CPM!AI$1,Start!$I40&gt;=CPM!AI$1),1,"")</f>
        <v/>
      </c>
      <c r="AJ45" s="204" t="str">
        <f>IF(AND(Start!$H40&lt;=CPM!AJ$1,Start!$I40&gt;=CPM!AJ$1),1,"")</f>
        <v/>
      </c>
      <c r="AK45" s="204" t="str">
        <f>IF(AND(Start!$H40&lt;=CPM!AK$1,Start!$I40&gt;=CPM!AK$1),1,"")</f>
        <v/>
      </c>
      <c r="AL45" s="205" t="str">
        <f>IF(AND(Start!$H40&lt;=CPM!AL$1,Start!$I40&gt;=CPM!AL$1),1,"")</f>
        <v/>
      </c>
      <c r="AM45" s="203" t="str">
        <f>IF(AND(Start!$H40&lt;=CPM!AM$1,Start!$I40&gt;=CPM!AM$1),1,"")</f>
        <v/>
      </c>
      <c r="AN45" s="204" t="str">
        <f>IF(AND(Start!$H40&lt;=CPM!AN$1,Start!$I40&gt;=CPM!AN$1),1,"")</f>
        <v/>
      </c>
      <c r="AO45" s="204" t="str">
        <f>IF(AND(Start!$H40&lt;=CPM!AO$1,Start!$I40&gt;=CPM!AO$1),1,"")</f>
        <v/>
      </c>
      <c r="AP45" s="204" t="str">
        <f>IF(AND(Start!$H40&lt;=CPM!AP$1,Start!$I40&gt;=CPM!AP$1),1,"")</f>
        <v/>
      </c>
      <c r="AQ45" s="205" t="str">
        <f>IF(AND(Start!$H40&lt;=CPM!AQ$1,Start!$I40&gt;=CPM!AQ$1),1,"")</f>
        <v/>
      </c>
      <c r="AR45" s="203" t="str">
        <f>IF(AND(Start!$H40&lt;=CPM!AR$1,Start!$I40&gt;=CPM!AR$1),1,"")</f>
        <v/>
      </c>
      <c r="AS45" s="204" t="str">
        <f>IF(AND(Start!$H40&lt;=CPM!AS$1,Start!$I40&gt;=CPM!AS$1),1,"")</f>
        <v/>
      </c>
      <c r="AT45" s="204" t="str">
        <f>IF(AND(Start!$H40&lt;=CPM!AT$1,Start!$I40&gt;=CPM!AT$1),1,"")</f>
        <v/>
      </c>
      <c r="AU45" s="204" t="str">
        <f>IF(AND(Start!$H40&lt;=CPM!AU$1,Start!$I40&gt;=CPM!AU$1),1,"")</f>
        <v/>
      </c>
      <c r="AV45" s="205" t="str">
        <f>IF(AND(Start!$H40&lt;=CPM!AV$1,Start!$I40&gt;=CPM!AV$1),1,"")</f>
        <v/>
      </c>
      <c r="AW45" s="203" t="str">
        <f>IF(AND(Start!$H40&lt;=CPM!AW$1,Start!$I40&gt;=CPM!AW$1),1,"")</f>
        <v/>
      </c>
      <c r="AX45" s="204" t="str">
        <f>IF(AND(Start!$H40&lt;=CPM!AX$1,Start!$I40&gt;=CPM!AX$1),1,"")</f>
        <v/>
      </c>
      <c r="AY45" s="204" t="str">
        <f>IF(AND(Start!$H40&lt;=CPM!AY$1,Start!$I40&gt;=CPM!AY$1),1,"")</f>
        <v/>
      </c>
      <c r="AZ45" s="204" t="str">
        <f>IF(AND(Start!$H40&lt;=CPM!AZ$1,Start!$I40&gt;=CPM!AZ$1),1,"")</f>
        <v/>
      </c>
      <c r="BA45" s="205" t="str">
        <f>IF(AND(Start!$H40&lt;=CPM!BA$1,Start!$I40&gt;=CPM!BA$1),1,"")</f>
        <v/>
      </c>
      <c r="BB45" s="203" t="str">
        <f>IF(AND(Start!$H40&lt;=CPM!BB$1,Start!$I40&gt;=CPM!BB$1),1,"")</f>
        <v/>
      </c>
      <c r="BC45" s="204" t="str">
        <f>IF(AND(Start!$H40&lt;=CPM!BC$1,Start!$I40&gt;=CPM!BC$1),1,"")</f>
        <v/>
      </c>
      <c r="BD45" s="204" t="str">
        <f>IF(AND(Start!$H40&lt;=CPM!BD$1,Start!$I40&gt;=CPM!BD$1),1,"")</f>
        <v/>
      </c>
      <c r="BE45" s="204" t="str">
        <f>IF(AND(Start!$H40&lt;=CPM!BE$1,Start!$I40&gt;=CPM!BE$1),1,"")</f>
        <v/>
      </c>
      <c r="BF45" s="205" t="str">
        <f>IF(AND(Start!$H40&lt;=CPM!BF$1,Start!$I40&gt;=CPM!BF$1),1,"")</f>
        <v/>
      </c>
      <c r="BG45" s="203" t="str">
        <f>IF(AND(Start!$H40&lt;=CPM!BG$1,Start!$I40&gt;=CPM!BG$1),1,"")</f>
        <v/>
      </c>
      <c r="BH45" s="204" t="str">
        <f>IF(AND(Start!$H40&lt;=CPM!BH$1,Start!$I40&gt;=CPM!BH$1),1,"")</f>
        <v/>
      </c>
      <c r="BI45" s="204" t="str">
        <f>IF(AND(Start!$H40&lt;=CPM!BI$1,Start!$I40&gt;=CPM!BI$1),1,"")</f>
        <v/>
      </c>
      <c r="BJ45" s="204" t="str">
        <f>IF(AND(Start!$H40&lt;=CPM!BJ$1,Start!$I40&gt;=CPM!BJ$1),1,"")</f>
        <v/>
      </c>
      <c r="BK45" s="205" t="str">
        <f>IF(AND(Start!$H40&lt;=CPM!BK$1,Start!$I40&gt;=CPM!BK$1),1,"")</f>
        <v/>
      </c>
      <c r="BL45" s="203" t="str">
        <f>IF(AND(Start!$H40&lt;=CPM!BL$1,Start!$I40&gt;=CPM!BL$1),1,"")</f>
        <v/>
      </c>
      <c r="BM45" s="204" t="str">
        <f>IF(AND(Start!$H40&lt;=CPM!BM$1,Start!$I40&gt;=CPM!BM$1),1,"")</f>
        <v/>
      </c>
      <c r="BN45" s="204" t="str">
        <f>IF(AND(Start!$H40&lt;=CPM!BN$1,Start!$I40&gt;=CPM!BN$1),1,"")</f>
        <v/>
      </c>
      <c r="BO45" s="204" t="str">
        <f>IF(AND(Start!$H40&lt;=CPM!BO$1,Start!$I40&gt;=CPM!BO$1),1,"")</f>
        <v/>
      </c>
      <c r="BP45" s="205" t="str">
        <f>IF(AND(Start!$H40&lt;=CPM!BP$1,Start!$I40&gt;=CPM!BP$1),1,"")</f>
        <v/>
      </c>
      <c r="BQ45" s="205" t="str">
        <f>IF(AND(Start!$H40&lt;=CPM!BQ$1,Start!$I40&gt;=CPM!BQ$1),1,"")</f>
        <v/>
      </c>
      <c r="BR45" s="205" t="str">
        <f>IF(AND(Start!$H40&lt;=CPM!BR$1,Start!$I40&gt;=CPM!BR$1),1,"")</f>
        <v/>
      </c>
      <c r="BS45" s="205" t="str">
        <f>IF(AND(Start!$H40&lt;=CPM!BS$1,Start!$I40&gt;=CPM!BS$1),1,"")</f>
        <v/>
      </c>
      <c r="BT45" s="205" t="str">
        <f>IF(AND(Start!$H40&lt;=CPM!BT$1,Start!$I40&gt;=CPM!BT$1),1,"")</f>
        <v/>
      </c>
      <c r="BU45" s="205" t="str">
        <f>IF(AND(Start!$H40&lt;=CPM!BU$1,Start!$I40&gt;=CPM!BU$1),1,"")</f>
        <v/>
      </c>
      <c r="BV45" s="205" t="str">
        <f>IF(AND(Start!$H40&lt;=CPM!BV$1,Start!$I40&gt;=CPM!BV$1),1,"")</f>
        <v/>
      </c>
      <c r="BW45" s="205" t="str">
        <f>IF(AND(Start!$H40&lt;=CPM!BW$1,Start!$I40&gt;=CPM!BW$1),1,"")</f>
        <v/>
      </c>
      <c r="BX45" s="205" t="str">
        <f>IF(AND(Start!$H40&lt;=CPM!BX$1,Start!$I40&gt;=CPM!BX$1),1,"")</f>
        <v/>
      </c>
      <c r="BY45" s="205" t="str">
        <f>IF(AND(Start!$H40&lt;=CPM!BY$1,Start!$I40&gt;=CPM!BY$1),1,"")</f>
        <v/>
      </c>
      <c r="BZ45" s="205" t="str">
        <f>IF(AND(Start!$H40&lt;=CPM!BZ$1,Start!$I40&gt;=CPM!BZ$1),1,"")</f>
        <v/>
      </c>
      <c r="CA45" s="205" t="str">
        <f>IF(AND(Start!$H40&lt;=CPM!CA$1,Start!$I40&gt;=CPM!CA$1),1,"")</f>
        <v/>
      </c>
      <c r="CB45" s="205" t="str">
        <f>IF(AND(Start!$H40&lt;=CPM!CB$1,Start!$I40&gt;=CPM!CB$1),1,"")</f>
        <v/>
      </c>
      <c r="CC45" s="205" t="str">
        <f>IF(AND(Start!$H40&lt;=CPM!CC$1,Start!$I40&gt;=CPM!CC$1),1,"")</f>
        <v/>
      </c>
      <c r="CD45" s="205" t="str">
        <f>IF(AND(Start!$H40&lt;=CPM!CD$1,Start!$I40&gt;=CPM!CD$1),1,"")</f>
        <v/>
      </c>
      <c r="CE45" s="205" t="str">
        <f>IF(AND(Start!$H40&lt;=CPM!CE$1,Start!$I40&gt;=CPM!CE$1),1,"")</f>
        <v/>
      </c>
      <c r="CF45" s="205" t="str">
        <f>IF(AND(Start!$H40&lt;=CPM!CF$1,Start!$I40&gt;=CPM!CF$1),1,"")</f>
        <v/>
      </c>
      <c r="CG45" s="205" t="str">
        <f>IF(AND(Start!$H40&lt;=CPM!CG$1,Start!$I40&gt;=CPM!CG$1),1,"")</f>
        <v/>
      </c>
      <c r="CH45" s="205" t="str">
        <f>IF(AND(Start!$H40&lt;=CPM!CH$1,Start!$I40&gt;=CPM!CH$1),1,"")</f>
        <v/>
      </c>
      <c r="CI45" s="205" t="str">
        <f>IF(AND(Start!$H40&lt;=CPM!CI$1,Start!$I40&gt;=CPM!CI$1),1,"")</f>
        <v/>
      </c>
      <c r="CJ45" s="205" t="str">
        <f>IF(AND(Start!$H40&lt;=CPM!CJ$1,Start!$I40&gt;=CPM!CJ$1),1,"")</f>
        <v/>
      </c>
      <c r="CK45" s="205" t="str">
        <f>IF(AND(Start!$H40&lt;=CPM!CK$1,Start!$I40&gt;=CPM!CK$1),1,"")</f>
        <v/>
      </c>
      <c r="CL45" s="205" t="str">
        <f>IF(AND(Start!$H40&lt;=CPM!CL$1,Start!$I40&gt;=CPM!CL$1),1,"")</f>
        <v/>
      </c>
      <c r="CM45" s="205" t="str">
        <f>IF(AND(Start!$H40&lt;=CPM!CM$1,Start!$I40&gt;=CPM!CM$1),1,"")</f>
        <v/>
      </c>
      <c r="CN45" s="205" t="str">
        <f>IF(AND(Start!$H40&lt;=CPM!CN$1,Start!$I40&gt;=CPM!CN$1),1,"")</f>
        <v/>
      </c>
      <c r="CO45" s="205" t="str">
        <f>IF(AND(Start!$H40&lt;=CPM!CO$1,Start!$I40&gt;=CPM!CO$1),1,"")</f>
        <v/>
      </c>
      <c r="CP45" s="205" t="str">
        <f>IF(AND(Start!$H40&lt;=CPM!CP$1,Start!$I40&gt;=CPM!CP$1),1,"")</f>
        <v/>
      </c>
      <c r="CQ45" s="205" t="str">
        <f>IF(AND(Start!$H40&lt;=CPM!CQ$1,Start!$I40&gt;=CPM!CQ$1),1,"")</f>
        <v/>
      </c>
      <c r="CR45" s="205" t="str">
        <f>IF(AND(Start!$H40&lt;=CPM!CR$1,Start!$I40&gt;=CPM!CR$1),1,"")</f>
        <v/>
      </c>
      <c r="CS45" s="205" t="str">
        <f>IF(AND(Start!$H40&lt;=CPM!CS$1,Start!$I40&gt;=CPM!CS$1),1,"")</f>
        <v/>
      </c>
      <c r="CT45" s="205" t="str">
        <f>IF(AND(Start!$H40&lt;=CPM!CT$1,Start!$I40&gt;=CPM!CT$1),1,"")</f>
        <v/>
      </c>
      <c r="CU45" s="205" t="str">
        <f>IF(AND(Start!$H40&lt;=CPM!CU$1,Start!$I40&gt;=CPM!CU$1),1,"")</f>
        <v/>
      </c>
      <c r="CV45" s="205" t="str">
        <f>IF(AND(Start!$H40&lt;=CPM!CV$1,Start!$I40&gt;=CPM!CV$1),1,"")</f>
        <v/>
      </c>
      <c r="CW45" s="205" t="str">
        <f>IF(AND(Start!$H40&lt;=CPM!CW$1,Start!$I40&gt;=CPM!CW$1),1,"")</f>
        <v/>
      </c>
      <c r="CX45" s="205" t="str">
        <f>IF(AND(Start!$H40&lt;=CPM!CX$1,Start!$I40&gt;=CPM!CX$1),1,"")</f>
        <v/>
      </c>
      <c r="CY45" s="205" t="str">
        <f>IF(AND(Start!$H40&lt;=CPM!CY$1,Start!$I40&gt;=CPM!CY$1),1,"")</f>
        <v/>
      </c>
      <c r="CZ45" s="205" t="str">
        <f>IF(AND(Start!$H40&lt;=CPM!CZ$1,Start!$I40&gt;=CPM!CZ$1),1,"")</f>
        <v/>
      </c>
      <c r="DA45" s="205" t="str">
        <f>IF(AND(Start!$H40&lt;=CPM!DA$1,Start!$I40&gt;=CPM!DA$1),1,"")</f>
        <v/>
      </c>
      <c r="DB45" s="205" t="str">
        <f>IF(AND(Start!$H40&lt;=CPM!DB$1,Start!$I40&gt;=CPM!DB$1),1,"")</f>
        <v/>
      </c>
      <c r="DC45" s="205" t="str">
        <f>IF(AND(Start!$H40&lt;=CPM!DC$1,Start!$I40&gt;=CPM!DC$1),1,"")</f>
        <v/>
      </c>
      <c r="DD45" s="205" t="str">
        <f>IF(AND(Start!$H40&lt;=CPM!DD$1,Start!$I40&gt;=CPM!DD$1),1,"")</f>
        <v/>
      </c>
      <c r="DE45" s="205" t="str">
        <f>IF(AND(Start!$H40&lt;=CPM!DE$1,Start!$I40&gt;=CPM!DE$1),1,"")</f>
        <v/>
      </c>
      <c r="DF45" s="205" t="str">
        <f>IF(AND(Start!$H40&lt;=CPM!DF$1,Start!$I40&gt;=CPM!DF$1),1,"")</f>
        <v/>
      </c>
      <c r="DG45" s="205" t="str">
        <f>IF(AND(Start!$H40&lt;=CPM!DG$1,Start!$I40&gt;=CPM!DG$1),1,"")</f>
        <v/>
      </c>
      <c r="DH45" s="205" t="str">
        <f>IF(AND(Start!$H40&lt;=CPM!DH$1,Start!$I40&gt;=CPM!DH$1),1,"")</f>
        <v/>
      </c>
      <c r="DI45" s="205" t="str">
        <f>IF(AND(Start!$H40&lt;=CPM!DI$1,Start!$I40&gt;=CPM!DI$1),1,"")</f>
        <v/>
      </c>
      <c r="DJ45" s="205" t="str">
        <f>IF(AND(Start!$H40&lt;=CPM!DJ$1,Start!$I40&gt;=CPM!DJ$1),1,"")</f>
        <v/>
      </c>
      <c r="DK45" s="205" t="str">
        <f>IF(AND(Start!$H40&lt;=CPM!DK$1,Start!$I40&gt;=CPM!DK$1),1,"")</f>
        <v/>
      </c>
      <c r="DL45" s="205" t="str">
        <f>IF(AND(Start!$H40&lt;=CPM!DL$1,Start!$I40&gt;=CPM!DL$1),1,"")</f>
        <v/>
      </c>
      <c r="DM45" s="205" t="str">
        <f>IF(AND(Start!$H40&lt;=CPM!DM$1,Start!$I40&gt;=CPM!DM$1),1,"")</f>
        <v/>
      </c>
      <c r="DN45" s="205" t="str">
        <f>IF(AND(Start!$H40&lt;=CPM!DN$1,Start!$I40&gt;=CPM!DN$1),1,"")</f>
        <v/>
      </c>
      <c r="DO45" s="205" t="str">
        <f>IF(AND(Start!$H40&lt;=CPM!DO$1,Start!$I40&gt;=CPM!DO$1),1,"")</f>
        <v/>
      </c>
      <c r="DP45" s="205" t="str">
        <f>IF(AND(Start!$H40&lt;=CPM!DP$1,Start!$I40&gt;=CPM!DP$1),1,"")</f>
        <v/>
      </c>
      <c r="DQ45" s="205" t="str">
        <f>IF(AND(Start!$H40&lt;=CPM!DQ$1,Start!$I40&gt;=CPM!DQ$1),1,"")</f>
        <v/>
      </c>
      <c r="DR45" s="205" t="str">
        <f>IF(AND(Start!$H40&lt;=CPM!DR$1,Start!$I40&gt;=CPM!DR$1),1,"")</f>
        <v/>
      </c>
      <c r="DS45" s="205" t="str">
        <f>IF(AND(Start!$H40&lt;=CPM!DS$1,Start!$I40&gt;=CPM!DS$1),1,"")</f>
        <v/>
      </c>
      <c r="DT45" s="205" t="str">
        <f>IF(AND(Start!$H40&lt;=CPM!DT$1,Start!$I40&gt;=CPM!DT$1),1,"")</f>
        <v/>
      </c>
      <c r="DU45" s="205" t="str">
        <f>IF(AND(Start!$H40&lt;=CPM!DU$1,Start!$I40&gt;=CPM!DU$1),1,"")</f>
        <v/>
      </c>
      <c r="DV45" s="205" t="str">
        <f>IF(AND(Start!$H40&lt;=CPM!DV$1,Start!$I40&gt;=CPM!DV$1),1,"")</f>
        <v/>
      </c>
      <c r="DW45" s="205" t="str">
        <f>IF(AND(Start!$H40&lt;=CPM!DW$1,Start!$I40&gt;=CPM!DW$1),1,"")</f>
        <v/>
      </c>
      <c r="DX45" s="205" t="str">
        <f>IF(AND(Start!$H40&lt;=CPM!DX$1,Start!$I40&gt;=CPM!DX$1),1,"")</f>
        <v/>
      </c>
      <c r="DY45" s="205" t="str">
        <f>IF(AND(Start!$H40&lt;=CPM!DY$1,Start!$I40&gt;=CPM!DY$1),1,"")</f>
        <v/>
      </c>
      <c r="DZ45" s="205" t="str">
        <f>IF(AND(Start!$H40&lt;=CPM!DZ$1,Start!$I40&gt;=CPM!DZ$1),1,"")</f>
        <v/>
      </c>
      <c r="EA45" s="205" t="str">
        <f>IF(AND(Start!$H40&lt;=CPM!EA$1,Start!$I40&gt;=CPM!EA$1),1,"")</f>
        <v/>
      </c>
      <c r="EB45" s="205" t="str">
        <f>IF(AND(Start!$H40&lt;=CPM!EB$1,Start!$I40&gt;=CPM!EB$1),1,"")</f>
        <v/>
      </c>
      <c r="EC45" s="205" t="str">
        <f>IF(AND(Start!$H40&lt;=CPM!EC$1,Start!$I40&gt;=CPM!EC$1),1,"")</f>
        <v/>
      </c>
    </row>
    <row r="46" spans="2:133" ht="12" hidden="1" customHeight="1" x14ac:dyDescent="0.2">
      <c r="C46" s="207" t="str">
        <f>Start!D41</f>
        <v/>
      </c>
      <c r="D46" s="203" t="str">
        <f>IF(AND(Start!$H41&lt;=CPM!D$1,Start!$I41&gt;=CPM!D$1),1,"")</f>
        <v/>
      </c>
      <c r="E46" s="204" t="str">
        <f>IF(AND(Start!$H41&lt;=CPM!E$1,Start!$I41&gt;=CPM!E$1),1,"")</f>
        <v/>
      </c>
      <c r="F46" s="204" t="str">
        <f>IF(AND(Start!$H41&lt;=CPM!F$1,Start!$I41&gt;=CPM!F$1),1,"")</f>
        <v/>
      </c>
      <c r="G46" s="204" t="str">
        <f>IF(AND(Start!$H41&lt;=CPM!G$1,Start!$I41&gt;=CPM!G$1),1,"")</f>
        <v/>
      </c>
      <c r="H46" s="205" t="str">
        <f>IF(AND(Start!$H41&lt;=CPM!H$1,Start!$I41&gt;=CPM!H$1),1,"")</f>
        <v/>
      </c>
      <c r="I46" s="203" t="str">
        <f>IF(AND(Start!$H41&lt;=CPM!I$1,Start!$I41&gt;=CPM!I$1),1,"")</f>
        <v/>
      </c>
      <c r="J46" s="204" t="str">
        <f>IF(AND(Start!$H41&lt;=CPM!J$1,Start!$I41&gt;=CPM!J$1),1,"")</f>
        <v/>
      </c>
      <c r="K46" s="204" t="str">
        <f>IF(AND(Start!$H41&lt;=CPM!K$1,Start!$I41&gt;=CPM!K$1),1,"")</f>
        <v/>
      </c>
      <c r="L46" s="204" t="str">
        <f>IF(AND(Start!$H41&lt;=CPM!L$1,Start!$I41&gt;=CPM!L$1),1,"")</f>
        <v/>
      </c>
      <c r="M46" s="205" t="str">
        <f>IF(AND(Start!$H41&lt;=CPM!M$1,Start!$I41&gt;=CPM!M$1),1,"")</f>
        <v/>
      </c>
      <c r="N46" s="203" t="str">
        <f>IF(AND(Start!$H41&lt;=CPM!N$1,Start!$I41&gt;=CPM!N$1),1,"")</f>
        <v/>
      </c>
      <c r="O46" s="204" t="str">
        <f>IF(AND(Start!$H41&lt;=CPM!O$1,Start!$I41&gt;=CPM!O$1),1,"")</f>
        <v/>
      </c>
      <c r="P46" s="204" t="str">
        <f>IF(AND(Start!$H41&lt;=CPM!P$1,Start!$I41&gt;=CPM!P$1),1,"")</f>
        <v/>
      </c>
      <c r="Q46" s="204" t="str">
        <f>IF(AND(Start!$H41&lt;=CPM!Q$1,Start!$I41&gt;=CPM!Q$1),1,"")</f>
        <v/>
      </c>
      <c r="R46" s="205" t="str">
        <f>IF(AND(Start!$H41&lt;=CPM!R$1,Start!$I41&gt;=CPM!R$1),1,"")</f>
        <v/>
      </c>
      <c r="S46" s="203" t="str">
        <f>IF(AND(Start!$H41&lt;=CPM!S$1,Start!$I41&gt;=CPM!S$1),1,"")</f>
        <v/>
      </c>
      <c r="T46" s="204" t="str">
        <f>IF(AND(Start!$H41&lt;=CPM!T$1,Start!$I41&gt;=CPM!T$1),1,"")</f>
        <v/>
      </c>
      <c r="U46" s="204" t="str">
        <f>IF(AND(Start!$H41&lt;=CPM!U$1,Start!$I41&gt;=CPM!U$1),1,"")</f>
        <v/>
      </c>
      <c r="V46" s="204" t="str">
        <f>IF(AND(Start!$H41&lt;=CPM!V$1,Start!$I41&gt;=CPM!V$1),1,"")</f>
        <v/>
      </c>
      <c r="W46" s="205" t="str">
        <f>IF(AND(Start!$H41&lt;=CPM!W$1,Start!$I41&gt;=CPM!W$1),1,"")</f>
        <v/>
      </c>
      <c r="X46" s="203" t="str">
        <f>IF(AND(Start!$H41&lt;=CPM!X$1,Start!$I41&gt;=CPM!X$1),1,"")</f>
        <v/>
      </c>
      <c r="Y46" s="204" t="str">
        <f>IF(AND(Start!$H41&lt;=CPM!Y$1,Start!$I41&gt;=CPM!Y$1),1,"")</f>
        <v/>
      </c>
      <c r="Z46" s="204" t="str">
        <f>IF(AND(Start!$H41&lt;=CPM!Z$1,Start!$I41&gt;=CPM!Z$1),1,"")</f>
        <v/>
      </c>
      <c r="AA46" s="204" t="str">
        <f>IF(AND(Start!$H41&lt;=CPM!AA$1,Start!$I41&gt;=CPM!AA$1),1,"")</f>
        <v/>
      </c>
      <c r="AB46" s="205" t="str">
        <f>IF(AND(Start!$H41&lt;=CPM!AB$1,Start!$I41&gt;=CPM!AB$1),1,"")</f>
        <v/>
      </c>
      <c r="AC46" s="203" t="str">
        <f>IF(AND(Start!$H41&lt;=CPM!AC$1,Start!$I41&gt;=CPM!AC$1),1,"")</f>
        <v/>
      </c>
      <c r="AD46" s="204" t="str">
        <f>IF(AND(Start!$H41&lt;=CPM!AD$1,Start!$I41&gt;=CPM!AD$1),1,"")</f>
        <v/>
      </c>
      <c r="AE46" s="204" t="str">
        <f>IF(AND(Start!$H41&lt;=CPM!AE$1,Start!$I41&gt;=CPM!AE$1),1,"")</f>
        <v/>
      </c>
      <c r="AF46" s="204" t="str">
        <f>IF(AND(Start!$H41&lt;=CPM!AF$1,Start!$I41&gt;=CPM!AF$1),1,"")</f>
        <v/>
      </c>
      <c r="AG46" s="205" t="str">
        <f>IF(AND(Start!$H41&lt;=CPM!AG$1,Start!$I41&gt;=CPM!AG$1),1,"")</f>
        <v/>
      </c>
      <c r="AH46" s="203" t="str">
        <f>IF(AND(Start!$H41&lt;=CPM!AH$1,Start!$I41&gt;=CPM!AH$1),1,"")</f>
        <v/>
      </c>
      <c r="AI46" s="204" t="str">
        <f>IF(AND(Start!$H41&lt;=CPM!AI$1,Start!$I41&gt;=CPM!AI$1),1,"")</f>
        <v/>
      </c>
      <c r="AJ46" s="204" t="str">
        <f>IF(AND(Start!$H41&lt;=CPM!AJ$1,Start!$I41&gt;=CPM!AJ$1),1,"")</f>
        <v/>
      </c>
      <c r="AK46" s="204" t="str">
        <f>IF(AND(Start!$H41&lt;=CPM!AK$1,Start!$I41&gt;=CPM!AK$1),1,"")</f>
        <v/>
      </c>
      <c r="AL46" s="205" t="str">
        <f>IF(AND(Start!$H41&lt;=CPM!AL$1,Start!$I41&gt;=CPM!AL$1),1,"")</f>
        <v/>
      </c>
      <c r="AM46" s="203" t="str">
        <f>IF(AND(Start!$H41&lt;=CPM!AM$1,Start!$I41&gt;=CPM!AM$1),1,"")</f>
        <v/>
      </c>
      <c r="AN46" s="204" t="str">
        <f>IF(AND(Start!$H41&lt;=CPM!AN$1,Start!$I41&gt;=CPM!AN$1),1,"")</f>
        <v/>
      </c>
      <c r="AO46" s="204" t="str">
        <f>IF(AND(Start!$H41&lt;=CPM!AO$1,Start!$I41&gt;=CPM!AO$1),1,"")</f>
        <v/>
      </c>
      <c r="AP46" s="204" t="str">
        <f>IF(AND(Start!$H41&lt;=CPM!AP$1,Start!$I41&gt;=CPM!AP$1),1,"")</f>
        <v/>
      </c>
      <c r="AQ46" s="205" t="str">
        <f>IF(AND(Start!$H41&lt;=CPM!AQ$1,Start!$I41&gt;=CPM!AQ$1),1,"")</f>
        <v/>
      </c>
      <c r="AR46" s="203" t="str">
        <f>IF(AND(Start!$H41&lt;=CPM!AR$1,Start!$I41&gt;=CPM!AR$1),1,"")</f>
        <v/>
      </c>
      <c r="AS46" s="204" t="str">
        <f>IF(AND(Start!$H41&lt;=CPM!AS$1,Start!$I41&gt;=CPM!AS$1),1,"")</f>
        <v/>
      </c>
      <c r="AT46" s="204" t="str">
        <f>IF(AND(Start!$H41&lt;=CPM!AT$1,Start!$I41&gt;=CPM!AT$1),1,"")</f>
        <v/>
      </c>
      <c r="AU46" s="204" t="str">
        <f>IF(AND(Start!$H41&lt;=CPM!AU$1,Start!$I41&gt;=CPM!AU$1),1,"")</f>
        <v/>
      </c>
      <c r="AV46" s="205" t="str">
        <f>IF(AND(Start!$H41&lt;=CPM!AV$1,Start!$I41&gt;=CPM!AV$1),1,"")</f>
        <v/>
      </c>
      <c r="AW46" s="203" t="str">
        <f>IF(AND(Start!$H41&lt;=CPM!AW$1,Start!$I41&gt;=CPM!AW$1),1,"")</f>
        <v/>
      </c>
      <c r="AX46" s="204" t="str">
        <f>IF(AND(Start!$H41&lt;=CPM!AX$1,Start!$I41&gt;=CPM!AX$1),1,"")</f>
        <v/>
      </c>
      <c r="AY46" s="204" t="str">
        <f>IF(AND(Start!$H41&lt;=CPM!AY$1,Start!$I41&gt;=CPM!AY$1),1,"")</f>
        <v/>
      </c>
      <c r="AZ46" s="204" t="str">
        <f>IF(AND(Start!$H41&lt;=CPM!AZ$1,Start!$I41&gt;=CPM!AZ$1),1,"")</f>
        <v/>
      </c>
      <c r="BA46" s="205" t="str">
        <f>IF(AND(Start!$H41&lt;=CPM!BA$1,Start!$I41&gt;=CPM!BA$1),1,"")</f>
        <v/>
      </c>
      <c r="BB46" s="203" t="str">
        <f>IF(AND(Start!$H41&lt;=CPM!BB$1,Start!$I41&gt;=CPM!BB$1),1,"")</f>
        <v/>
      </c>
      <c r="BC46" s="204" t="str">
        <f>IF(AND(Start!$H41&lt;=CPM!BC$1,Start!$I41&gt;=CPM!BC$1),1,"")</f>
        <v/>
      </c>
      <c r="BD46" s="204" t="str">
        <f>IF(AND(Start!$H41&lt;=CPM!BD$1,Start!$I41&gt;=CPM!BD$1),1,"")</f>
        <v/>
      </c>
      <c r="BE46" s="204" t="str">
        <f>IF(AND(Start!$H41&lt;=CPM!BE$1,Start!$I41&gt;=CPM!BE$1),1,"")</f>
        <v/>
      </c>
      <c r="BF46" s="205" t="str">
        <f>IF(AND(Start!$H41&lt;=CPM!BF$1,Start!$I41&gt;=CPM!BF$1),1,"")</f>
        <v/>
      </c>
      <c r="BG46" s="203" t="str">
        <f>IF(AND(Start!$H41&lt;=CPM!BG$1,Start!$I41&gt;=CPM!BG$1),1,"")</f>
        <v/>
      </c>
      <c r="BH46" s="204" t="str">
        <f>IF(AND(Start!$H41&lt;=CPM!BH$1,Start!$I41&gt;=CPM!BH$1),1,"")</f>
        <v/>
      </c>
      <c r="BI46" s="204" t="str">
        <f>IF(AND(Start!$H41&lt;=CPM!BI$1,Start!$I41&gt;=CPM!BI$1),1,"")</f>
        <v/>
      </c>
      <c r="BJ46" s="204" t="str">
        <f>IF(AND(Start!$H41&lt;=CPM!BJ$1,Start!$I41&gt;=CPM!BJ$1),1,"")</f>
        <v/>
      </c>
      <c r="BK46" s="205" t="str">
        <f>IF(AND(Start!$H41&lt;=CPM!BK$1,Start!$I41&gt;=CPM!BK$1),1,"")</f>
        <v/>
      </c>
      <c r="BL46" s="203" t="str">
        <f>IF(AND(Start!$H41&lt;=CPM!BL$1,Start!$I41&gt;=CPM!BL$1),1,"")</f>
        <v/>
      </c>
      <c r="BM46" s="204" t="str">
        <f>IF(AND(Start!$H41&lt;=CPM!BM$1,Start!$I41&gt;=CPM!BM$1),1,"")</f>
        <v/>
      </c>
      <c r="BN46" s="204" t="str">
        <f>IF(AND(Start!$H41&lt;=CPM!BN$1,Start!$I41&gt;=CPM!BN$1),1,"")</f>
        <v/>
      </c>
      <c r="BO46" s="204" t="str">
        <f>IF(AND(Start!$H41&lt;=CPM!BO$1,Start!$I41&gt;=CPM!BO$1),1,"")</f>
        <v/>
      </c>
      <c r="BP46" s="205" t="str">
        <f>IF(AND(Start!$H41&lt;=CPM!BP$1,Start!$I41&gt;=CPM!BP$1),1,"")</f>
        <v/>
      </c>
      <c r="BQ46" s="205" t="str">
        <f>IF(AND(Start!$H41&lt;=CPM!BQ$1,Start!$I41&gt;=CPM!BQ$1),1,"")</f>
        <v/>
      </c>
      <c r="BR46" s="205" t="str">
        <f>IF(AND(Start!$H41&lt;=CPM!BR$1,Start!$I41&gt;=CPM!BR$1),1,"")</f>
        <v/>
      </c>
      <c r="BS46" s="205" t="str">
        <f>IF(AND(Start!$H41&lt;=CPM!BS$1,Start!$I41&gt;=CPM!BS$1),1,"")</f>
        <v/>
      </c>
      <c r="BT46" s="205" t="str">
        <f>IF(AND(Start!$H41&lt;=CPM!BT$1,Start!$I41&gt;=CPM!BT$1),1,"")</f>
        <v/>
      </c>
      <c r="BU46" s="205" t="str">
        <f>IF(AND(Start!$H41&lt;=CPM!BU$1,Start!$I41&gt;=CPM!BU$1),1,"")</f>
        <v/>
      </c>
      <c r="BV46" s="205" t="str">
        <f>IF(AND(Start!$H41&lt;=CPM!BV$1,Start!$I41&gt;=CPM!BV$1),1,"")</f>
        <v/>
      </c>
      <c r="BW46" s="205" t="str">
        <f>IF(AND(Start!$H41&lt;=CPM!BW$1,Start!$I41&gt;=CPM!BW$1),1,"")</f>
        <v/>
      </c>
      <c r="BX46" s="205" t="str">
        <f>IF(AND(Start!$H41&lt;=CPM!BX$1,Start!$I41&gt;=CPM!BX$1),1,"")</f>
        <v/>
      </c>
      <c r="BY46" s="205" t="str">
        <f>IF(AND(Start!$H41&lt;=CPM!BY$1,Start!$I41&gt;=CPM!BY$1),1,"")</f>
        <v/>
      </c>
      <c r="BZ46" s="205" t="str">
        <f>IF(AND(Start!$H41&lt;=CPM!BZ$1,Start!$I41&gt;=CPM!BZ$1),1,"")</f>
        <v/>
      </c>
      <c r="CA46" s="205" t="str">
        <f>IF(AND(Start!$H41&lt;=CPM!CA$1,Start!$I41&gt;=CPM!CA$1),1,"")</f>
        <v/>
      </c>
      <c r="CB46" s="205" t="str">
        <f>IF(AND(Start!$H41&lt;=CPM!CB$1,Start!$I41&gt;=CPM!CB$1),1,"")</f>
        <v/>
      </c>
      <c r="CC46" s="205" t="str">
        <f>IF(AND(Start!$H41&lt;=CPM!CC$1,Start!$I41&gt;=CPM!CC$1),1,"")</f>
        <v/>
      </c>
      <c r="CD46" s="205" t="str">
        <f>IF(AND(Start!$H41&lt;=CPM!CD$1,Start!$I41&gt;=CPM!CD$1),1,"")</f>
        <v/>
      </c>
      <c r="CE46" s="205" t="str">
        <f>IF(AND(Start!$H41&lt;=CPM!CE$1,Start!$I41&gt;=CPM!CE$1),1,"")</f>
        <v/>
      </c>
      <c r="CF46" s="205" t="str">
        <f>IF(AND(Start!$H41&lt;=CPM!CF$1,Start!$I41&gt;=CPM!CF$1),1,"")</f>
        <v/>
      </c>
      <c r="CG46" s="205" t="str">
        <f>IF(AND(Start!$H41&lt;=CPM!CG$1,Start!$I41&gt;=CPM!CG$1),1,"")</f>
        <v/>
      </c>
      <c r="CH46" s="205" t="str">
        <f>IF(AND(Start!$H41&lt;=CPM!CH$1,Start!$I41&gt;=CPM!CH$1),1,"")</f>
        <v/>
      </c>
      <c r="CI46" s="205" t="str">
        <f>IF(AND(Start!$H41&lt;=CPM!CI$1,Start!$I41&gt;=CPM!CI$1),1,"")</f>
        <v/>
      </c>
      <c r="CJ46" s="205" t="str">
        <f>IF(AND(Start!$H41&lt;=CPM!CJ$1,Start!$I41&gt;=CPM!CJ$1),1,"")</f>
        <v/>
      </c>
      <c r="CK46" s="205" t="str">
        <f>IF(AND(Start!$H41&lt;=CPM!CK$1,Start!$I41&gt;=CPM!CK$1),1,"")</f>
        <v/>
      </c>
      <c r="CL46" s="205" t="str">
        <f>IF(AND(Start!$H41&lt;=CPM!CL$1,Start!$I41&gt;=CPM!CL$1),1,"")</f>
        <v/>
      </c>
      <c r="CM46" s="205" t="str">
        <f>IF(AND(Start!$H41&lt;=CPM!CM$1,Start!$I41&gt;=CPM!CM$1),1,"")</f>
        <v/>
      </c>
      <c r="CN46" s="205" t="str">
        <f>IF(AND(Start!$H41&lt;=CPM!CN$1,Start!$I41&gt;=CPM!CN$1),1,"")</f>
        <v/>
      </c>
      <c r="CO46" s="205" t="str">
        <f>IF(AND(Start!$H41&lt;=CPM!CO$1,Start!$I41&gt;=CPM!CO$1),1,"")</f>
        <v/>
      </c>
      <c r="CP46" s="205" t="str">
        <f>IF(AND(Start!$H41&lt;=CPM!CP$1,Start!$I41&gt;=CPM!CP$1),1,"")</f>
        <v/>
      </c>
      <c r="CQ46" s="205" t="str">
        <f>IF(AND(Start!$H41&lt;=CPM!CQ$1,Start!$I41&gt;=CPM!CQ$1),1,"")</f>
        <v/>
      </c>
      <c r="CR46" s="205" t="str">
        <f>IF(AND(Start!$H41&lt;=CPM!CR$1,Start!$I41&gt;=CPM!CR$1),1,"")</f>
        <v/>
      </c>
      <c r="CS46" s="205" t="str">
        <f>IF(AND(Start!$H41&lt;=CPM!CS$1,Start!$I41&gt;=CPM!CS$1),1,"")</f>
        <v/>
      </c>
      <c r="CT46" s="205" t="str">
        <f>IF(AND(Start!$H41&lt;=CPM!CT$1,Start!$I41&gt;=CPM!CT$1),1,"")</f>
        <v/>
      </c>
      <c r="CU46" s="205" t="str">
        <f>IF(AND(Start!$H41&lt;=CPM!CU$1,Start!$I41&gt;=CPM!CU$1),1,"")</f>
        <v/>
      </c>
      <c r="CV46" s="205" t="str">
        <f>IF(AND(Start!$H41&lt;=CPM!CV$1,Start!$I41&gt;=CPM!CV$1),1,"")</f>
        <v/>
      </c>
      <c r="CW46" s="205" t="str">
        <f>IF(AND(Start!$H41&lt;=CPM!CW$1,Start!$I41&gt;=CPM!CW$1),1,"")</f>
        <v/>
      </c>
      <c r="CX46" s="205" t="str">
        <f>IF(AND(Start!$H41&lt;=CPM!CX$1,Start!$I41&gt;=CPM!CX$1),1,"")</f>
        <v/>
      </c>
      <c r="CY46" s="205" t="str">
        <f>IF(AND(Start!$H41&lt;=CPM!CY$1,Start!$I41&gt;=CPM!CY$1),1,"")</f>
        <v/>
      </c>
      <c r="CZ46" s="205" t="str">
        <f>IF(AND(Start!$H41&lt;=CPM!CZ$1,Start!$I41&gt;=CPM!CZ$1),1,"")</f>
        <v/>
      </c>
      <c r="DA46" s="205" t="str">
        <f>IF(AND(Start!$H41&lt;=CPM!DA$1,Start!$I41&gt;=CPM!DA$1),1,"")</f>
        <v/>
      </c>
      <c r="DB46" s="205" t="str">
        <f>IF(AND(Start!$H41&lt;=CPM!DB$1,Start!$I41&gt;=CPM!DB$1),1,"")</f>
        <v/>
      </c>
      <c r="DC46" s="205" t="str">
        <f>IF(AND(Start!$H41&lt;=CPM!DC$1,Start!$I41&gt;=CPM!DC$1),1,"")</f>
        <v/>
      </c>
      <c r="DD46" s="205" t="str">
        <f>IF(AND(Start!$H41&lt;=CPM!DD$1,Start!$I41&gt;=CPM!DD$1),1,"")</f>
        <v/>
      </c>
      <c r="DE46" s="205" t="str">
        <f>IF(AND(Start!$H41&lt;=CPM!DE$1,Start!$I41&gt;=CPM!DE$1),1,"")</f>
        <v/>
      </c>
      <c r="DF46" s="205" t="str">
        <f>IF(AND(Start!$H41&lt;=CPM!DF$1,Start!$I41&gt;=CPM!DF$1),1,"")</f>
        <v/>
      </c>
      <c r="DG46" s="205" t="str">
        <f>IF(AND(Start!$H41&lt;=CPM!DG$1,Start!$I41&gt;=CPM!DG$1),1,"")</f>
        <v/>
      </c>
      <c r="DH46" s="205" t="str">
        <f>IF(AND(Start!$H41&lt;=CPM!DH$1,Start!$I41&gt;=CPM!DH$1),1,"")</f>
        <v/>
      </c>
      <c r="DI46" s="205" t="str">
        <f>IF(AND(Start!$H41&lt;=CPM!DI$1,Start!$I41&gt;=CPM!DI$1),1,"")</f>
        <v/>
      </c>
      <c r="DJ46" s="205" t="str">
        <f>IF(AND(Start!$H41&lt;=CPM!DJ$1,Start!$I41&gt;=CPM!DJ$1),1,"")</f>
        <v/>
      </c>
      <c r="DK46" s="205" t="str">
        <f>IF(AND(Start!$H41&lt;=CPM!DK$1,Start!$I41&gt;=CPM!DK$1),1,"")</f>
        <v/>
      </c>
      <c r="DL46" s="205" t="str">
        <f>IF(AND(Start!$H41&lt;=CPM!DL$1,Start!$I41&gt;=CPM!DL$1),1,"")</f>
        <v/>
      </c>
      <c r="DM46" s="205" t="str">
        <f>IF(AND(Start!$H41&lt;=CPM!DM$1,Start!$I41&gt;=CPM!DM$1),1,"")</f>
        <v/>
      </c>
      <c r="DN46" s="205" t="str">
        <f>IF(AND(Start!$H41&lt;=CPM!DN$1,Start!$I41&gt;=CPM!DN$1),1,"")</f>
        <v/>
      </c>
      <c r="DO46" s="205" t="str">
        <f>IF(AND(Start!$H41&lt;=CPM!DO$1,Start!$I41&gt;=CPM!DO$1),1,"")</f>
        <v/>
      </c>
      <c r="DP46" s="205" t="str">
        <f>IF(AND(Start!$H41&lt;=CPM!DP$1,Start!$I41&gt;=CPM!DP$1),1,"")</f>
        <v/>
      </c>
      <c r="DQ46" s="205" t="str">
        <f>IF(AND(Start!$H41&lt;=CPM!DQ$1,Start!$I41&gt;=CPM!DQ$1),1,"")</f>
        <v/>
      </c>
      <c r="DR46" s="205" t="str">
        <f>IF(AND(Start!$H41&lt;=CPM!DR$1,Start!$I41&gt;=CPM!DR$1),1,"")</f>
        <v/>
      </c>
      <c r="DS46" s="205" t="str">
        <f>IF(AND(Start!$H41&lt;=CPM!DS$1,Start!$I41&gt;=CPM!DS$1),1,"")</f>
        <v/>
      </c>
      <c r="DT46" s="205" t="str">
        <f>IF(AND(Start!$H41&lt;=CPM!DT$1,Start!$I41&gt;=CPM!DT$1),1,"")</f>
        <v/>
      </c>
      <c r="DU46" s="205" t="str">
        <f>IF(AND(Start!$H41&lt;=CPM!DU$1,Start!$I41&gt;=CPM!DU$1),1,"")</f>
        <v/>
      </c>
      <c r="DV46" s="205" t="str">
        <f>IF(AND(Start!$H41&lt;=CPM!DV$1,Start!$I41&gt;=CPM!DV$1),1,"")</f>
        <v/>
      </c>
      <c r="DW46" s="205" t="str">
        <f>IF(AND(Start!$H41&lt;=CPM!DW$1,Start!$I41&gt;=CPM!DW$1),1,"")</f>
        <v/>
      </c>
      <c r="DX46" s="205" t="str">
        <f>IF(AND(Start!$H41&lt;=CPM!DX$1,Start!$I41&gt;=CPM!DX$1),1,"")</f>
        <v/>
      </c>
      <c r="DY46" s="205" t="str">
        <f>IF(AND(Start!$H41&lt;=CPM!DY$1,Start!$I41&gt;=CPM!DY$1),1,"")</f>
        <v/>
      </c>
      <c r="DZ46" s="205" t="str">
        <f>IF(AND(Start!$H41&lt;=CPM!DZ$1,Start!$I41&gt;=CPM!DZ$1),1,"")</f>
        <v/>
      </c>
      <c r="EA46" s="205" t="str">
        <f>IF(AND(Start!$H41&lt;=CPM!EA$1,Start!$I41&gt;=CPM!EA$1),1,"")</f>
        <v/>
      </c>
      <c r="EB46" s="205" t="str">
        <f>IF(AND(Start!$H41&lt;=CPM!EB$1,Start!$I41&gt;=CPM!EB$1),1,"")</f>
        <v/>
      </c>
      <c r="EC46" s="205" t="str">
        <f>IF(AND(Start!$H41&lt;=CPM!EC$1,Start!$I41&gt;=CPM!EC$1),1,"")</f>
        <v/>
      </c>
    </row>
    <row r="47" spans="2:133" ht="12" hidden="1" customHeight="1" x14ac:dyDescent="0.2">
      <c r="C47" s="207" t="str">
        <f>Start!D42</f>
        <v/>
      </c>
      <c r="D47" s="203" t="str">
        <f>IF(AND(Start!$H42&lt;=CPM!D$1,Start!$I42&gt;=CPM!D$1),1,"")</f>
        <v/>
      </c>
      <c r="E47" s="204" t="str">
        <f>IF(AND(Start!$H42&lt;=CPM!E$1,Start!$I42&gt;=CPM!E$1),1,"")</f>
        <v/>
      </c>
      <c r="F47" s="204" t="str">
        <f>IF(AND(Start!$H42&lt;=CPM!F$1,Start!$I42&gt;=CPM!F$1),1,"")</f>
        <v/>
      </c>
      <c r="G47" s="204" t="str">
        <f>IF(AND(Start!$H42&lt;=CPM!G$1,Start!$I42&gt;=CPM!G$1),1,"")</f>
        <v/>
      </c>
      <c r="H47" s="205" t="str">
        <f>IF(AND(Start!$H42&lt;=CPM!H$1,Start!$I42&gt;=CPM!H$1),1,"")</f>
        <v/>
      </c>
      <c r="I47" s="203" t="str">
        <f>IF(AND(Start!$H42&lt;=CPM!I$1,Start!$I42&gt;=CPM!I$1),1,"")</f>
        <v/>
      </c>
      <c r="J47" s="204" t="str">
        <f>IF(AND(Start!$H42&lt;=CPM!J$1,Start!$I42&gt;=CPM!J$1),1,"")</f>
        <v/>
      </c>
      <c r="K47" s="204" t="str">
        <f>IF(AND(Start!$H42&lt;=CPM!K$1,Start!$I42&gt;=CPM!K$1),1,"")</f>
        <v/>
      </c>
      <c r="L47" s="204" t="str">
        <f>IF(AND(Start!$H42&lt;=CPM!L$1,Start!$I42&gt;=CPM!L$1),1,"")</f>
        <v/>
      </c>
      <c r="M47" s="205" t="str">
        <f>IF(AND(Start!$H42&lt;=CPM!M$1,Start!$I42&gt;=CPM!M$1),1,"")</f>
        <v/>
      </c>
      <c r="N47" s="203" t="str">
        <f>IF(AND(Start!$H42&lt;=CPM!N$1,Start!$I42&gt;=CPM!N$1),1,"")</f>
        <v/>
      </c>
      <c r="O47" s="204" t="str">
        <f>IF(AND(Start!$H42&lt;=CPM!O$1,Start!$I42&gt;=CPM!O$1),1,"")</f>
        <v/>
      </c>
      <c r="P47" s="204" t="str">
        <f>IF(AND(Start!$H42&lt;=CPM!P$1,Start!$I42&gt;=CPM!P$1),1,"")</f>
        <v/>
      </c>
      <c r="Q47" s="204" t="str">
        <f>IF(AND(Start!$H42&lt;=CPM!Q$1,Start!$I42&gt;=CPM!Q$1),1,"")</f>
        <v/>
      </c>
      <c r="R47" s="205" t="str">
        <f>IF(AND(Start!$H42&lt;=CPM!R$1,Start!$I42&gt;=CPM!R$1),1,"")</f>
        <v/>
      </c>
      <c r="S47" s="203" t="str">
        <f>IF(AND(Start!$H42&lt;=CPM!S$1,Start!$I42&gt;=CPM!S$1),1,"")</f>
        <v/>
      </c>
      <c r="T47" s="204" t="str">
        <f>IF(AND(Start!$H42&lt;=CPM!T$1,Start!$I42&gt;=CPM!T$1),1,"")</f>
        <v/>
      </c>
      <c r="U47" s="204" t="str">
        <f>IF(AND(Start!$H42&lt;=CPM!U$1,Start!$I42&gt;=CPM!U$1),1,"")</f>
        <v/>
      </c>
      <c r="V47" s="204" t="str">
        <f>IF(AND(Start!$H42&lt;=CPM!V$1,Start!$I42&gt;=CPM!V$1),1,"")</f>
        <v/>
      </c>
      <c r="W47" s="205" t="str">
        <f>IF(AND(Start!$H42&lt;=CPM!W$1,Start!$I42&gt;=CPM!W$1),1,"")</f>
        <v/>
      </c>
      <c r="X47" s="203" t="str">
        <f>IF(AND(Start!$H42&lt;=CPM!X$1,Start!$I42&gt;=CPM!X$1),1,"")</f>
        <v/>
      </c>
      <c r="Y47" s="204" t="str">
        <f>IF(AND(Start!$H42&lt;=CPM!Y$1,Start!$I42&gt;=CPM!Y$1),1,"")</f>
        <v/>
      </c>
      <c r="Z47" s="204" t="str">
        <f>IF(AND(Start!$H42&lt;=CPM!Z$1,Start!$I42&gt;=CPM!Z$1),1,"")</f>
        <v/>
      </c>
      <c r="AA47" s="204" t="str">
        <f>IF(AND(Start!$H42&lt;=CPM!AA$1,Start!$I42&gt;=CPM!AA$1),1,"")</f>
        <v/>
      </c>
      <c r="AB47" s="205" t="str">
        <f>IF(AND(Start!$H42&lt;=CPM!AB$1,Start!$I42&gt;=CPM!AB$1),1,"")</f>
        <v/>
      </c>
      <c r="AC47" s="203" t="str">
        <f>IF(AND(Start!$H42&lt;=CPM!AC$1,Start!$I42&gt;=CPM!AC$1),1,"")</f>
        <v/>
      </c>
      <c r="AD47" s="204" t="str">
        <f>IF(AND(Start!$H42&lt;=CPM!AD$1,Start!$I42&gt;=CPM!AD$1),1,"")</f>
        <v/>
      </c>
      <c r="AE47" s="204" t="str">
        <f>IF(AND(Start!$H42&lt;=CPM!AE$1,Start!$I42&gt;=CPM!AE$1),1,"")</f>
        <v/>
      </c>
      <c r="AF47" s="204" t="str">
        <f>IF(AND(Start!$H42&lt;=CPM!AF$1,Start!$I42&gt;=CPM!AF$1),1,"")</f>
        <v/>
      </c>
      <c r="AG47" s="205" t="str">
        <f>IF(AND(Start!$H42&lt;=CPM!AG$1,Start!$I42&gt;=CPM!AG$1),1,"")</f>
        <v/>
      </c>
      <c r="AH47" s="203" t="str">
        <f>IF(AND(Start!$H42&lt;=CPM!AH$1,Start!$I42&gt;=CPM!AH$1),1,"")</f>
        <v/>
      </c>
      <c r="AI47" s="204" t="str">
        <f>IF(AND(Start!$H42&lt;=CPM!AI$1,Start!$I42&gt;=CPM!AI$1),1,"")</f>
        <v/>
      </c>
      <c r="AJ47" s="204" t="str">
        <f>IF(AND(Start!$H42&lt;=CPM!AJ$1,Start!$I42&gt;=CPM!AJ$1),1,"")</f>
        <v/>
      </c>
      <c r="AK47" s="204" t="str">
        <f>IF(AND(Start!$H42&lt;=CPM!AK$1,Start!$I42&gt;=CPM!AK$1),1,"")</f>
        <v/>
      </c>
      <c r="AL47" s="205" t="str">
        <f>IF(AND(Start!$H42&lt;=CPM!AL$1,Start!$I42&gt;=CPM!AL$1),1,"")</f>
        <v/>
      </c>
      <c r="AM47" s="203" t="str">
        <f>IF(AND(Start!$H42&lt;=CPM!AM$1,Start!$I42&gt;=CPM!AM$1),1,"")</f>
        <v/>
      </c>
      <c r="AN47" s="204" t="str">
        <f>IF(AND(Start!$H42&lt;=CPM!AN$1,Start!$I42&gt;=CPM!AN$1),1,"")</f>
        <v/>
      </c>
      <c r="AO47" s="204" t="str">
        <f>IF(AND(Start!$H42&lt;=CPM!AO$1,Start!$I42&gt;=CPM!AO$1),1,"")</f>
        <v/>
      </c>
      <c r="AP47" s="204" t="str">
        <f>IF(AND(Start!$H42&lt;=CPM!AP$1,Start!$I42&gt;=CPM!AP$1),1,"")</f>
        <v/>
      </c>
      <c r="AQ47" s="205" t="str">
        <f>IF(AND(Start!$H42&lt;=CPM!AQ$1,Start!$I42&gt;=CPM!AQ$1),1,"")</f>
        <v/>
      </c>
      <c r="AR47" s="203" t="str">
        <f>IF(AND(Start!$H42&lt;=CPM!AR$1,Start!$I42&gt;=CPM!AR$1),1,"")</f>
        <v/>
      </c>
      <c r="AS47" s="204" t="str">
        <f>IF(AND(Start!$H42&lt;=CPM!AS$1,Start!$I42&gt;=CPM!AS$1),1,"")</f>
        <v/>
      </c>
      <c r="AT47" s="204" t="str">
        <f>IF(AND(Start!$H42&lt;=CPM!AT$1,Start!$I42&gt;=CPM!AT$1),1,"")</f>
        <v/>
      </c>
      <c r="AU47" s="204" t="str">
        <f>IF(AND(Start!$H42&lt;=CPM!AU$1,Start!$I42&gt;=CPM!AU$1),1,"")</f>
        <v/>
      </c>
      <c r="AV47" s="205" t="str">
        <f>IF(AND(Start!$H42&lt;=CPM!AV$1,Start!$I42&gt;=CPM!AV$1),1,"")</f>
        <v/>
      </c>
      <c r="AW47" s="203" t="str">
        <f>IF(AND(Start!$H42&lt;=CPM!AW$1,Start!$I42&gt;=CPM!AW$1),1,"")</f>
        <v/>
      </c>
      <c r="AX47" s="204" t="str">
        <f>IF(AND(Start!$H42&lt;=CPM!AX$1,Start!$I42&gt;=CPM!AX$1),1,"")</f>
        <v/>
      </c>
      <c r="AY47" s="204" t="str">
        <f>IF(AND(Start!$H42&lt;=CPM!AY$1,Start!$I42&gt;=CPM!AY$1),1,"")</f>
        <v/>
      </c>
      <c r="AZ47" s="204" t="str">
        <f>IF(AND(Start!$H42&lt;=CPM!AZ$1,Start!$I42&gt;=CPM!AZ$1),1,"")</f>
        <v/>
      </c>
      <c r="BA47" s="205" t="str">
        <f>IF(AND(Start!$H42&lt;=CPM!BA$1,Start!$I42&gt;=CPM!BA$1),1,"")</f>
        <v/>
      </c>
      <c r="BB47" s="203" t="str">
        <f>IF(AND(Start!$H42&lt;=CPM!BB$1,Start!$I42&gt;=CPM!BB$1),1,"")</f>
        <v/>
      </c>
      <c r="BC47" s="204" t="str">
        <f>IF(AND(Start!$H42&lt;=CPM!BC$1,Start!$I42&gt;=CPM!BC$1),1,"")</f>
        <v/>
      </c>
      <c r="BD47" s="204" t="str">
        <f>IF(AND(Start!$H42&lt;=CPM!BD$1,Start!$I42&gt;=CPM!BD$1),1,"")</f>
        <v/>
      </c>
      <c r="BE47" s="204" t="str">
        <f>IF(AND(Start!$H42&lt;=CPM!BE$1,Start!$I42&gt;=CPM!BE$1),1,"")</f>
        <v/>
      </c>
      <c r="BF47" s="205" t="str">
        <f>IF(AND(Start!$H42&lt;=CPM!BF$1,Start!$I42&gt;=CPM!BF$1),1,"")</f>
        <v/>
      </c>
      <c r="BG47" s="203" t="str">
        <f>IF(AND(Start!$H42&lt;=CPM!BG$1,Start!$I42&gt;=CPM!BG$1),1,"")</f>
        <v/>
      </c>
      <c r="BH47" s="204" t="str">
        <f>IF(AND(Start!$H42&lt;=CPM!BH$1,Start!$I42&gt;=CPM!BH$1),1,"")</f>
        <v/>
      </c>
      <c r="BI47" s="204" t="str">
        <f>IF(AND(Start!$H42&lt;=CPM!BI$1,Start!$I42&gt;=CPM!BI$1),1,"")</f>
        <v/>
      </c>
      <c r="BJ47" s="204" t="str">
        <f>IF(AND(Start!$H42&lt;=CPM!BJ$1,Start!$I42&gt;=CPM!BJ$1),1,"")</f>
        <v/>
      </c>
      <c r="BK47" s="205" t="str">
        <f>IF(AND(Start!$H42&lt;=CPM!BK$1,Start!$I42&gt;=CPM!BK$1),1,"")</f>
        <v/>
      </c>
      <c r="BL47" s="203" t="str">
        <f>IF(AND(Start!$H42&lt;=CPM!BL$1,Start!$I42&gt;=CPM!BL$1),1,"")</f>
        <v/>
      </c>
      <c r="BM47" s="204" t="str">
        <f>IF(AND(Start!$H42&lt;=CPM!BM$1,Start!$I42&gt;=CPM!BM$1),1,"")</f>
        <v/>
      </c>
      <c r="BN47" s="204" t="str">
        <f>IF(AND(Start!$H42&lt;=CPM!BN$1,Start!$I42&gt;=CPM!BN$1),1,"")</f>
        <v/>
      </c>
      <c r="BO47" s="204" t="str">
        <f>IF(AND(Start!$H42&lt;=CPM!BO$1,Start!$I42&gt;=CPM!BO$1),1,"")</f>
        <v/>
      </c>
      <c r="BP47" s="205" t="str">
        <f>IF(AND(Start!$H42&lt;=CPM!BP$1,Start!$I42&gt;=CPM!BP$1),1,"")</f>
        <v/>
      </c>
      <c r="BQ47" s="205" t="str">
        <f>IF(AND(Start!$H42&lt;=CPM!BQ$1,Start!$I42&gt;=CPM!BQ$1),1,"")</f>
        <v/>
      </c>
      <c r="BR47" s="205" t="str">
        <f>IF(AND(Start!$H42&lt;=CPM!BR$1,Start!$I42&gt;=CPM!BR$1),1,"")</f>
        <v/>
      </c>
      <c r="BS47" s="205" t="str">
        <f>IF(AND(Start!$H42&lt;=CPM!BS$1,Start!$I42&gt;=CPM!BS$1),1,"")</f>
        <v/>
      </c>
      <c r="BT47" s="205" t="str">
        <f>IF(AND(Start!$H42&lt;=CPM!BT$1,Start!$I42&gt;=CPM!BT$1),1,"")</f>
        <v/>
      </c>
      <c r="BU47" s="205" t="str">
        <f>IF(AND(Start!$H42&lt;=CPM!BU$1,Start!$I42&gt;=CPM!BU$1),1,"")</f>
        <v/>
      </c>
      <c r="BV47" s="205" t="str">
        <f>IF(AND(Start!$H42&lt;=CPM!BV$1,Start!$I42&gt;=CPM!BV$1),1,"")</f>
        <v/>
      </c>
      <c r="BW47" s="205" t="str">
        <f>IF(AND(Start!$H42&lt;=CPM!BW$1,Start!$I42&gt;=CPM!BW$1),1,"")</f>
        <v/>
      </c>
      <c r="BX47" s="205" t="str">
        <f>IF(AND(Start!$H42&lt;=CPM!BX$1,Start!$I42&gt;=CPM!BX$1),1,"")</f>
        <v/>
      </c>
      <c r="BY47" s="205" t="str">
        <f>IF(AND(Start!$H42&lt;=CPM!BY$1,Start!$I42&gt;=CPM!BY$1),1,"")</f>
        <v/>
      </c>
      <c r="BZ47" s="205" t="str">
        <f>IF(AND(Start!$H42&lt;=CPM!BZ$1,Start!$I42&gt;=CPM!BZ$1),1,"")</f>
        <v/>
      </c>
      <c r="CA47" s="205" t="str">
        <f>IF(AND(Start!$H42&lt;=CPM!CA$1,Start!$I42&gt;=CPM!CA$1),1,"")</f>
        <v/>
      </c>
      <c r="CB47" s="205" t="str">
        <f>IF(AND(Start!$H42&lt;=CPM!CB$1,Start!$I42&gt;=CPM!CB$1),1,"")</f>
        <v/>
      </c>
      <c r="CC47" s="205" t="str">
        <f>IF(AND(Start!$H42&lt;=CPM!CC$1,Start!$I42&gt;=CPM!CC$1),1,"")</f>
        <v/>
      </c>
      <c r="CD47" s="205" t="str">
        <f>IF(AND(Start!$H42&lt;=CPM!CD$1,Start!$I42&gt;=CPM!CD$1),1,"")</f>
        <v/>
      </c>
      <c r="CE47" s="205" t="str">
        <f>IF(AND(Start!$H42&lt;=CPM!CE$1,Start!$I42&gt;=CPM!CE$1),1,"")</f>
        <v/>
      </c>
      <c r="CF47" s="205" t="str">
        <f>IF(AND(Start!$H42&lt;=CPM!CF$1,Start!$I42&gt;=CPM!CF$1),1,"")</f>
        <v/>
      </c>
      <c r="CG47" s="205" t="str">
        <f>IF(AND(Start!$H42&lt;=CPM!CG$1,Start!$I42&gt;=CPM!CG$1),1,"")</f>
        <v/>
      </c>
      <c r="CH47" s="205" t="str">
        <f>IF(AND(Start!$H42&lt;=CPM!CH$1,Start!$I42&gt;=CPM!CH$1),1,"")</f>
        <v/>
      </c>
      <c r="CI47" s="205" t="str">
        <f>IF(AND(Start!$H42&lt;=CPM!CI$1,Start!$I42&gt;=CPM!CI$1),1,"")</f>
        <v/>
      </c>
      <c r="CJ47" s="205" t="str">
        <f>IF(AND(Start!$H42&lt;=CPM!CJ$1,Start!$I42&gt;=CPM!CJ$1),1,"")</f>
        <v/>
      </c>
      <c r="CK47" s="205" t="str">
        <f>IF(AND(Start!$H42&lt;=CPM!CK$1,Start!$I42&gt;=CPM!CK$1),1,"")</f>
        <v/>
      </c>
      <c r="CL47" s="205" t="str">
        <f>IF(AND(Start!$H42&lt;=CPM!CL$1,Start!$I42&gt;=CPM!CL$1),1,"")</f>
        <v/>
      </c>
      <c r="CM47" s="205" t="str">
        <f>IF(AND(Start!$H42&lt;=CPM!CM$1,Start!$I42&gt;=CPM!CM$1),1,"")</f>
        <v/>
      </c>
      <c r="CN47" s="205" t="str">
        <f>IF(AND(Start!$H42&lt;=CPM!CN$1,Start!$I42&gt;=CPM!CN$1),1,"")</f>
        <v/>
      </c>
      <c r="CO47" s="205" t="str">
        <f>IF(AND(Start!$H42&lt;=CPM!CO$1,Start!$I42&gt;=CPM!CO$1),1,"")</f>
        <v/>
      </c>
      <c r="CP47" s="205" t="str">
        <f>IF(AND(Start!$H42&lt;=CPM!CP$1,Start!$I42&gt;=CPM!CP$1),1,"")</f>
        <v/>
      </c>
      <c r="CQ47" s="205" t="str">
        <f>IF(AND(Start!$H42&lt;=CPM!CQ$1,Start!$I42&gt;=CPM!CQ$1),1,"")</f>
        <v/>
      </c>
      <c r="CR47" s="205" t="str">
        <f>IF(AND(Start!$H42&lt;=CPM!CR$1,Start!$I42&gt;=CPM!CR$1),1,"")</f>
        <v/>
      </c>
      <c r="CS47" s="205" t="str">
        <f>IF(AND(Start!$H42&lt;=CPM!CS$1,Start!$I42&gt;=CPM!CS$1),1,"")</f>
        <v/>
      </c>
      <c r="CT47" s="205" t="str">
        <f>IF(AND(Start!$H42&lt;=CPM!CT$1,Start!$I42&gt;=CPM!CT$1),1,"")</f>
        <v/>
      </c>
      <c r="CU47" s="205" t="str">
        <f>IF(AND(Start!$H42&lt;=CPM!CU$1,Start!$I42&gt;=CPM!CU$1),1,"")</f>
        <v/>
      </c>
      <c r="CV47" s="205" t="str">
        <f>IF(AND(Start!$H42&lt;=CPM!CV$1,Start!$I42&gt;=CPM!CV$1),1,"")</f>
        <v/>
      </c>
      <c r="CW47" s="205" t="str">
        <f>IF(AND(Start!$H42&lt;=CPM!CW$1,Start!$I42&gt;=CPM!CW$1),1,"")</f>
        <v/>
      </c>
      <c r="CX47" s="205" t="str">
        <f>IF(AND(Start!$H42&lt;=CPM!CX$1,Start!$I42&gt;=CPM!CX$1),1,"")</f>
        <v/>
      </c>
      <c r="CY47" s="205" t="str">
        <f>IF(AND(Start!$H42&lt;=CPM!CY$1,Start!$I42&gt;=CPM!CY$1),1,"")</f>
        <v/>
      </c>
      <c r="CZ47" s="205" t="str">
        <f>IF(AND(Start!$H42&lt;=CPM!CZ$1,Start!$I42&gt;=CPM!CZ$1),1,"")</f>
        <v/>
      </c>
      <c r="DA47" s="205" t="str">
        <f>IF(AND(Start!$H42&lt;=CPM!DA$1,Start!$I42&gt;=CPM!DA$1),1,"")</f>
        <v/>
      </c>
      <c r="DB47" s="205" t="str">
        <f>IF(AND(Start!$H42&lt;=CPM!DB$1,Start!$I42&gt;=CPM!DB$1),1,"")</f>
        <v/>
      </c>
      <c r="DC47" s="205" t="str">
        <f>IF(AND(Start!$H42&lt;=CPM!DC$1,Start!$I42&gt;=CPM!DC$1),1,"")</f>
        <v/>
      </c>
      <c r="DD47" s="205" t="str">
        <f>IF(AND(Start!$H42&lt;=CPM!DD$1,Start!$I42&gt;=CPM!DD$1),1,"")</f>
        <v/>
      </c>
      <c r="DE47" s="205" t="str">
        <f>IF(AND(Start!$H42&lt;=CPM!DE$1,Start!$I42&gt;=CPM!DE$1),1,"")</f>
        <v/>
      </c>
      <c r="DF47" s="205" t="str">
        <f>IF(AND(Start!$H42&lt;=CPM!DF$1,Start!$I42&gt;=CPM!DF$1),1,"")</f>
        <v/>
      </c>
      <c r="DG47" s="205" t="str">
        <f>IF(AND(Start!$H42&lt;=CPM!DG$1,Start!$I42&gt;=CPM!DG$1),1,"")</f>
        <v/>
      </c>
      <c r="DH47" s="205" t="str">
        <f>IF(AND(Start!$H42&lt;=CPM!DH$1,Start!$I42&gt;=CPM!DH$1),1,"")</f>
        <v/>
      </c>
      <c r="DI47" s="205" t="str">
        <f>IF(AND(Start!$H42&lt;=CPM!DI$1,Start!$I42&gt;=CPM!DI$1),1,"")</f>
        <v/>
      </c>
      <c r="DJ47" s="205" t="str">
        <f>IF(AND(Start!$H42&lt;=CPM!DJ$1,Start!$I42&gt;=CPM!DJ$1),1,"")</f>
        <v/>
      </c>
      <c r="DK47" s="205" t="str">
        <f>IF(AND(Start!$H42&lt;=CPM!DK$1,Start!$I42&gt;=CPM!DK$1),1,"")</f>
        <v/>
      </c>
      <c r="DL47" s="205" t="str">
        <f>IF(AND(Start!$H42&lt;=CPM!DL$1,Start!$I42&gt;=CPM!DL$1),1,"")</f>
        <v/>
      </c>
      <c r="DM47" s="205" t="str">
        <f>IF(AND(Start!$H42&lt;=CPM!DM$1,Start!$I42&gt;=CPM!DM$1),1,"")</f>
        <v/>
      </c>
      <c r="DN47" s="205" t="str">
        <f>IF(AND(Start!$H42&lt;=CPM!DN$1,Start!$I42&gt;=CPM!DN$1),1,"")</f>
        <v/>
      </c>
      <c r="DO47" s="205" t="str">
        <f>IF(AND(Start!$H42&lt;=CPM!DO$1,Start!$I42&gt;=CPM!DO$1),1,"")</f>
        <v/>
      </c>
      <c r="DP47" s="205" t="str">
        <f>IF(AND(Start!$H42&lt;=CPM!DP$1,Start!$I42&gt;=CPM!DP$1),1,"")</f>
        <v/>
      </c>
      <c r="DQ47" s="205" t="str">
        <f>IF(AND(Start!$H42&lt;=CPM!DQ$1,Start!$I42&gt;=CPM!DQ$1),1,"")</f>
        <v/>
      </c>
      <c r="DR47" s="205" t="str">
        <f>IF(AND(Start!$H42&lt;=CPM!DR$1,Start!$I42&gt;=CPM!DR$1),1,"")</f>
        <v/>
      </c>
      <c r="DS47" s="205" t="str">
        <f>IF(AND(Start!$H42&lt;=CPM!DS$1,Start!$I42&gt;=CPM!DS$1),1,"")</f>
        <v/>
      </c>
      <c r="DT47" s="205" t="str">
        <f>IF(AND(Start!$H42&lt;=CPM!DT$1,Start!$I42&gt;=CPM!DT$1),1,"")</f>
        <v/>
      </c>
      <c r="DU47" s="205" t="str">
        <f>IF(AND(Start!$H42&lt;=CPM!DU$1,Start!$I42&gt;=CPM!DU$1),1,"")</f>
        <v/>
      </c>
      <c r="DV47" s="205" t="str">
        <f>IF(AND(Start!$H42&lt;=CPM!DV$1,Start!$I42&gt;=CPM!DV$1),1,"")</f>
        <v/>
      </c>
      <c r="DW47" s="205" t="str">
        <f>IF(AND(Start!$H42&lt;=CPM!DW$1,Start!$I42&gt;=CPM!DW$1),1,"")</f>
        <v/>
      </c>
      <c r="DX47" s="205" t="str">
        <f>IF(AND(Start!$H42&lt;=CPM!DX$1,Start!$I42&gt;=CPM!DX$1),1,"")</f>
        <v/>
      </c>
      <c r="DY47" s="205" t="str">
        <f>IF(AND(Start!$H42&lt;=CPM!DY$1,Start!$I42&gt;=CPM!DY$1),1,"")</f>
        <v/>
      </c>
      <c r="DZ47" s="205" t="str">
        <f>IF(AND(Start!$H42&lt;=CPM!DZ$1,Start!$I42&gt;=CPM!DZ$1),1,"")</f>
        <v/>
      </c>
      <c r="EA47" s="205" t="str">
        <f>IF(AND(Start!$H42&lt;=CPM!EA$1,Start!$I42&gt;=CPM!EA$1),1,"")</f>
        <v/>
      </c>
      <c r="EB47" s="205" t="str">
        <f>IF(AND(Start!$H42&lt;=CPM!EB$1,Start!$I42&gt;=CPM!EB$1),1,"")</f>
        <v/>
      </c>
      <c r="EC47" s="205" t="str">
        <f>IF(AND(Start!$H42&lt;=CPM!EC$1,Start!$I42&gt;=CPM!EC$1),1,"")</f>
        <v/>
      </c>
    </row>
    <row r="48" spans="2:133" ht="12" hidden="1" customHeight="1" x14ac:dyDescent="0.2">
      <c r="C48" s="207" t="str">
        <f>Start!D43</f>
        <v/>
      </c>
      <c r="D48" s="203" t="str">
        <f>IF(AND(Start!$H43&lt;=CPM!D$1,Start!$I43&gt;=CPM!D$1),1,"")</f>
        <v/>
      </c>
      <c r="E48" s="204" t="str">
        <f>IF(AND(Start!$H43&lt;=CPM!E$1,Start!$I43&gt;=CPM!E$1),1,"")</f>
        <v/>
      </c>
      <c r="F48" s="204" t="str">
        <f>IF(AND(Start!$H43&lt;=CPM!F$1,Start!$I43&gt;=CPM!F$1),1,"")</f>
        <v/>
      </c>
      <c r="G48" s="204" t="str">
        <f>IF(AND(Start!$H43&lt;=CPM!G$1,Start!$I43&gt;=CPM!G$1),1,"")</f>
        <v/>
      </c>
      <c r="H48" s="205" t="str">
        <f>IF(AND(Start!$H43&lt;=CPM!H$1,Start!$I43&gt;=CPM!H$1),1,"")</f>
        <v/>
      </c>
      <c r="I48" s="203" t="str">
        <f>IF(AND(Start!$H43&lt;=CPM!I$1,Start!$I43&gt;=CPM!I$1),1,"")</f>
        <v/>
      </c>
      <c r="J48" s="204" t="str">
        <f>IF(AND(Start!$H43&lt;=CPM!J$1,Start!$I43&gt;=CPM!J$1),1,"")</f>
        <v/>
      </c>
      <c r="K48" s="204" t="str">
        <f>IF(AND(Start!$H43&lt;=CPM!K$1,Start!$I43&gt;=CPM!K$1),1,"")</f>
        <v/>
      </c>
      <c r="L48" s="204" t="str">
        <f>IF(AND(Start!$H43&lt;=CPM!L$1,Start!$I43&gt;=CPM!L$1),1,"")</f>
        <v/>
      </c>
      <c r="M48" s="205" t="str">
        <f>IF(AND(Start!$H43&lt;=CPM!M$1,Start!$I43&gt;=CPM!M$1),1,"")</f>
        <v/>
      </c>
      <c r="N48" s="203" t="str">
        <f>IF(AND(Start!$H43&lt;=CPM!N$1,Start!$I43&gt;=CPM!N$1),1,"")</f>
        <v/>
      </c>
      <c r="O48" s="204" t="str">
        <f>IF(AND(Start!$H43&lt;=CPM!O$1,Start!$I43&gt;=CPM!O$1),1,"")</f>
        <v/>
      </c>
      <c r="P48" s="204" t="str">
        <f>IF(AND(Start!$H43&lt;=CPM!P$1,Start!$I43&gt;=CPM!P$1),1,"")</f>
        <v/>
      </c>
      <c r="Q48" s="204" t="str">
        <f>IF(AND(Start!$H43&lt;=CPM!Q$1,Start!$I43&gt;=CPM!Q$1),1,"")</f>
        <v/>
      </c>
      <c r="R48" s="205" t="str">
        <f>IF(AND(Start!$H43&lt;=CPM!R$1,Start!$I43&gt;=CPM!R$1),1,"")</f>
        <v/>
      </c>
      <c r="S48" s="203" t="str">
        <f>IF(AND(Start!$H43&lt;=CPM!S$1,Start!$I43&gt;=CPM!S$1),1,"")</f>
        <v/>
      </c>
      <c r="T48" s="204" t="str">
        <f>IF(AND(Start!$H43&lt;=CPM!T$1,Start!$I43&gt;=CPM!T$1),1,"")</f>
        <v/>
      </c>
      <c r="U48" s="204" t="str">
        <f>IF(AND(Start!$H43&lt;=CPM!U$1,Start!$I43&gt;=CPM!U$1),1,"")</f>
        <v/>
      </c>
      <c r="V48" s="204" t="str">
        <f>IF(AND(Start!$H43&lt;=CPM!V$1,Start!$I43&gt;=CPM!V$1),1,"")</f>
        <v/>
      </c>
      <c r="W48" s="205" t="str">
        <f>IF(AND(Start!$H43&lt;=CPM!W$1,Start!$I43&gt;=CPM!W$1),1,"")</f>
        <v/>
      </c>
      <c r="X48" s="203" t="str">
        <f>IF(AND(Start!$H43&lt;=CPM!X$1,Start!$I43&gt;=CPM!X$1),1,"")</f>
        <v/>
      </c>
      <c r="Y48" s="204" t="str">
        <f>IF(AND(Start!$H43&lt;=CPM!Y$1,Start!$I43&gt;=CPM!Y$1),1,"")</f>
        <v/>
      </c>
      <c r="Z48" s="204" t="str">
        <f>IF(AND(Start!$H43&lt;=CPM!Z$1,Start!$I43&gt;=CPM!Z$1),1,"")</f>
        <v/>
      </c>
      <c r="AA48" s="204" t="str">
        <f>IF(AND(Start!$H43&lt;=CPM!AA$1,Start!$I43&gt;=CPM!AA$1),1,"")</f>
        <v/>
      </c>
      <c r="AB48" s="205" t="str">
        <f>IF(AND(Start!$H43&lt;=CPM!AB$1,Start!$I43&gt;=CPM!AB$1),1,"")</f>
        <v/>
      </c>
      <c r="AC48" s="203" t="str">
        <f>IF(AND(Start!$H43&lt;=CPM!AC$1,Start!$I43&gt;=CPM!AC$1),1,"")</f>
        <v/>
      </c>
      <c r="AD48" s="204" t="str">
        <f>IF(AND(Start!$H43&lt;=CPM!AD$1,Start!$I43&gt;=CPM!AD$1),1,"")</f>
        <v/>
      </c>
      <c r="AE48" s="204" t="str">
        <f>IF(AND(Start!$H43&lt;=CPM!AE$1,Start!$I43&gt;=CPM!AE$1),1,"")</f>
        <v/>
      </c>
      <c r="AF48" s="204" t="str">
        <f>IF(AND(Start!$H43&lt;=CPM!AF$1,Start!$I43&gt;=CPM!AF$1),1,"")</f>
        <v/>
      </c>
      <c r="AG48" s="205" t="str">
        <f>IF(AND(Start!$H43&lt;=CPM!AG$1,Start!$I43&gt;=CPM!AG$1),1,"")</f>
        <v/>
      </c>
      <c r="AH48" s="203" t="str">
        <f>IF(AND(Start!$H43&lt;=CPM!AH$1,Start!$I43&gt;=CPM!AH$1),1,"")</f>
        <v/>
      </c>
      <c r="AI48" s="204" t="str">
        <f>IF(AND(Start!$H43&lt;=CPM!AI$1,Start!$I43&gt;=CPM!AI$1),1,"")</f>
        <v/>
      </c>
      <c r="AJ48" s="204" t="str">
        <f>IF(AND(Start!$H43&lt;=CPM!AJ$1,Start!$I43&gt;=CPM!AJ$1),1,"")</f>
        <v/>
      </c>
      <c r="AK48" s="204" t="str">
        <f>IF(AND(Start!$H43&lt;=CPM!AK$1,Start!$I43&gt;=CPM!AK$1),1,"")</f>
        <v/>
      </c>
      <c r="AL48" s="205" t="str">
        <f>IF(AND(Start!$H43&lt;=CPM!AL$1,Start!$I43&gt;=CPM!AL$1),1,"")</f>
        <v/>
      </c>
      <c r="AM48" s="203" t="str">
        <f>IF(AND(Start!$H43&lt;=CPM!AM$1,Start!$I43&gt;=CPM!AM$1),1,"")</f>
        <v/>
      </c>
      <c r="AN48" s="204" t="str">
        <f>IF(AND(Start!$H43&lt;=CPM!AN$1,Start!$I43&gt;=CPM!AN$1),1,"")</f>
        <v/>
      </c>
      <c r="AO48" s="204" t="str">
        <f>IF(AND(Start!$H43&lt;=CPM!AO$1,Start!$I43&gt;=CPM!AO$1),1,"")</f>
        <v/>
      </c>
      <c r="AP48" s="204" t="str">
        <f>IF(AND(Start!$H43&lt;=CPM!AP$1,Start!$I43&gt;=CPM!AP$1),1,"")</f>
        <v/>
      </c>
      <c r="AQ48" s="205" t="str">
        <f>IF(AND(Start!$H43&lt;=CPM!AQ$1,Start!$I43&gt;=CPM!AQ$1),1,"")</f>
        <v/>
      </c>
      <c r="AR48" s="203" t="str">
        <f>IF(AND(Start!$H43&lt;=CPM!AR$1,Start!$I43&gt;=CPM!AR$1),1,"")</f>
        <v/>
      </c>
      <c r="AS48" s="204" t="str">
        <f>IF(AND(Start!$H43&lt;=CPM!AS$1,Start!$I43&gt;=CPM!AS$1),1,"")</f>
        <v/>
      </c>
      <c r="AT48" s="204" t="str">
        <f>IF(AND(Start!$H43&lt;=CPM!AT$1,Start!$I43&gt;=CPM!AT$1),1,"")</f>
        <v/>
      </c>
      <c r="AU48" s="204" t="str">
        <f>IF(AND(Start!$H43&lt;=CPM!AU$1,Start!$I43&gt;=CPM!AU$1),1,"")</f>
        <v/>
      </c>
      <c r="AV48" s="205" t="str">
        <f>IF(AND(Start!$H43&lt;=CPM!AV$1,Start!$I43&gt;=CPM!AV$1),1,"")</f>
        <v/>
      </c>
      <c r="AW48" s="203" t="str">
        <f>IF(AND(Start!$H43&lt;=CPM!AW$1,Start!$I43&gt;=CPM!AW$1),1,"")</f>
        <v/>
      </c>
      <c r="AX48" s="204" t="str">
        <f>IF(AND(Start!$H43&lt;=CPM!AX$1,Start!$I43&gt;=CPM!AX$1),1,"")</f>
        <v/>
      </c>
      <c r="AY48" s="204" t="str">
        <f>IF(AND(Start!$H43&lt;=CPM!AY$1,Start!$I43&gt;=CPM!AY$1),1,"")</f>
        <v/>
      </c>
      <c r="AZ48" s="204" t="str">
        <f>IF(AND(Start!$H43&lt;=CPM!AZ$1,Start!$I43&gt;=CPM!AZ$1),1,"")</f>
        <v/>
      </c>
      <c r="BA48" s="205" t="str">
        <f>IF(AND(Start!$H43&lt;=CPM!BA$1,Start!$I43&gt;=CPM!BA$1),1,"")</f>
        <v/>
      </c>
      <c r="BB48" s="203" t="str">
        <f>IF(AND(Start!$H43&lt;=CPM!BB$1,Start!$I43&gt;=CPM!BB$1),1,"")</f>
        <v/>
      </c>
      <c r="BC48" s="204" t="str">
        <f>IF(AND(Start!$H43&lt;=CPM!BC$1,Start!$I43&gt;=CPM!BC$1),1,"")</f>
        <v/>
      </c>
      <c r="BD48" s="204" t="str">
        <f>IF(AND(Start!$H43&lt;=CPM!BD$1,Start!$I43&gt;=CPM!BD$1),1,"")</f>
        <v/>
      </c>
      <c r="BE48" s="204" t="str">
        <f>IF(AND(Start!$H43&lt;=CPM!BE$1,Start!$I43&gt;=CPM!BE$1),1,"")</f>
        <v/>
      </c>
      <c r="BF48" s="205" t="str">
        <f>IF(AND(Start!$H43&lt;=CPM!BF$1,Start!$I43&gt;=CPM!BF$1),1,"")</f>
        <v/>
      </c>
      <c r="BG48" s="203" t="str">
        <f>IF(AND(Start!$H43&lt;=CPM!BG$1,Start!$I43&gt;=CPM!BG$1),1,"")</f>
        <v/>
      </c>
      <c r="BH48" s="204" t="str">
        <f>IF(AND(Start!$H43&lt;=CPM!BH$1,Start!$I43&gt;=CPM!BH$1),1,"")</f>
        <v/>
      </c>
      <c r="BI48" s="204" t="str">
        <f>IF(AND(Start!$H43&lt;=CPM!BI$1,Start!$I43&gt;=CPM!BI$1),1,"")</f>
        <v/>
      </c>
      <c r="BJ48" s="204" t="str">
        <f>IF(AND(Start!$H43&lt;=CPM!BJ$1,Start!$I43&gt;=CPM!BJ$1),1,"")</f>
        <v/>
      </c>
      <c r="BK48" s="205" t="str">
        <f>IF(AND(Start!$H43&lt;=CPM!BK$1,Start!$I43&gt;=CPM!BK$1),1,"")</f>
        <v/>
      </c>
      <c r="BL48" s="203" t="str">
        <f>IF(AND(Start!$H43&lt;=CPM!BL$1,Start!$I43&gt;=CPM!BL$1),1,"")</f>
        <v/>
      </c>
      <c r="BM48" s="204" t="str">
        <f>IF(AND(Start!$H43&lt;=CPM!BM$1,Start!$I43&gt;=CPM!BM$1),1,"")</f>
        <v/>
      </c>
      <c r="BN48" s="204" t="str">
        <f>IF(AND(Start!$H43&lt;=CPM!BN$1,Start!$I43&gt;=CPM!BN$1),1,"")</f>
        <v/>
      </c>
      <c r="BO48" s="204" t="str">
        <f>IF(AND(Start!$H43&lt;=CPM!BO$1,Start!$I43&gt;=CPM!BO$1),1,"")</f>
        <v/>
      </c>
      <c r="BP48" s="205" t="str">
        <f>IF(AND(Start!$H43&lt;=CPM!BP$1,Start!$I43&gt;=CPM!BP$1),1,"")</f>
        <v/>
      </c>
      <c r="BQ48" s="205" t="str">
        <f>IF(AND(Start!$H43&lt;=CPM!BQ$1,Start!$I43&gt;=CPM!BQ$1),1,"")</f>
        <v/>
      </c>
      <c r="BR48" s="205" t="str">
        <f>IF(AND(Start!$H43&lt;=CPM!BR$1,Start!$I43&gt;=CPM!BR$1),1,"")</f>
        <v/>
      </c>
      <c r="BS48" s="205" t="str">
        <f>IF(AND(Start!$H43&lt;=CPM!BS$1,Start!$I43&gt;=CPM!BS$1),1,"")</f>
        <v/>
      </c>
      <c r="BT48" s="205" t="str">
        <f>IF(AND(Start!$H43&lt;=CPM!BT$1,Start!$I43&gt;=CPM!BT$1),1,"")</f>
        <v/>
      </c>
      <c r="BU48" s="205" t="str">
        <f>IF(AND(Start!$H43&lt;=CPM!BU$1,Start!$I43&gt;=CPM!BU$1),1,"")</f>
        <v/>
      </c>
      <c r="BV48" s="205" t="str">
        <f>IF(AND(Start!$H43&lt;=CPM!BV$1,Start!$I43&gt;=CPM!BV$1),1,"")</f>
        <v/>
      </c>
      <c r="BW48" s="205" t="str">
        <f>IF(AND(Start!$H43&lt;=CPM!BW$1,Start!$I43&gt;=CPM!BW$1),1,"")</f>
        <v/>
      </c>
      <c r="BX48" s="205" t="str">
        <f>IF(AND(Start!$H43&lt;=CPM!BX$1,Start!$I43&gt;=CPM!BX$1),1,"")</f>
        <v/>
      </c>
      <c r="BY48" s="205" t="str">
        <f>IF(AND(Start!$H43&lt;=CPM!BY$1,Start!$I43&gt;=CPM!BY$1),1,"")</f>
        <v/>
      </c>
      <c r="BZ48" s="205" t="str">
        <f>IF(AND(Start!$H43&lt;=CPM!BZ$1,Start!$I43&gt;=CPM!BZ$1),1,"")</f>
        <v/>
      </c>
      <c r="CA48" s="205" t="str">
        <f>IF(AND(Start!$H43&lt;=CPM!CA$1,Start!$I43&gt;=CPM!CA$1),1,"")</f>
        <v/>
      </c>
      <c r="CB48" s="205" t="str">
        <f>IF(AND(Start!$H43&lt;=CPM!CB$1,Start!$I43&gt;=CPM!CB$1),1,"")</f>
        <v/>
      </c>
      <c r="CC48" s="205" t="str">
        <f>IF(AND(Start!$H43&lt;=CPM!CC$1,Start!$I43&gt;=CPM!CC$1),1,"")</f>
        <v/>
      </c>
      <c r="CD48" s="205" t="str">
        <f>IF(AND(Start!$H43&lt;=CPM!CD$1,Start!$I43&gt;=CPM!CD$1),1,"")</f>
        <v/>
      </c>
      <c r="CE48" s="205" t="str">
        <f>IF(AND(Start!$H43&lt;=CPM!CE$1,Start!$I43&gt;=CPM!CE$1),1,"")</f>
        <v/>
      </c>
      <c r="CF48" s="205" t="str">
        <f>IF(AND(Start!$H43&lt;=CPM!CF$1,Start!$I43&gt;=CPM!CF$1),1,"")</f>
        <v/>
      </c>
      <c r="CG48" s="205" t="str">
        <f>IF(AND(Start!$H43&lt;=CPM!CG$1,Start!$I43&gt;=CPM!CG$1),1,"")</f>
        <v/>
      </c>
      <c r="CH48" s="205" t="str">
        <f>IF(AND(Start!$H43&lt;=CPM!CH$1,Start!$I43&gt;=CPM!CH$1),1,"")</f>
        <v/>
      </c>
      <c r="CI48" s="205" t="str">
        <f>IF(AND(Start!$H43&lt;=CPM!CI$1,Start!$I43&gt;=CPM!CI$1),1,"")</f>
        <v/>
      </c>
      <c r="CJ48" s="205" t="str">
        <f>IF(AND(Start!$H43&lt;=CPM!CJ$1,Start!$I43&gt;=CPM!CJ$1),1,"")</f>
        <v/>
      </c>
      <c r="CK48" s="205" t="str">
        <f>IF(AND(Start!$H43&lt;=CPM!CK$1,Start!$I43&gt;=CPM!CK$1),1,"")</f>
        <v/>
      </c>
      <c r="CL48" s="205" t="str">
        <f>IF(AND(Start!$H43&lt;=CPM!CL$1,Start!$I43&gt;=CPM!CL$1),1,"")</f>
        <v/>
      </c>
      <c r="CM48" s="205" t="str">
        <f>IF(AND(Start!$H43&lt;=CPM!CM$1,Start!$I43&gt;=CPM!CM$1),1,"")</f>
        <v/>
      </c>
      <c r="CN48" s="205" t="str">
        <f>IF(AND(Start!$H43&lt;=CPM!CN$1,Start!$I43&gt;=CPM!CN$1),1,"")</f>
        <v/>
      </c>
      <c r="CO48" s="205" t="str">
        <f>IF(AND(Start!$H43&lt;=CPM!CO$1,Start!$I43&gt;=CPM!CO$1),1,"")</f>
        <v/>
      </c>
      <c r="CP48" s="205" t="str">
        <f>IF(AND(Start!$H43&lt;=CPM!CP$1,Start!$I43&gt;=CPM!CP$1),1,"")</f>
        <v/>
      </c>
      <c r="CQ48" s="205" t="str">
        <f>IF(AND(Start!$H43&lt;=CPM!CQ$1,Start!$I43&gt;=CPM!CQ$1),1,"")</f>
        <v/>
      </c>
      <c r="CR48" s="205" t="str">
        <f>IF(AND(Start!$H43&lt;=CPM!CR$1,Start!$I43&gt;=CPM!CR$1),1,"")</f>
        <v/>
      </c>
      <c r="CS48" s="205" t="str">
        <f>IF(AND(Start!$H43&lt;=CPM!CS$1,Start!$I43&gt;=CPM!CS$1),1,"")</f>
        <v/>
      </c>
      <c r="CT48" s="205" t="str">
        <f>IF(AND(Start!$H43&lt;=CPM!CT$1,Start!$I43&gt;=CPM!CT$1),1,"")</f>
        <v/>
      </c>
      <c r="CU48" s="205" t="str">
        <f>IF(AND(Start!$H43&lt;=CPM!CU$1,Start!$I43&gt;=CPM!CU$1),1,"")</f>
        <v/>
      </c>
      <c r="CV48" s="205" t="str">
        <f>IF(AND(Start!$H43&lt;=CPM!CV$1,Start!$I43&gt;=CPM!CV$1),1,"")</f>
        <v/>
      </c>
      <c r="CW48" s="205" t="str">
        <f>IF(AND(Start!$H43&lt;=CPM!CW$1,Start!$I43&gt;=CPM!CW$1),1,"")</f>
        <v/>
      </c>
      <c r="CX48" s="205" t="str">
        <f>IF(AND(Start!$H43&lt;=CPM!CX$1,Start!$I43&gt;=CPM!CX$1),1,"")</f>
        <v/>
      </c>
      <c r="CY48" s="205" t="str">
        <f>IF(AND(Start!$H43&lt;=CPM!CY$1,Start!$I43&gt;=CPM!CY$1),1,"")</f>
        <v/>
      </c>
      <c r="CZ48" s="205" t="str">
        <f>IF(AND(Start!$H43&lt;=CPM!CZ$1,Start!$I43&gt;=CPM!CZ$1),1,"")</f>
        <v/>
      </c>
      <c r="DA48" s="205" t="str">
        <f>IF(AND(Start!$H43&lt;=CPM!DA$1,Start!$I43&gt;=CPM!DA$1),1,"")</f>
        <v/>
      </c>
      <c r="DB48" s="205" t="str">
        <f>IF(AND(Start!$H43&lt;=CPM!DB$1,Start!$I43&gt;=CPM!DB$1),1,"")</f>
        <v/>
      </c>
      <c r="DC48" s="205" t="str">
        <f>IF(AND(Start!$H43&lt;=CPM!DC$1,Start!$I43&gt;=CPM!DC$1),1,"")</f>
        <v/>
      </c>
      <c r="DD48" s="205" t="str">
        <f>IF(AND(Start!$H43&lt;=CPM!DD$1,Start!$I43&gt;=CPM!DD$1),1,"")</f>
        <v/>
      </c>
      <c r="DE48" s="205" t="str">
        <f>IF(AND(Start!$H43&lt;=CPM!DE$1,Start!$I43&gt;=CPM!DE$1),1,"")</f>
        <v/>
      </c>
      <c r="DF48" s="205" t="str">
        <f>IF(AND(Start!$H43&lt;=CPM!DF$1,Start!$I43&gt;=CPM!DF$1),1,"")</f>
        <v/>
      </c>
      <c r="DG48" s="205" t="str">
        <f>IF(AND(Start!$H43&lt;=CPM!DG$1,Start!$I43&gt;=CPM!DG$1),1,"")</f>
        <v/>
      </c>
      <c r="DH48" s="205" t="str">
        <f>IF(AND(Start!$H43&lt;=CPM!DH$1,Start!$I43&gt;=CPM!DH$1),1,"")</f>
        <v/>
      </c>
      <c r="DI48" s="205" t="str">
        <f>IF(AND(Start!$H43&lt;=CPM!DI$1,Start!$I43&gt;=CPM!DI$1),1,"")</f>
        <v/>
      </c>
      <c r="DJ48" s="205" t="str">
        <f>IF(AND(Start!$H43&lt;=CPM!DJ$1,Start!$I43&gt;=CPM!DJ$1),1,"")</f>
        <v/>
      </c>
      <c r="DK48" s="205" t="str">
        <f>IF(AND(Start!$H43&lt;=CPM!DK$1,Start!$I43&gt;=CPM!DK$1),1,"")</f>
        <v/>
      </c>
      <c r="DL48" s="205" t="str">
        <f>IF(AND(Start!$H43&lt;=CPM!DL$1,Start!$I43&gt;=CPM!DL$1),1,"")</f>
        <v/>
      </c>
      <c r="DM48" s="205" t="str">
        <f>IF(AND(Start!$H43&lt;=CPM!DM$1,Start!$I43&gt;=CPM!DM$1),1,"")</f>
        <v/>
      </c>
      <c r="DN48" s="205" t="str">
        <f>IF(AND(Start!$H43&lt;=CPM!DN$1,Start!$I43&gt;=CPM!DN$1),1,"")</f>
        <v/>
      </c>
      <c r="DO48" s="205" t="str">
        <f>IF(AND(Start!$H43&lt;=CPM!DO$1,Start!$I43&gt;=CPM!DO$1),1,"")</f>
        <v/>
      </c>
      <c r="DP48" s="205" t="str">
        <f>IF(AND(Start!$H43&lt;=CPM!DP$1,Start!$I43&gt;=CPM!DP$1),1,"")</f>
        <v/>
      </c>
      <c r="DQ48" s="205" t="str">
        <f>IF(AND(Start!$H43&lt;=CPM!DQ$1,Start!$I43&gt;=CPM!DQ$1),1,"")</f>
        <v/>
      </c>
      <c r="DR48" s="205" t="str">
        <f>IF(AND(Start!$H43&lt;=CPM!DR$1,Start!$I43&gt;=CPM!DR$1),1,"")</f>
        <v/>
      </c>
      <c r="DS48" s="205" t="str">
        <f>IF(AND(Start!$H43&lt;=CPM!DS$1,Start!$I43&gt;=CPM!DS$1),1,"")</f>
        <v/>
      </c>
      <c r="DT48" s="205" t="str">
        <f>IF(AND(Start!$H43&lt;=CPM!DT$1,Start!$I43&gt;=CPM!DT$1),1,"")</f>
        <v/>
      </c>
      <c r="DU48" s="205" t="str">
        <f>IF(AND(Start!$H43&lt;=CPM!DU$1,Start!$I43&gt;=CPM!DU$1),1,"")</f>
        <v/>
      </c>
      <c r="DV48" s="205" t="str">
        <f>IF(AND(Start!$H43&lt;=CPM!DV$1,Start!$I43&gt;=CPM!DV$1),1,"")</f>
        <v/>
      </c>
      <c r="DW48" s="205" t="str">
        <f>IF(AND(Start!$H43&lt;=CPM!DW$1,Start!$I43&gt;=CPM!DW$1),1,"")</f>
        <v/>
      </c>
      <c r="DX48" s="205" t="str">
        <f>IF(AND(Start!$H43&lt;=CPM!DX$1,Start!$I43&gt;=CPM!DX$1),1,"")</f>
        <v/>
      </c>
      <c r="DY48" s="205" t="str">
        <f>IF(AND(Start!$H43&lt;=CPM!DY$1,Start!$I43&gt;=CPM!DY$1),1,"")</f>
        <v/>
      </c>
      <c r="DZ48" s="205" t="str">
        <f>IF(AND(Start!$H43&lt;=CPM!DZ$1,Start!$I43&gt;=CPM!DZ$1),1,"")</f>
        <v/>
      </c>
      <c r="EA48" s="205" t="str">
        <f>IF(AND(Start!$H43&lt;=CPM!EA$1,Start!$I43&gt;=CPM!EA$1),1,"")</f>
        <v/>
      </c>
      <c r="EB48" s="205" t="str">
        <f>IF(AND(Start!$H43&lt;=CPM!EB$1,Start!$I43&gt;=CPM!EB$1),1,"")</f>
        <v/>
      </c>
      <c r="EC48" s="205" t="str">
        <f>IF(AND(Start!$H43&lt;=CPM!EC$1,Start!$I43&gt;=CPM!EC$1),1,"")</f>
        <v/>
      </c>
    </row>
    <row r="49" spans="3:133" ht="12" hidden="1" customHeight="1" x14ac:dyDescent="0.2">
      <c r="C49" s="207" t="str">
        <f>Start!D44</f>
        <v/>
      </c>
      <c r="D49" s="203" t="str">
        <f>IF(AND(Start!$H44&lt;=CPM!D$1,Start!$I44&gt;=CPM!D$1),1,"")</f>
        <v/>
      </c>
      <c r="E49" s="204" t="str">
        <f>IF(AND(Start!$H44&lt;=CPM!E$1,Start!$I44&gt;=CPM!E$1),1,"")</f>
        <v/>
      </c>
      <c r="F49" s="204" t="str">
        <f>IF(AND(Start!$H44&lt;=CPM!F$1,Start!$I44&gt;=CPM!F$1),1,"")</f>
        <v/>
      </c>
      <c r="G49" s="204" t="str">
        <f>IF(AND(Start!$H44&lt;=CPM!G$1,Start!$I44&gt;=CPM!G$1),1,"")</f>
        <v/>
      </c>
      <c r="H49" s="205" t="str">
        <f>IF(AND(Start!$H44&lt;=CPM!H$1,Start!$I44&gt;=CPM!H$1),1,"")</f>
        <v/>
      </c>
      <c r="I49" s="203" t="str">
        <f>IF(AND(Start!$H44&lt;=CPM!I$1,Start!$I44&gt;=CPM!I$1),1,"")</f>
        <v/>
      </c>
      <c r="J49" s="204" t="str">
        <f>IF(AND(Start!$H44&lt;=CPM!J$1,Start!$I44&gt;=CPM!J$1),1,"")</f>
        <v/>
      </c>
      <c r="K49" s="204" t="str">
        <f>IF(AND(Start!$H44&lt;=CPM!K$1,Start!$I44&gt;=CPM!K$1),1,"")</f>
        <v/>
      </c>
      <c r="L49" s="204" t="str">
        <f>IF(AND(Start!$H44&lt;=CPM!L$1,Start!$I44&gt;=CPM!L$1),1,"")</f>
        <v/>
      </c>
      <c r="M49" s="205" t="str">
        <f>IF(AND(Start!$H44&lt;=CPM!M$1,Start!$I44&gt;=CPM!M$1),1,"")</f>
        <v/>
      </c>
      <c r="N49" s="203" t="str">
        <f>IF(AND(Start!$H44&lt;=CPM!N$1,Start!$I44&gt;=CPM!N$1),1,"")</f>
        <v/>
      </c>
      <c r="O49" s="204" t="str">
        <f>IF(AND(Start!$H44&lt;=CPM!O$1,Start!$I44&gt;=CPM!O$1),1,"")</f>
        <v/>
      </c>
      <c r="P49" s="204" t="str">
        <f>IF(AND(Start!$H44&lt;=CPM!P$1,Start!$I44&gt;=CPM!P$1),1,"")</f>
        <v/>
      </c>
      <c r="Q49" s="204" t="str">
        <f>IF(AND(Start!$H44&lt;=CPM!Q$1,Start!$I44&gt;=CPM!Q$1),1,"")</f>
        <v/>
      </c>
      <c r="R49" s="205" t="str">
        <f>IF(AND(Start!$H44&lt;=CPM!R$1,Start!$I44&gt;=CPM!R$1),1,"")</f>
        <v/>
      </c>
      <c r="S49" s="203" t="str">
        <f>IF(AND(Start!$H44&lt;=CPM!S$1,Start!$I44&gt;=CPM!S$1),1,"")</f>
        <v/>
      </c>
      <c r="T49" s="204" t="str">
        <f>IF(AND(Start!$H44&lt;=CPM!T$1,Start!$I44&gt;=CPM!T$1),1,"")</f>
        <v/>
      </c>
      <c r="U49" s="204" t="str">
        <f>IF(AND(Start!$H44&lt;=CPM!U$1,Start!$I44&gt;=CPM!U$1),1,"")</f>
        <v/>
      </c>
      <c r="V49" s="204" t="str">
        <f>IF(AND(Start!$H44&lt;=CPM!V$1,Start!$I44&gt;=CPM!V$1),1,"")</f>
        <v/>
      </c>
      <c r="W49" s="205" t="str">
        <f>IF(AND(Start!$H44&lt;=CPM!W$1,Start!$I44&gt;=CPM!W$1),1,"")</f>
        <v/>
      </c>
      <c r="X49" s="203" t="str">
        <f>IF(AND(Start!$H44&lt;=CPM!X$1,Start!$I44&gt;=CPM!X$1),1,"")</f>
        <v/>
      </c>
      <c r="Y49" s="204" t="str">
        <f>IF(AND(Start!$H44&lt;=CPM!Y$1,Start!$I44&gt;=CPM!Y$1),1,"")</f>
        <v/>
      </c>
      <c r="Z49" s="204" t="str">
        <f>IF(AND(Start!$H44&lt;=CPM!Z$1,Start!$I44&gt;=CPM!Z$1),1,"")</f>
        <v/>
      </c>
      <c r="AA49" s="204" t="str">
        <f>IF(AND(Start!$H44&lt;=CPM!AA$1,Start!$I44&gt;=CPM!AA$1),1,"")</f>
        <v/>
      </c>
      <c r="AB49" s="205" t="str">
        <f>IF(AND(Start!$H44&lt;=CPM!AB$1,Start!$I44&gt;=CPM!AB$1),1,"")</f>
        <v/>
      </c>
      <c r="AC49" s="203" t="str">
        <f>IF(AND(Start!$H44&lt;=CPM!AC$1,Start!$I44&gt;=CPM!AC$1),1,"")</f>
        <v/>
      </c>
      <c r="AD49" s="204" t="str">
        <f>IF(AND(Start!$H44&lt;=CPM!AD$1,Start!$I44&gt;=CPM!AD$1),1,"")</f>
        <v/>
      </c>
      <c r="AE49" s="204" t="str">
        <f>IF(AND(Start!$H44&lt;=CPM!AE$1,Start!$I44&gt;=CPM!AE$1),1,"")</f>
        <v/>
      </c>
      <c r="AF49" s="204" t="str">
        <f>IF(AND(Start!$H44&lt;=CPM!AF$1,Start!$I44&gt;=CPM!AF$1),1,"")</f>
        <v/>
      </c>
      <c r="AG49" s="205" t="str">
        <f>IF(AND(Start!$H44&lt;=CPM!AG$1,Start!$I44&gt;=CPM!AG$1),1,"")</f>
        <v/>
      </c>
      <c r="AH49" s="203" t="str">
        <f>IF(AND(Start!$H44&lt;=CPM!AH$1,Start!$I44&gt;=CPM!AH$1),1,"")</f>
        <v/>
      </c>
      <c r="AI49" s="204" t="str">
        <f>IF(AND(Start!$H44&lt;=CPM!AI$1,Start!$I44&gt;=CPM!AI$1),1,"")</f>
        <v/>
      </c>
      <c r="AJ49" s="204" t="str">
        <f>IF(AND(Start!$H44&lt;=CPM!AJ$1,Start!$I44&gt;=CPM!AJ$1),1,"")</f>
        <v/>
      </c>
      <c r="AK49" s="204" t="str">
        <f>IF(AND(Start!$H44&lt;=CPM!AK$1,Start!$I44&gt;=CPM!AK$1),1,"")</f>
        <v/>
      </c>
      <c r="AL49" s="205" t="str">
        <f>IF(AND(Start!$H44&lt;=CPM!AL$1,Start!$I44&gt;=CPM!AL$1),1,"")</f>
        <v/>
      </c>
      <c r="AM49" s="203" t="str">
        <f>IF(AND(Start!$H44&lt;=CPM!AM$1,Start!$I44&gt;=CPM!AM$1),1,"")</f>
        <v/>
      </c>
      <c r="AN49" s="204" t="str">
        <f>IF(AND(Start!$H44&lt;=CPM!AN$1,Start!$I44&gt;=CPM!AN$1),1,"")</f>
        <v/>
      </c>
      <c r="AO49" s="204" t="str">
        <f>IF(AND(Start!$H44&lt;=CPM!AO$1,Start!$I44&gt;=CPM!AO$1),1,"")</f>
        <v/>
      </c>
      <c r="AP49" s="204" t="str">
        <f>IF(AND(Start!$H44&lt;=CPM!AP$1,Start!$I44&gt;=CPM!AP$1),1,"")</f>
        <v/>
      </c>
      <c r="AQ49" s="205" t="str">
        <f>IF(AND(Start!$H44&lt;=CPM!AQ$1,Start!$I44&gt;=CPM!AQ$1),1,"")</f>
        <v/>
      </c>
      <c r="AR49" s="203" t="str">
        <f>IF(AND(Start!$H44&lt;=CPM!AR$1,Start!$I44&gt;=CPM!AR$1),1,"")</f>
        <v/>
      </c>
      <c r="AS49" s="204" t="str">
        <f>IF(AND(Start!$H44&lt;=CPM!AS$1,Start!$I44&gt;=CPM!AS$1),1,"")</f>
        <v/>
      </c>
      <c r="AT49" s="204" t="str">
        <f>IF(AND(Start!$H44&lt;=CPM!AT$1,Start!$I44&gt;=CPM!AT$1),1,"")</f>
        <v/>
      </c>
      <c r="AU49" s="204" t="str">
        <f>IF(AND(Start!$H44&lt;=CPM!AU$1,Start!$I44&gt;=CPM!AU$1),1,"")</f>
        <v/>
      </c>
      <c r="AV49" s="205" t="str">
        <f>IF(AND(Start!$H44&lt;=CPM!AV$1,Start!$I44&gt;=CPM!AV$1),1,"")</f>
        <v/>
      </c>
      <c r="AW49" s="203" t="str">
        <f>IF(AND(Start!$H44&lt;=CPM!AW$1,Start!$I44&gt;=CPM!AW$1),1,"")</f>
        <v/>
      </c>
      <c r="AX49" s="204" t="str">
        <f>IF(AND(Start!$H44&lt;=CPM!AX$1,Start!$I44&gt;=CPM!AX$1),1,"")</f>
        <v/>
      </c>
      <c r="AY49" s="204" t="str">
        <f>IF(AND(Start!$H44&lt;=CPM!AY$1,Start!$I44&gt;=CPM!AY$1),1,"")</f>
        <v/>
      </c>
      <c r="AZ49" s="204" t="str">
        <f>IF(AND(Start!$H44&lt;=CPM!AZ$1,Start!$I44&gt;=CPM!AZ$1),1,"")</f>
        <v/>
      </c>
      <c r="BA49" s="205" t="str">
        <f>IF(AND(Start!$H44&lt;=CPM!BA$1,Start!$I44&gt;=CPM!BA$1),1,"")</f>
        <v/>
      </c>
      <c r="BB49" s="203" t="str">
        <f>IF(AND(Start!$H44&lt;=CPM!BB$1,Start!$I44&gt;=CPM!BB$1),1,"")</f>
        <v/>
      </c>
      <c r="BC49" s="204" t="str">
        <f>IF(AND(Start!$H44&lt;=CPM!BC$1,Start!$I44&gt;=CPM!BC$1),1,"")</f>
        <v/>
      </c>
      <c r="BD49" s="204" t="str">
        <f>IF(AND(Start!$H44&lt;=CPM!BD$1,Start!$I44&gt;=CPM!BD$1),1,"")</f>
        <v/>
      </c>
      <c r="BE49" s="204" t="str">
        <f>IF(AND(Start!$H44&lt;=CPM!BE$1,Start!$I44&gt;=CPM!BE$1),1,"")</f>
        <v/>
      </c>
      <c r="BF49" s="205" t="str">
        <f>IF(AND(Start!$H44&lt;=CPM!BF$1,Start!$I44&gt;=CPM!BF$1),1,"")</f>
        <v/>
      </c>
      <c r="BG49" s="203" t="str">
        <f>IF(AND(Start!$H44&lt;=CPM!BG$1,Start!$I44&gt;=CPM!BG$1),1,"")</f>
        <v/>
      </c>
      <c r="BH49" s="204" t="str">
        <f>IF(AND(Start!$H44&lt;=CPM!BH$1,Start!$I44&gt;=CPM!BH$1),1,"")</f>
        <v/>
      </c>
      <c r="BI49" s="204" t="str">
        <f>IF(AND(Start!$H44&lt;=CPM!BI$1,Start!$I44&gt;=CPM!BI$1),1,"")</f>
        <v/>
      </c>
      <c r="BJ49" s="204" t="str">
        <f>IF(AND(Start!$H44&lt;=CPM!BJ$1,Start!$I44&gt;=CPM!BJ$1),1,"")</f>
        <v/>
      </c>
      <c r="BK49" s="205" t="str">
        <f>IF(AND(Start!$H44&lt;=CPM!BK$1,Start!$I44&gt;=CPM!BK$1),1,"")</f>
        <v/>
      </c>
      <c r="BL49" s="203" t="str">
        <f>IF(AND(Start!$H44&lt;=CPM!BL$1,Start!$I44&gt;=CPM!BL$1),1,"")</f>
        <v/>
      </c>
      <c r="BM49" s="204" t="str">
        <f>IF(AND(Start!$H44&lt;=CPM!BM$1,Start!$I44&gt;=CPM!BM$1),1,"")</f>
        <v/>
      </c>
      <c r="BN49" s="204" t="str">
        <f>IF(AND(Start!$H44&lt;=CPM!BN$1,Start!$I44&gt;=CPM!BN$1),1,"")</f>
        <v/>
      </c>
      <c r="BO49" s="204" t="str">
        <f>IF(AND(Start!$H44&lt;=CPM!BO$1,Start!$I44&gt;=CPM!BO$1),1,"")</f>
        <v/>
      </c>
      <c r="BP49" s="205" t="str">
        <f>IF(AND(Start!$H44&lt;=CPM!BP$1,Start!$I44&gt;=CPM!BP$1),1,"")</f>
        <v/>
      </c>
      <c r="BQ49" s="205" t="str">
        <f>IF(AND(Start!$H44&lt;=CPM!BQ$1,Start!$I44&gt;=CPM!BQ$1),1,"")</f>
        <v/>
      </c>
      <c r="BR49" s="205" t="str">
        <f>IF(AND(Start!$H44&lt;=CPM!BR$1,Start!$I44&gt;=CPM!BR$1),1,"")</f>
        <v/>
      </c>
      <c r="BS49" s="205" t="str">
        <f>IF(AND(Start!$H44&lt;=CPM!BS$1,Start!$I44&gt;=CPM!BS$1),1,"")</f>
        <v/>
      </c>
      <c r="BT49" s="205" t="str">
        <f>IF(AND(Start!$H44&lt;=CPM!BT$1,Start!$I44&gt;=CPM!BT$1),1,"")</f>
        <v/>
      </c>
      <c r="BU49" s="205" t="str">
        <f>IF(AND(Start!$H44&lt;=CPM!BU$1,Start!$I44&gt;=CPM!BU$1),1,"")</f>
        <v/>
      </c>
      <c r="BV49" s="205" t="str">
        <f>IF(AND(Start!$H44&lt;=CPM!BV$1,Start!$I44&gt;=CPM!BV$1),1,"")</f>
        <v/>
      </c>
      <c r="BW49" s="205" t="str">
        <f>IF(AND(Start!$H44&lt;=CPM!BW$1,Start!$I44&gt;=CPM!BW$1),1,"")</f>
        <v/>
      </c>
      <c r="BX49" s="205" t="str">
        <f>IF(AND(Start!$H44&lt;=CPM!BX$1,Start!$I44&gt;=CPM!BX$1),1,"")</f>
        <v/>
      </c>
      <c r="BY49" s="205" t="str">
        <f>IF(AND(Start!$H44&lt;=CPM!BY$1,Start!$I44&gt;=CPM!BY$1),1,"")</f>
        <v/>
      </c>
      <c r="BZ49" s="205" t="str">
        <f>IF(AND(Start!$H44&lt;=CPM!BZ$1,Start!$I44&gt;=CPM!BZ$1),1,"")</f>
        <v/>
      </c>
      <c r="CA49" s="205" t="str">
        <f>IF(AND(Start!$H44&lt;=CPM!CA$1,Start!$I44&gt;=CPM!CA$1),1,"")</f>
        <v/>
      </c>
      <c r="CB49" s="205" t="str">
        <f>IF(AND(Start!$H44&lt;=CPM!CB$1,Start!$I44&gt;=CPM!CB$1),1,"")</f>
        <v/>
      </c>
      <c r="CC49" s="205" t="str">
        <f>IF(AND(Start!$H44&lt;=CPM!CC$1,Start!$I44&gt;=CPM!CC$1),1,"")</f>
        <v/>
      </c>
      <c r="CD49" s="205" t="str">
        <f>IF(AND(Start!$H44&lt;=CPM!CD$1,Start!$I44&gt;=CPM!CD$1),1,"")</f>
        <v/>
      </c>
      <c r="CE49" s="205" t="str">
        <f>IF(AND(Start!$H44&lt;=CPM!CE$1,Start!$I44&gt;=CPM!CE$1),1,"")</f>
        <v/>
      </c>
      <c r="CF49" s="205" t="str">
        <f>IF(AND(Start!$H44&lt;=CPM!CF$1,Start!$I44&gt;=CPM!CF$1),1,"")</f>
        <v/>
      </c>
      <c r="CG49" s="205" t="str">
        <f>IF(AND(Start!$H44&lt;=CPM!CG$1,Start!$I44&gt;=CPM!CG$1),1,"")</f>
        <v/>
      </c>
      <c r="CH49" s="205" t="str">
        <f>IF(AND(Start!$H44&lt;=CPM!CH$1,Start!$I44&gt;=CPM!CH$1),1,"")</f>
        <v/>
      </c>
      <c r="CI49" s="205" t="str">
        <f>IF(AND(Start!$H44&lt;=CPM!CI$1,Start!$I44&gt;=CPM!CI$1),1,"")</f>
        <v/>
      </c>
      <c r="CJ49" s="205" t="str">
        <f>IF(AND(Start!$H44&lt;=CPM!CJ$1,Start!$I44&gt;=CPM!CJ$1),1,"")</f>
        <v/>
      </c>
      <c r="CK49" s="205" t="str">
        <f>IF(AND(Start!$H44&lt;=CPM!CK$1,Start!$I44&gt;=CPM!CK$1),1,"")</f>
        <v/>
      </c>
      <c r="CL49" s="205" t="str">
        <f>IF(AND(Start!$H44&lt;=CPM!CL$1,Start!$I44&gt;=CPM!CL$1),1,"")</f>
        <v/>
      </c>
      <c r="CM49" s="205" t="str">
        <f>IF(AND(Start!$H44&lt;=CPM!CM$1,Start!$I44&gt;=CPM!CM$1),1,"")</f>
        <v/>
      </c>
      <c r="CN49" s="205" t="str">
        <f>IF(AND(Start!$H44&lt;=CPM!CN$1,Start!$I44&gt;=CPM!CN$1),1,"")</f>
        <v/>
      </c>
      <c r="CO49" s="205" t="str">
        <f>IF(AND(Start!$H44&lt;=CPM!CO$1,Start!$I44&gt;=CPM!CO$1),1,"")</f>
        <v/>
      </c>
      <c r="CP49" s="205" t="str">
        <f>IF(AND(Start!$H44&lt;=CPM!CP$1,Start!$I44&gt;=CPM!CP$1),1,"")</f>
        <v/>
      </c>
      <c r="CQ49" s="205" t="str">
        <f>IF(AND(Start!$H44&lt;=CPM!CQ$1,Start!$I44&gt;=CPM!CQ$1),1,"")</f>
        <v/>
      </c>
      <c r="CR49" s="205" t="str">
        <f>IF(AND(Start!$H44&lt;=CPM!CR$1,Start!$I44&gt;=CPM!CR$1),1,"")</f>
        <v/>
      </c>
      <c r="CS49" s="205" t="str">
        <f>IF(AND(Start!$H44&lt;=CPM!CS$1,Start!$I44&gt;=CPM!CS$1),1,"")</f>
        <v/>
      </c>
      <c r="CT49" s="205" t="str">
        <f>IF(AND(Start!$H44&lt;=CPM!CT$1,Start!$I44&gt;=CPM!CT$1),1,"")</f>
        <v/>
      </c>
      <c r="CU49" s="205" t="str">
        <f>IF(AND(Start!$H44&lt;=CPM!CU$1,Start!$I44&gt;=CPM!CU$1),1,"")</f>
        <v/>
      </c>
      <c r="CV49" s="205" t="str">
        <f>IF(AND(Start!$H44&lt;=CPM!CV$1,Start!$I44&gt;=CPM!CV$1),1,"")</f>
        <v/>
      </c>
      <c r="CW49" s="205" t="str">
        <f>IF(AND(Start!$H44&lt;=CPM!CW$1,Start!$I44&gt;=CPM!CW$1),1,"")</f>
        <v/>
      </c>
      <c r="CX49" s="205" t="str">
        <f>IF(AND(Start!$H44&lt;=CPM!CX$1,Start!$I44&gt;=CPM!CX$1),1,"")</f>
        <v/>
      </c>
      <c r="CY49" s="205" t="str">
        <f>IF(AND(Start!$H44&lt;=CPM!CY$1,Start!$I44&gt;=CPM!CY$1),1,"")</f>
        <v/>
      </c>
      <c r="CZ49" s="205" t="str">
        <f>IF(AND(Start!$H44&lt;=CPM!CZ$1,Start!$I44&gt;=CPM!CZ$1),1,"")</f>
        <v/>
      </c>
      <c r="DA49" s="205" t="str">
        <f>IF(AND(Start!$H44&lt;=CPM!DA$1,Start!$I44&gt;=CPM!DA$1),1,"")</f>
        <v/>
      </c>
      <c r="DB49" s="205" t="str">
        <f>IF(AND(Start!$H44&lt;=CPM!DB$1,Start!$I44&gt;=CPM!DB$1),1,"")</f>
        <v/>
      </c>
      <c r="DC49" s="205" t="str">
        <f>IF(AND(Start!$H44&lt;=CPM!DC$1,Start!$I44&gt;=CPM!DC$1),1,"")</f>
        <v/>
      </c>
      <c r="DD49" s="205" t="str">
        <f>IF(AND(Start!$H44&lt;=CPM!DD$1,Start!$I44&gt;=CPM!DD$1),1,"")</f>
        <v/>
      </c>
      <c r="DE49" s="205" t="str">
        <f>IF(AND(Start!$H44&lt;=CPM!DE$1,Start!$I44&gt;=CPM!DE$1),1,"")</f>
        <v/>
      </c>
      <c r="DF49" s="205" t="str">
        <f>IF(AND(Start!$H44&lt;=CPM!DF$1,Start!$I44&gt;=CPM!DF$1),1,"")</f>
        <v/>
      </c>
      <c r="DG49" s="205" t="str">
        <f>IF(AND(Start!$H44&lt;=CPM!DG$1,Start!$I44&gt;=CPM!DG$1),1,"")</f>
        <v/>
      </c>
      <c r="DH49" s="205" t="str">
        <f>IF(AND(Start!$H44&lt;=CPM!DH$1,Start!$I44&gt;=CPM!DH$1),1,"")</f>
        <v/>
      </c>
      <c r="DI49" s="205" t="str">
        <f>IF(AND(Start!$H44&lt;=CPM!DI$1,Start!$I44&gt;=CPM!DI$1),1,"")</f>
        <v/>
      </c>
      <c r="DJ49" s="205" t="str">
        <f>IF(AND(Start!$H44&lt;=CPM!DJ$1,Start!$I44&gt;=CPM!DJ$1),1,"")</f>
        <v/>
      </c>
      <c r="DK49" s="205" t="str">
        <f>IF(AND(Start!$H44&lt;=CPM!DK$1,Start!$I44&gt;=CPM!DK$1),1,"")</f>
        <v/>
      </c>
      <c r="DL49" s="205" t="str">
        <f>IF(AND(Start!$H44&lt;=CPM!DL$1,Start!$I44&gt;=CPM!DL$1),1,"")</f>
        <v/>
      </c>
      <c r="DM49" s="205" t="str">
        <f>IF(AND(Start!$H44&lt;=CPM!DM$1,Start!$I44&gt;=CPM!DM$1),1,"")</f>
        <v/>
      </c>
      <c r="DN49" s="205" t="str">
        <f>IF(AND(Start!$H44&lt;=CPM!DN$1,Start!$I44&gt;=CPM!DN$1),1,"")</f>
        <v/>
      </c>
      <c r="DO49" s="205" t="str">
        <f>IF(AND(Start!$H44&lt;=CPM!DO$1,Start!$I44&gt;=CPM!DO$1),1,"")</f>
        <v/>
      </c>
      <c r="DP49" s="205" t="str">
        <f>IF(AND(Start!$H44&lt;=CPM!DP$1,Start!$I44&gt;=CPM!DP$1),1,"")</f>
        <v/>
      </c>
      <c r="DQ49" s="205" t="str">
        <f>IF(AND(Start!$H44&lt;=CPM!DQ$1,Start!$I44&gt;=CPM!DQ$1),1,"")</f>
        <v/>
      </c>
      <c r="DR49" s="205" t="str">
        <f>IF(AND(Start!$H44&lt;=CPM!DR$1,Start!$I44&gt;=CPM!DR$1),1,"")</f>
        <v/>
      </c>
      <c r="DS49" s="205" t="str">
        <f>IF(AND(Start!$H44&lt;=CPM!DS$1,Start!$I44&gt;=CPM!DS$1),1,"")</f>
        <v/>
      </c>
      <c r="DT49" s="205" t="str">
        <f>IF(AND(Start!$H44&lt;=CPM!DT$1,Start!$I44&gt;=CPM!DT$1),1,"")</f>
        <v/>
      </c>
      <c r="DU49" s="205" t="str">
        <f>IF(AND(Start!$H44&lt;=CPM!DU$1,Start!$I44&gt;=CPM!DU$1),1,"")</f>
        <v/>
      </c>
      <c r="DV49" s="205" t="str">
        <f>IF(AND(Start!$H44&lt;=CPM!DV$1,Start!$I44&gt;=CPM!DV$1),1,"")</f>
        <v/>
      </c>
      <c r="DW49" s="205" t="str">
        <f>IF(AND(Start!$H44&lt;=CPM!DW$1,Start!$I44&gt;=CPM!DW$1),1,"")</f>
        <v/>
      </c>
      <c r="DX49" s="205" t="str">
        <f>IF(AND(Start!$H44&lt;=CPM!DX$1,Start!$I44&gt;=CPM!DX$1),1,"")</f>
        <v/>
      </c>
      <c r="DY49" s="205" t="str">
        <f>IF(AND(Start!$H44&lt;=CPM!DY$1,Start!$I44&gt;=CPM!DY$1),1,"")</f>
        <v/>
      </c>
      <c r="DZ49" s="205" t="str">
        <f>IF(AND(Start!$H44&lt;=CPM!DZ$1,Start!$I44&gt;=CPM!DZ$1),1,"")</f>
        <v/>
      </c>
      <c r="EA49" s="205" t="str">
        <f>IF(AND(Start!$H44&lt;=CPM!EA$1,Start!$I44&gt;=CPM!EA$1),1,"")</f>
        <v/>
      </c>
      <c r="EB49" s="205" t="str">
        <f>IF(AND(Start!$H44&lt;=CPM!EB$1,Start!$I44&gt;=CPM!EB$1),1,"")</f>
        <v/>
      </c>
      <c r="EC49" s="205" t="str">
        <f>IF(AND(Start!$H44&lt;=CPM!EC$1,Start!$I44&gt;=CPM!EC$1),1,"")</f>
        <v/>
      </c>
    </row>
    <row r="50" spans="3:133" ht="12" hidden="1" customHeight="1" x14ac:dyDescent="0.2">
      <c r="C50" s="207" t="str">
        <f>Start!D45</f>
        <v/>
      </c>
      <c r="D50" s="203" t="str">
        <f>IF(AND(Start!$H45&lt;=CPM!D$1,Start!$I45&gt;=CPM!D$1),1,"")</f>
        <v/>
      </c>
      <c r="E50" s="204" t="str">
        <f>IF(AND(Start!$H45&lt;=CPM!E$1,Start!$I45&gt;=CPM!E$1),1,"")</f>
        <v/>
      </c>
      <c r="F50" s="204" t="str">
        <f>IF(AND(Start!$H45&lt;=CPM!F$1,Start!$I45&gt;=CPM!F$1),1,"")</f>
        <v/>
      </c>
      <c r="G50" s="204" t="str">
        <f>IF(AND(Start!$H45&lt;=CPM!G$1,Start!$I45&gt;=CPM!G$1),1,"")</f>
        <v/>
      </c>
      <c r="H50" s="205" t="str">
        <f>IF(AND(Start!$H45&lt;=CPM!H$1,Start!$I45&gt;=CPM!H$1),1,"")</f>
        <v/>
      </c>
      <c r="I50" s="203" t="str">
        <f>IF(AND(Start!$H45&lt;=CPM!I$1,Start!$I45&gt;=CPM!I$1),1,"")</f>
        <v/>
      </c>
      <c r="J50" s="204" t="str">
        <f>IF(AND(Start!$H45&lt;=CPM!J$1,Start!$I45&gt;=CPM!J$1),1,"")</f>
        <v/>
      </c>
      <c r="K50" s="204" t="str">
        <f>IF(AND(Start!$H45&lt;=CPM!K$1,Start!$I45&gt;=CPM!K$1),1,"")</f>
        <v/>
      </c>
      <c r="L50" s="204" t="str">
        <f>IF(AND(Start!$H45&lt;=CPM!L$1,Start!$I45&gt;=CPM!L$1),1,"")</f>
        <v/>
      </c>
      <c r="M50" s="205" t="str">
        <f>IF(AND(Start!$H45&lt;=CPM!M$1,Start!$I45&gt;=CPM!M$1),1,"")</f>
        <v/>
      </c>
      <c r="N50" s="203" t="str">
        <f>IF(AND(Start!$H45&lt;=CPM!N$1,Start!$I45&gt;=CPM!N$1),1,"")</f>
        <v/>
      </c>
      <c r="O50" s="204" t="str">
        <f>IF(AND(Start!$H45&lt;=CPM!O$1,Start!$I45&gt;=CPM!O$1),1,"")</f>
        <v/>
      </c>
      <c r="P50" s="204" t="str">
        <f>IF(AND(Start!$H45&lt;=CPM!P$1,Start!$I45&gt;=CPM!P$1),1,"")</f>
        <v/>
      </c>
      <c r="Q50" s="204" t="str">
        <f>IF(AND(Start!$H45&lt;=CPM!Q$1,Start!$I45&gt;=CPM!Q$1),1,"")</f>
        <v/>
      </c>
      <c r="R50" s="205" t="str">
        <f>IF(AND(Start!$H45&lt;=CPM!R$1,Start!$I45&gt;=CPM!R$1),1,"")</f>
        <v/>
      </c>
      <c r="S50" s="203" t="str">
        <f>IF(AND(Start!$H45&lt;=CPM!S$1,Start!$I45&gt;=CPM!S$1),1,"")</f>
        <v/>
      </c>
      <c r="T50" s="204" t="str">
        <f>IF(AND(Start!$H45&lt;=CPM!T$1,Start!$I45&gt;=CPM!T$1),1,"")</f>
        <v/>
      </c>
      <c r="U50" s="204" t="str">
        <f>IF(AND(Start!$H45&lt;=CPM!U$1,Start!$I45&gt;=CPM!U$1),1,"")</f>
        <v/>
      </c>
      <c r="V50" s="204" t="str">
        <f>IF(AND(Start!$H45&lt;=CPM!V$1,Start!$I45&gt;=CPM!V$1),1,"")</f>
        <v/>
      </c>
      <c r="W50" s="205" t="str">
        <f>IF(AND(Start!$H45&lt;=CPM!W$1,Start!$I45&gt;=CPM!W$1),1,"")</f>
        <v/>
      </c>
      <c r="X50" s="203" t="str">
        <f>IF(AND(Start!$H45&lt;=CPM!X$1,Start!$I45&gt;=CPM!X$1),1,"")</f>
        <v/>
      </c>
      <c r="Y50" s="204" t="str">
        <f>IF(AND(Start!$H45&lt;=CPM!Y$1,Start!$I45&gt;=CPM!Y$1),1,"")</f>
        <v/>
      </c>
      <c r="Z50" s="204" t="str">
        <f>IF(AND(Start!$H45&lt;=CPM!Z$1,Start!$I45&gt;=CPM!Z$1),1,"")</f>
        <v/>
      </c>
      <c r="AA50" s="204" t="str">
        <f>IF(AND(Start!$H45&lt;=CPM!AA$1,Start!$I45&gt;=CPM!AA$1),1,"")</f>
        <v/>
      </c>
      <c r="AB50" s="205" t="str">
        <f>IF(AND(Start!$H45&lt;=CPM!AB$1,Start!$I45&gt;=CPM!AB$1),1,"")</f>
        <v/>
      </c>
      <c r="AC50" s="203" t="str">
        <f>IF(AND(Start!$H45&lt;=CPM!AC$1,Start!$I45&gt;=CPM!AC$1),1,"")</f>
        <v/>
      </c>
      <c r="AD50" s="204" t="str">
        <f>IF(AND(Start!$H45&lt;=CPM!AD$1,Start!$I45&gt;=CPM!AD$1),1,"")</f>
        <v/>
      </c>
      <c r="AE50" s="204" t="str">
        <f>IF(AND(Start!$H45&lt;=CPM!AE$1,Start!$I45&gt;=CPM!AE$1),1,"")</f>
        <v/>
      </c>
      <c r="AF50" s="204" t="str">
        <f>IF(AND(Start!$H45&lt;=CPM!AF$1,Start!$I45&gt;=CPM!AF$1),1,"")</f>
        <v/>
      </c>
      <c r="AG50" s="205" t="str">
        <f>IF(AND(Start!$H45&lt;=CPM!AG$1,Start!$I45&gt;=CPM!AG$1),1,"")</f>
        <v/>
      </c>
      <c r="AH50" s="203" t="str">
        <f>IF(AND(Start!$H45&lt;=CPM!AH$1,Start!$I45&gt;=CPM!AH$1),1,"")</f>
        <v/>
      </c>
      <c r="AI50" s="204" t="str">
        <f>IF(AND(Start!$H45&lt;=CPM!AI$1,Start!$I45&gt;=CPM!AI$1),1,"")</f>
        <v/>
      </c>
      <c r="AJ50" s="204" t="str">
        <f>IF(AND(Start!$H45&lt;=CPM!AJ$1,Start!$I45&gt;=CPM!AJ$1),1,"")</f>
        <v/>
      </c>
      <c r="AK50" s="204" t="str">
        <f>IF(AND(Start!$H45&lt;=CPM!AK$1,Start!$I45&gt;=CPM!AK$1),1,"")</f>
        <v/>
      </c>
      <c r="AL50" s="205" t="str">
        <f>IF(AND(Start!$H45&lt;=CPM!AL$1,Start!$I45&gt;=CPM!AL$1),1,"")</f>
        <v/>
      </c>
      <c r="AM50" s="203" t="str">
        <f>IF(AND(Start!$H45&lt;=CPM!AM$1,Start!$I45&gt;=CPM!AM$1),1,"")</f>
        <v/>
      </c>
      <c r="AN50" s="204" t="str">
        <f>IF(AND(Start!$H45&lt;=CPM!AN$1,Start!$I45&gt;=CPM!AN$1),1,"")</f>
        <v/>
      </c>
      <c r="AO50" s="204" t="str">
        <f>IF(AND(Start!$H45&lt;=CPM!AO$1,Start!$I45&gt;=CPM!AO$1),1,"")</f>
        <v/>
      </c>
      <c r="AP50" s="204" t="str">
        <f>IF(AND(Start!$H45&lt;=CPM!AP$1,Start!$I45&gt;=CPM!AP$1),1,"")</f>
        <v/>
      </c>
      <c r="AQ50" s="205" t="str">
        <f>IF(AND(Start!$H45&lt;=CPM!AQ$1,Start!$I45&gt;=CPM!AQ$1),1,"")</f>
        <v/>
      </c>
      <c r="AR50" s="203" t="str">
        <f>IF(AND(Start!$H45&lt;=CPM!AR$1,Start!$I45&gt;=CPM!AR$1),1,"")</f>
        <v/>
      </c>
      <c r="AS50" s="204" t="str">
        <f>IF(AND(Start!$H45&lt;=CPM!AS$1,Start!$I45&gt;=CPM!AS$1),1,"")</f>
        <v/>
      </c>
      <c r="AT50" s="204" t="str">
        <f>IF(AND(Start!$H45&lt;=CPM!AT$1,Start!$I45&gt;=CPM!AT$1),1,"")</f>
        <v/>
      </c>
      <c r="AU50" s="204" t="str">
        <f>IF(AND(Start!$H45&lt;=CPM!AU$1,Start!$I45&gt;=CPM!AU$1),1,"")</f>
        <v/>
      </c>
      <c r="AV50" s="205" t="str">
        <f>IF(AND(Start!$H45&lt;=CPM!AV$1,Start!$I45&gt;=CPM!AV$1),1,"")</f>
        <v/>
      </c>
      <c r="AW50" s="203" t="str">
        <f>IF(AND(Start!$H45&lt;=CPM!AW$1,Start!$I45&gt;=CPM!AW$1),1,"")</f>
        <v/>
      </c>
      <c r="AX50" s="204" t="str">
        <f>IF(AND(Start!$H45&lt;=CPM!AX$1,Start!$I45&gt;=CPM!AX$1),1,"")</f>
        <v/>
      </c>
      <c r="AY50" s="204" t="str">
        <f>IF(AND(Start!$H45&lt;=CPM!AY$1,Start!$I45&gt;=CPM!AY$1),1,"")</f>
        <v/>
      </c>
      <c r="AZ50" s="204" t="str">
        <f>IF(AND(Start!$H45&lt;=CPM!AZ$1,Start!$I45&gt;=CPM!AZ$1),1,"")</f>
        <v/>
      </c>
      <c r="BA50" s="205" t="str">
        <f>IF(AND(Start!$H45&lt;=CPM!BA$1,Start!$I45&gt;=CPM!BA$1),1,"")</f>
        <v/>
      </c>
      <c r="BB50" s="203" t="str">
        <f>IF(AND(Start!$H45&lt;=CPM!BB$1,Start!$I45&gt;=CPM!BB$1),1,"")</f>
        <v/>
      </c>
      <c r="BC50" s="204" t="str">
        <f>IF(AND(Start!$H45&lt;=CPM!BC$1,Start!$I45&gt;=CPM!BC$1),1,"")</f>
        <v/>
      </c>
      <c r="BD50" s="204" t="str">
        <f>IF(AND(Start!$H45&lt;=CPM!BD$1,Start!$I45&gt;=CPM!BD$1),1,"")</f>
        <v/>
      </c>
      <c r="BE50" s="204" t="str">
        <f>IF(AND(Start!$H45&lt;=CPM!BE$1,Start!$I45&gt;=CPM!BE$1),1,"")</f>
        <v/>
      </c>
      <c r="BF50" s="205" t="str">
        <f>IF(AND(Start!$H45&lt;=CPM!BF$1,Start!$I45&gt;=CPM!BF$1),1,"")</f>
        <v/>
      </c>
      <c r="BG50" s="203" t="str">
        <f>IF(AND(Start!$H45&lt;=CPM!BG$1,Start!$I45&gt;=CPM!BG$1),1,"")</f>
        <v/>
      </c>
      <c r="BH50" s="204" t="str">
        <f>IF(AND(Start!$H45&lt;=CPM!BH$1,Start!$I45&gt;=CPM!BH$1),1,"")</f>
        <v/>
      </c>
      <c r="BI50" s="204" t="str">
        <f>IF(AND(Start!$H45&lt;=CPM!BI$1,Start!$I45&gt;=CPM!BI$1),1,"")</f>
        <v/>
      </c>
      <c r="BJ50" s="204" t="str">
        <f>IF(AND(Start!$H45&lt;=CPM!BJ$1,Start!$I45&gt;=CPM!BJ$1),1,"")</f>
        <v/>
      </c>
      <c r="BK50" s="205" t="str">
        <f>IF(AND(Start!$H45&lt;=CPM!BK$1,Start!$I45&gt;=CPM!BK$1),1,"")</f>
        <v/>
      </c>
      <c r="BL50" s="203" t="str">
        <f>IF(AND(Start!$H45&lt;=CPM!BL$1,Start!$I45&gt;=CPM!BL$1),1,"")</f>
        <v/>
      </c>
      <c r="BM50" s="204" t="str">
        <f>IF(AND(Start!$H45&lt;=CPM!BM$1,Start!$I45&gt;=CPM!BM$1),1,"")</f>
        <v/>
      </c>
      <c r="BN50" s="204" t="str">
        <f>IF(AND(Start!$H45&lt;=CPM!BN$1,Start!$I45&gt;=CPM!BN$1),1,"")</f>
        <v/>
      </c>
      <c r="BO50" s="204" t="str">
        <f>IF(AND(Start!$H45&lt;=CPM!BO$1,Start!$I45&gt;=CPM!BO$1),1,"")</f>
        <v/>
      </c>
      <c r="BP50" s="205" t="str">
        <f>IF(AND(Start!$H45&lt;=CPM!BP$1,Start!$I45&gt;=CPM!BP$1),1,"")</f>
        <v/>
      </c>
      <c r="BQ50" s="205" t="str">
        <f>IF(AND(Start!$H45&lt;=CPM!BQ$1,Start!$I45&gt;=CPM!BQ$1),1,"")</f>
        <v/>
      </c>
      <c r="BR50" s="205" t="str">
        <f>IF(AND(Start!$H45&lt;=CPM!BR$1,Start!$I45&gt;=CPM!BR$1),1,"")</f>
        <v/>
      </c>
      <c r="BS50" s="205" t="str">
        <f>IF(AND(Start!$H45&lt;=CPM!BS$1,Start!$I45&gt;=CPM!BS$1),1,"")</f>
        <v/>
      </c>
      <c r="BT50" s="205" t="str">
        <f>IF(AND(Start!$H45&lt;=CPM!BT$1,Start!$I45&gt;=CPM!BT$1),1,"")</f>
        <v/>
      </c>
      <c r="BU50" s="205" t="str">
        <f>IF(AND(Start!$H45&lt;=CPM!BU$1,Start!$I45&gt;=CPM!BU$1),1,"")</f>
        <v/>
      </c>
      <c r="BV50" s="205" t="str">
        <f>IF(AND(Start!$H45&lt;=CPM!BV$1,Start!$I45&gt;=CPM!BV$1),1,"")</f>
        <v/>
      </c>
      <c r="BW50" s="205" t="str">
        <f>IF(AND(Start!$H45&lt;=CPM!BW$1,Start!$I45&gt;=CPM!BW$1),1,"")</f>
        <v/>
      </c>
      <c r="BX50" s="205" t="str">
        <f>IF(AND(Start!$H45&lt;=CPM!BX$1,Start!$I45&gt;=CPM!BX$1),1,"")</f>
        <v/>
      </c>
      <c r="BY50" s="205" t="str">
        <f>IF(AND(Start!$H45&lt;=CPM!BY$1,Start!$I45&gt;=CPM!BY$1),1,"")</f>
        <v/>
      </c>
      <c r="BZ50" s="205" t="str">
        <f>IF(AND(Start!$H45&lt;=CPM!BZ$1,Start!$I45&gt;=CPM!BZ$1),1,"")</f>
        <v/>
      </c>
      <c r="CA50" s="205" t="str">
        <f>IF(AND(Start!$H45&lt;=CPM!CA$1,Start!$I45&gt;=CPM!CA$1),1,"")</f>
        <v/>
      </c>
      <c r="CB50" s="205" t="str">
        <f>IF(AND(Start!$H45&lt;=CPM!CB$1,Start!$I45&gt;=CPM!CB$1),1,"")</f>
        <v/>
      </c>
      <c r="CC50" s="205" t="str">
        <f>IF(AND(Start!$H45&lt;=CPM!CC$1,Start!$I45&gt;=CPM!CC$1),1,"")</f>
        <v/>
      </c>
      <c r="CD50" s="205" t="str">
        <f>IF(AND(Start!$H45&lt;=CPM!CD$1,Start!$I45&gt;=CPM!CD$1),1,"")</f>
        <v/>
      </c>
      <c r="CE50" s="205" t="str">
        <f>IF(AND(Start!$H45&lt;=CPM!CE$1,Start!$I45&gt;=CPM!CE$1),1,"")</f>
        <v/>
      </c>
      <c r="CF50" s="205" t="str">
        <f>IF(AND(Start!$H45&lt;=CPM!CF$1,Start!$I45&gt;=CPM!CF$1),1,"")</f>
        <v/>
      </c>
      <c r="CG50" s="205" t="str">
        <f>IF(AND(Start!$H45&lt;=CPM!CG$1,Start!$I45&gt;=CPM!CG$1),1,"")</f>
        <v/>
      </c>
      <c r="CH50" s="205" t="str">
        <f>IF(AND(Start!$H45&lt;=CPM!CH$1,Start!$I45&gt;=CPM!CH$1),1,"")</f>
        <v/>
      </c>
      <c r="CI50" s="205" t="str">
        <f>IF(AND(Start!$H45&lt;=CPM!CI$1,Start!$I45&gt;=CPM!CI$1),1,"")</f>
        <v/>
      </c>
      <c r="CJ50" s="205" t="str">
        <f>IF(AND(Start!$H45&lt;=CPM!CJ$1,Start!$I45&gt;=CPM!CJ$1),1,"")</f>
        <v/>
      </c>
      <c r="CK50" s="205" t="str">
        <f>IF(AND(Start!$H45&lt;=CPM!CK$1,Start!$I45&gt;=CPM!CK$1),1,"")</f>
        <v/>
      </c>
      <c r="CL50" s="205" t="str">
        <f>IF(AND(Start!$H45&lt;=CPM!CL$1,Start!$I45&gt;=CPM!CL$1),1,"")</f>
        <v/>
      </c>
      <c r="CM50" s="205" t="str">
        <f>IF(AND(Start!$H45&lt;=CPM!CM$1,Start!$I45&gt;=CPM!CM$1),1,"")</f>
        <v/>
      </c>
      <c r="CN50" s="205" t="str">
        <f>IF(AND(Start!$H45&lt;=CPM!CN$1,Start!$I45&gt;=CPM!CN$1),1,"")</f>
        <v/>
      </c>
      <c r="CO50" s="205" t="str">
        <f>IF(AND(Start!$H45&lt;=CPM!CO$1,Start!$I45&gt;=CPM!CO$1),1,"")</f>
        <v/>
      </c>
      <c r="CP50" s="205" t="str">
        <f>IF(AND(Start!$H45&lt;=CPM!CP$1,Start!$I45&gt;=CPM!CP$1),1,"")</f>
        <v/>
      </c>
      <c r="CQ50" s="205" t="str">
        <f>IF(AND(Start!$H45&lt;=CPM!CQ$1,Start!$I45&gt;=CPM!CQ$1),1,"")</f>
        <v/>
      </c>
      <c r="CR50" s="205" t="str">
        <f>IF(AND(Start!$H45&lt;=CPM!CR$1,Start!$I45&gt;=CPM!CR$1),1,"")</f>
        <v/>
      </c>
      <c r="CS50" s="205" t="str">
        <f>IF(AND(Start!$H45&lt;=CPM!CS$1,Start!$I45&gt;=CPM!CS$1),1,"")</f>
        <v/>
      </c>
      <c r="CT50" s="205" t="str">
        <f>IF(AND(Start!$H45&lt;=CPM!CT$1,Start!$I45&gt;=CPM!CT$1),1,"")</f>
        <v/>
      </c>
      <c r="CU50" s="205" t="str">
        <f>IF(AND(Start!$H45&lt;=CPM!CU$1,Start!$I45&gt;=CPM!CU$1),1,"")</f>
        <v/>
      </c>
      <c r="CV50" s="205" t="str">
        <f>IF(AND(Start!$H45&lt;=CPM!CV$1,Start!$I45&gt;=CPM!CV$1),1,"")</f>
        <v/>
      </c>
      <c r="CW50" s="205" t="str">
        <f>IF(AND(Start!$H45&lt;=CPM!CW$1,Start!$I45&gt;=CPM!CW$1),1,"")</f>
        <v/>
      </c>
      <c r="CX50" s="205" t="str">
        <f>IF(AND(Start!$H45&lt;=CPM!CX$1,Start!$I45&gt;=CPM!CX$1),1,"")</f>
        <v/>
      </c>
      <c r="CY50" s="205" t="str">
        <f>IF(AND(Start!$H45&lt;=CPM!CY$1,Start!$I45&gt;=CPM!CY$1),1,"")</f>
        <v/>
      </c>
      <c r="CZ50" s="205" t="str">
        <f>IF(AND(Start!$H45&lt;=CPM!CZ$1,Start!$I45&gt;=CPM!CZ$1),1,"")</f>
        <v/>
      </c>
      <c r="DA50" s="205" t="str">
        <f>IF(AND(Start!$H45&lt;=CPM!DA$1,Start!$I45&gt;=CPM!DA$1),1,"")</f>
        <v/>
      </c>
      <c r="DB50" s="205" t="str">
        <f>IF(AND(Start!$H45&lt;=CPM!DB$1,Start!$I45&gt;=CPM!DB$1),1,"")</f>
        <v/>
      </c>
      <c r="DC50" s="205" t="str">
        <f>IF(AND(Start!$H45&lt;=CPM!DC$1,Start!$I45&gt;=CPM!DC$1),1,"")</f>
        <v/>
      </c>
      <c r="DD50" s="205" t="str">
        <f>IF(AND(Start!$H45&lt;=CPM!DD$1,Start!$I45&gt;=CPM!DD$1),1,"")</f>
        <v/>
      </c>
      <c r="DE50" s="205" t="str">
        <f>IF(AND(Start!$H45&lt;=CPM!DE$1,Start!$I45&gt;=CPM!DE$1),1,"")</f>
        <v/>
      </c>
      <c r="DF50" s="205" t="str">
        <f>IF(AND(Start!$H45&lt;=CPM!DF$1,Start!$I45&gt;=CPM!DF$1),1,"")</f>
        <v/>
      </c>
      <c r="DG50" s="205" t="str">
        <f>IF(AND(Start!$H45&lt;=CPM!DG$1,Start!$I45&gt;=CPM!DG$1),1,"")</f>
        <v/>
      </c>
      <c r="DH50" s="205" t="str">
        <f>IF(AND(Start!$H45&lt;=CPM!DH$1,Start!$I45&gt;=CPM!DH$1),1,"")</f>
        <v/>
      </c>
      <c r="DI50" s="205" t="str">
        <f>IF(AND(Start!$H45&lt;=CPM!DI$1,Start!$I45&gt;=CPM!DI$1),1,"")</f>
        <v/>
      </c>
      <c r="DJ50" s="205" t="str">
        <f>IF(AND(Start!$H45&lt;=CPM!DJ$1,Start!$I45&gt;=CPM!DJ$1),1,"")</f>
        <v/>
      </c>
      <c r="DK50" s="205" t="str">
        <f>IF(AND(Start!$H45&lt;=CPM!DK$1,Start!$I45&gt;=CPM!DK$1),1,"")</f>
        <v/>
      </c>
      <c r="DL50" s="205" t="str">
        <f>IF(AND(Start!$H45&lt;=CPM!DL$1,Start!$I45&gt;=CPM!DL$1),1,"")</f>
        <v/>
      </c>
      <c r="DM50" s="205" t="str">
        <f>IF(AND(Start!$H45&lt;=CPM!DM$1,Start!$I45&gt;=CPM!DM$1),1,"")</f>
        <v/>
      </c>
      <c r="DN50" s="205" t="str">
        <f>IF(AND(Start!$H45&lt;=CPM!DN$1,Start!$I45&gt;=CPM!DN$1),1,"")</f>
        <v/>
      </c>
      <c r="DO50" s="205" t="str">
        <f>IF(AND(Start!$H45&lt;=CPM!DO$1,Start!$I45&gt;=CPM!DO$1),1,"")</f>
        <v/>
      </c>
      <c r="DP50" s="205" t="str">
        <f>IF(AND(Start!$H45&lt;=CPM!DP$1,Start!$I45&gt;=CPM!DP$1),1,"")</f>
        <v/>
      </c>
      <c r="DQ50" s="205" t="str">
        <f>IF(AND(Start!$H45&lt;=CPM!DQ$1,Start!$I45&gt;=CPM!DQ$1),1,"")</f>
        <v/>
      </c>
      <c r="DR50" s="205" t="str">
        <f>IF(AND(Start!$H45&lt;=CPM!DR$1,Start!$I45&gt;=CPM!DR$1),1,"")</f>
        <v/>
      </c>
      <c r="DS50" s="205" t="str">
        <f>IF(AND(Start!$H45&lt;=CPM!DS$1,Start!$I45&gt;=CPM!DS$1),1,"")</f>
        <v/>
      </c>
      <c r="DT50" s="205" t="str">
        <f>IF(AND(Start!$H45&lt;=CPM!DT$1,Start!$I45&gt;=CPM!DT$1),1,"")</f>
        <v/>
      </c>
      <c r="DU50" s="205" t="str">
        <f>IF(AND(Start!$H45&lt;=CPM!DU$1,Start!$I45&gt;=CPM!DU$1),1,"")</f>
        <v/>
      </c>
      <c r="DV50" s="205" t="str">
        <f>IF(AND(Start!$H45&lt;=CPM!DV$1,Start!$I45&gt;=CPM!DV$1),1,"")</f>
        <v/>
      </c>
      <c r="DW50" s="205" t="str">
        <f>IF(AND(Start!$H45&lt;=CPM!DW$1,Start!$I45&gt;=CPM!DW$1),1,"")</f>
        <v/>
      </c>
      <c r="DX50" s="205" t="str">
        <f>IF(AND(Start!$H45&lt;=CPM!DX$1,Start!$I45&gt;=CPM!DX$1),1,"")</f>
        <v/>
      </c>
      <c r="DY50" s="205" t="str">
        <f>IF(AND(Start!$H45&lt;=CPM!DY$1,Start!$I45&gt;=CPM!DY$1),1,"")</f>
        <v/>
      </c>
      <c r="DZ50" s="205" t="str">
        <f>IF(AND(Start!$H45&lt;=CPM!DZ$1,Start!$I45&gt;=CPM!DZ$1),1,"")</f>
        <v/>
      </c>
      <c r="EA50" s="205" t="str">
        <f>IF(AND(Start!$H45&lt;=CPM!EA$1,Start!$I45&gt;=CPM!EA$1),1,"")</f>
        <v/>
      </c>
      <c r="EB50" s="205" t="str">
        <f>IF(AND(Start!$H45&lt;=CPM!EB$1,Start!$I45&gt;=CPM!EB$1),1,"")</f>
        <v/>
      </c>
      <c r="EC50" s="205" t="str">
        <f>IF(AND(Start!$H45&lt;=CPM!EC$1,Start!$I45&gt;=CPM!EC$1),1,"")</f>
        <v/>
      </c>
    </row>
    <row r="51" spans="3:133" ht="12" hidden="1" customHeight="1" x14ac:dyDescent="0.2">
      <c r="C51" s="207" t="str">
        <f>Start!D46</f>
        <v/>
      </c>
      <c r="D51" s="203" t="str">
        <f>IF(AND(Start!$H46&lt;=CPM!D$1,Start!$I46&gt;=CPM!D$1),1,"")</f>
        <v/>
      </c>
      <c r="E51" s="204" t="str">
        <f>IF(AND(Start!$H46&lt;=CPM!E$1,Start!$I46&gt;=CPM!E$1),1,"")</f>
        <v/>
      </c>
      <c r="F51" s="204" t="str">
        <f>IF(AND(Start!$H46&lt;=CPM!F$1,Start!$I46&gt;=CPM!F$1),1,"")</f>
        <v/>
      </c>
      <c r="G51" s="204" t="str">
        <f>IF(AND(Start!$H46&lt;=CPM!G$1,Start!$I46&gt;=CPM!G$1),1,"")</f>
        <v/>
      </c>
      <c r="H51" s="205" t="str">
        <f>IF(AND(Start!$H46&lt;=CPM!H$1,Start!$I46&gt;=CPM!H$1),1,"")</f>
        <v/>
      </c>
      <c r="I51" s="203" t="str">
        <f>IF(AND(Start!$H46&lt;=CPM!I$1,Start!$I46&gt;=CPM!I$1),1,"")</f>
        <v/>
      </c>
      <c r="J51" s="204" t="str">
        <f>IF(AND(Start!$H46&lt;=CPM!J$1,Start!$I46&gt;=CPM!J$1),1,"")</f>
        <v/>
      </c>
      <c r="K51" s="204" t="str">
        <f>IF(AND(Start!$H46&lt;=CPM!K$1,Start!$I46&gt;=CPM!K$1),1,"")</f>
        <v/>
      </c>
      <c r="L51" s="204" t="str">
        <f>IF(AND(Start!$H46&lt;=CPM!L$1,Start!$I46&gt;=CPM!L$1),1,"")</f>
        <v/>
      </c>
      <c r="M51" s="205" t="str">
        <f>IF(AND(Start!$H46&lt;=CPM!M$1,Start!$I46&gt;=CPM!M$1),1,"")</f>
        <v/>
      </c>
      <c r="N51" s="203" t="str">
        <f>IF(AND(Start!$H46&lt;=CPM!N$1,Start!$I46&gt;=CPM!N$1),1,"")</f>
        <v/>
      </c>
      <c r="O51" s="204" t="str">
        <f>IF(AND(Start!$H46&lt;=CPM!O$1,Start!$I46&gt;=CPM!O$1),1,"")</f>
        <v/>
      </c>
      <c r="P51" s="204" t="str">
        <f>IF(AND(Start!$H46&lt;=CPM!P$1,Start!$I46&gt;=CPM!P$1),1,"")</f>
        <v/>
      </c>
      <c r="Q51" s="204" t="str">
        <f>IF(AND(Start!$H46&lt;=CPM!Q$1,Start!$I46&gt;=CPM!Q$1),1,"")</f>
        <v/>
      </c>
      <c r="R51" s="205" t="str">
        <f>IF(AND(Start!$H46&lt;=CPM!R$1,Start!$I46&gt;=CPM!R$1),1,"")</f>
        <v/>
      </c>
      <c r="S51" s="203" t="str">
        <f>IF(AND(Start!$H46&lt;=CPM!S$1,Start!$I46&gt;=CPM!S$1),1,"")</f>
        <v/>
      </c>
      <c r="T51" s="204" t="str">
        <f>IF(AND(Start!$H46&lt;=CPM!T$1,Start!$I46&gt;=CPM!T$1),1,"")</f>
        <v/>
      </c>
      <c r="U51" s="204" t="str">
        <f>IF(AND(Start!$H46&lt;=CPM!U$1,Start!$I46&gt;=CPM!U$1),1,"")</f>
        <v/>
      </c>
      <c r="V51" s="204" t="str">
        <f>IF(AND(Start!$H46&lt;=CPM!V$1,Start!$I46&gt;=CPM!V$1),1,"")</f>
        <v/>
      </c>
      <c r="W51" s="205" t="str">
        <f>IF(AND(Start!$H46&lt;=CPM!W$1,Start!$I46&gt;=CPM!W$1),1,"")</f>
        <v/>
      </c>
      <c r="X51" s="203" t="str">
        <f>IF(AND(Start!$H46&lt;=CPM!X$1,Start!$I46&gt;=CPM!X$1),1,"")</f>
        <v/>
      </c>
      <c r="Y51" s="204" t="str">
        <f>IF(AND(Start!$H46&lt;=CPM!Y$1,Start!$I46&gt;=CPM!Y$1),1,"")</f>
        <v/>
      </c>
      <c r="Z51" s="204" t="str">
        <f>IF(AND(Start!$H46&lt;=CPM!Z$1,Start!$I46&gt;=CPM!Z$1),1,"")</f>
        <v/>
      </c>
      <c r="AA51" s="204" t="str">
        <f>IF(AND(Start!$H46&lt;=CPM!AA$1,Start!$I46&gt;=CPM!AA$1),1,"")</f>
        <v/>
      </c>
      <c r="AB51" s="205" t="str">
        <f>IF(AND(Start!$H46&lt;=CPM!AB$1,Start!$I46&gt;=CPM!AB$1),1,"")</f>
        <v/>
      </c>
      <c r="AC51" s="203" t="str">
        <f>IF(AND(Start!$H46&lt;=CPM!AC$1,Start!$I46&gt;=CPM!AC$1),1,"")</f>
        <v/>
      </c>
      <c r="AD51" s="204" t="str">
        <f>IF(AND(Start!$H46&lt;=CPM!AD$1,Start!$I46&gt;=CPM!AD$1),1,"")</f>
        <v/>
      </c>
      <c r="AE51" s="204" t="str">
        <f>IF(AND(Start!$H46&lt;=CPM!AE$1,Start!$I46&gt;=CPM!AE$1),1,"")</f>
        <v/>
      </c>
      <c r="AF51" s="204" t="str">
        <f>IF(AND(Start!$H46&lt;=CPM!AF$1,Start!$I46&gt;=CPM!AF$1),1,"")</f>
        <v/>
      </c>
      <c r="AG51" s="205" t="str">
        <f>IF(AND(Start!$H46&lt;=CPM!AG$1,Start!$I46&gt;=CPM!AG$1),1,"")</f>
        <v/>
      </c>
      <c r="AH51" s="203" t="str">
        <f>IF(AND(Start!$H46&lt;=CPM!AH$1,Start!$I46&gt;=CPM!AH$1),1,"")</f>
        <v/>
      </c>
      <c r="AI51" s="204" t="str">
        <f>IF(AND(Start!$H46&lt;=CPM!AI$1,Start!$I46&gt;=CPM!AI$1),1,"")</f>
        <v/>
      </c>
      <c r="AJ51" s="204" t="str">
        <f>IF(AND(Start!$H46&lt;=CPM!AJ$1,Start!$I46&gt;=CPM!AJ$1),1,"")</f>
        <v/>
      </c>
      <c r="AK51" s="204" t="str">
        <f>IF(AND(Start!$H46&lt;=CPM!AK$1,Start!$I46&gt;=CPM!AK$1),1,"")</f>
        <v/>
      </c>
      <c r="AL51" s="205" t="str">
        <f>IF(AND(Start!$H46&lt;=CPM!AL$1,Start!$I46&gt;=CPM!AL$1),1,"")</f>
        <v/>
      </c>
      <c r="AM51" s="203" t="str">
        <f>IF(AND(Start!$H46&lt;=CPM!AM$1,Start!$I46&gt;=CPM!AM$1),1,"")</f>
        <v/>
      </c>
      <c r="AN51" s="204" t="str">
        <f>IF(AND(Start!$H46&lt;=CPM!AN$1,Start!$I46&gt;=CPM!AN$1),1,"")</f>
        <v/>
      </c>
      <c r="AO51" s="204" t="str">
        <f>IF(AND(Start!$H46&lt;=CPM!AO$1,Start!$I46&gt;=CPM!AO$1),1,"")</f>
        <v/>
      </c>
      <c r="AP51" s="204" t="str">
        <f>IF(AND(Start!$H46&lt;=CPM!AP$1,Start!$I46&gt;=CPM!AP$1),1,"")</f>
        <v/>
      </c>
      <c r="AQ51" s="205" t="str">
        <f>IF(AND(Start!$H46&lt;=CPM!AQ$1,Start!$I46&gt;=CPM!AQ$1),1,"")</f>
        <v/>
      </c>
      <c r="AR51" s="203" t="str">
        <f>IF(AND(Start!$H46&lt;=CPM!AR$1,Start!$I46&gt;=CPM!AR$1),1,"")</f>
        <v/>
      </c>
      <c r="AS51" s="204" t="str">
        <f>IF(AND(Start!$H46&lt;=CPM!AS$1,Start!$I46&gt;=CPM!AS$1),1,"")</f>
        <v/>
      </c>
      <c r="AT51" s="204" t="str">
        <f>IF(AND(Start!$H46&lt;=CPM!AT$1,Start!$I46&gt;=CPM!AT$1),1,"")</f>
        <v/>
      </c>
      <c r="AU51" s="204" t="str">
        <f>IF(AND(Start!$H46&lt;=CPM!AU$1,Start!$I46&gt;=CPM!AU$1),1,"")</f>
        <v/>
      </c>
      <c r="AV51" s="205" t="str">
        <f>IF(AND(Start!$H46&lt;=CPM!AV$1,Start!$I46&gt;=CPM!AV$1),1,"")</f>
        <v/>
      </c>
      <c r="AW51" s="203" t="str">
        <f>IF(AND(Start!$H46&lt;=CPM!AW$1,Start!$I46&gt;=CPM!AW$1),1,"")</f>
        <v/>
      </c>
      <c r="AX51" s="204" t="str">
        <f>IF(AND(Start!$H46&lt;=CPM!AX$1,Start!$I46&gt;=CPM!AX$1),1,"")</f>
        <v/>
      </c>
      <c r="AY51" s="204" t="str">
        <f>IF(AND(Start!$H46&lt;=CPM!AY$1,Start!$I46&gt;=CPM!AY$1),1,"")</f>
        <v/>
      </c>
      <c r="AZ51" s="204" t="str">
        <f>IF(AND(Start!$H46&lt;=CPM!AZ$1,Start!$I46&gt;=CPM!AZ$1),1,"")</f>
        <v/>
      </c>
      <c r="BA51" s="205" t="str">
        <f>IF(AND(Start!$H46&lt;=CPM!BA$1,Start!$I46&gt;=CPM!BA$1),1,"")</f>
        <v/>
      </c>
      <c r="BB51" s="203" t="str">
        <f>IF(AND(Start!$H46&lt;=CPM!BB$1,Start!$I46&gt;=CPM!BB$1),1,"")</f>
        <v/>
      </c>
      <c r="BC51" s="204" t="str">
        <f>IF(AND(Start!$H46&lt;=CPM!BC$1,Start!$I46&gt;=CPM!BC$1),1,"")</f>
        <v/>
      </c>
      <c r="BD51" s="204" t="str">
        <f>IF(AND(Start!$H46&lt;=CPM!BD$1,Start!$I46&gt;=CPM!BD$1),1,"")</f>
        <v/>
      </c>
      <c r="BE51" s="204" t="str">
        <f>IF(AND(Start!$H46&lt;=CPM!BE$1,Start!$I46&gt;=CPM!BE$1),1,"")</f>
        <v/>
      </c>
      <c r="BF51" s="205" t="str">
        <f>IF(AND(Start!$H46&lt;=CPM!BF$1,Start!$I46&gt;=CPM!BF$1),1,"")</f>
        <v/>
      </c>
      <c r="BG51" s="203" t="str">
        <f>IF(AND(Start!$H46&lt;=CPM!BG$1,Start!$I46&gt;=CPM!BG$1),1,"")</f>
        <v/>
      </c>
      <c r="BH51" s="204" t="str">
        <f>IF(AND(Start!$H46&lt;=CPM!BH$1,Start!$I46&gt;=CPM!BH$1),1,"")</f>
        <v/>
      </c>
      <c r="BI51" s="204" t="str">
        <f>IF(AND(Start!$H46&lt;=CPM!BI$1,Start!$I46&gt;=CPM!BI$1),1,"")</f>
        <v/>
      </c>
      <c r="BJ51" s="204" t="str">
        <f>IF(AND(Start!$H46&lt;=CPM!BJ$1,Start!$I46&gt;=CPM!BJ$1),1,"")</f>
        <v/>
      </c>
      <c r="BK51" s="205" t="str">
        <f>IF(AND(Start!$H46&lt;=CPM!BK$1,Start!$I46&gt;=CPM!BK$1),1,"")</f>
        <v/>
      </c>
      <c r="BL51" s="203" t="str">
        <f>IF(AND(Start!$H46&lt;=CPM!BL$1,Start!$I46&gt;=CPM!BL$1),1,"")</f>
        <v/>
      </c>
      <c r="BM51" s="204" t="str">
        <f>IF(AND(Start!$H46&lt;=CPM!BM$1,Start!$I46&gt;=CPM!BM$1),1,"")</f>
        <v/>
      </c>
      <c r="BN51" s="204" t="str">
        <f>IF(AND(Start!$H46&lt;=CPM!BN$1,Start!$I46&gt;=CPM!BN$1),1,"")</f>
        <v/>
      </c>
      <c r="BO51" s="204" t="str">
        <f>IF(AND(Start!$H46&lt;=CPM!BO$1,Start!$I46&gt;=CPM!BO$1),1,"")</f>
        <v/>
      </c>
      <c r="BP51" s="205" t="str">
        <f>IF(AND(Start!$H46&lt;=CPM!BP$1,Start!$I46&gt;=CPM!BP$1),1,"")</f>
        <v/>
      </c>
      <c r="BQ51" s="205" t="str">
        <f>IF(AND(Start!$H46&lt;=CPM!BQ$1,Start!$I46&gt;=CPM!BQ$1),1,"")</f>
        <v/>
      </c>
      <c r="BR51" s="205" t="str">
        <f>IF(AND(Start!$H46&lt;=CPM!BR$1,Start!$I46&gt;=CPM!BR$1),1,"")</f>
        <v/>
      </c>
      <c r="BS51" s="205" t="str">
        <f>IF(AND(Start!$H46&lt;=CPM!BS$1,Start!$I46&gt;=CPM!BS$1),1,"")</f>
        <v/>
      </c>
      <c r="BT51" s="205" t="str">
        <f>IF(AND(Start!$H46&lt;=CPM!BT$1,Start!$I46&gt;=CPM!BT$1),1,"")</f>
        <v/>
      </c>
      <c r="BU51" s="205" t="str">
        <f>IF(AND(Start!$H46&lt;=CPM!BU$1,Start!$I46&gt;=CPM!BU$1),1,"")</f>
        <v/>
      </c>
      <c r="BV51" s="205" t="str">
        <f>IF(AND(Start!$H46&lt;=CPM!BV$1,Start!$I46&gt;=CPM!BV$1),1,"")</f>
        <v/>
      </c>
      <c r="BW51" s="205" t="str">
        <f>IF(AND(Start!$H46&lt;=CPM!BW$1,Start!$I46&gt;=CPM!BW$1),1,"")</f>
        <v/>
      </c>
      <c r="BX51" s="205" t="str">
        <f>IF(AND(Start!$H46&lt;=CPM!BX$1,Start!$I46&gt;=CPM!BX$1),1,"")</f>
        <v/>
      </c>
      <c r="BY51" s="205" t="str">
        <f>IF(AND(Start!$H46&lt;=CPM!BY$1,Start!$I46&gt;=CPM!BY$1),1,"")</f>
        <v/>
      </c>
      <c r="BZ51" s="205" t="str">
        <f>IF(AND(Start!$H46&lt;=CPM!BZ$1,Start!$I46&gt;=CPM!BZ$1),1,"")</f>
        <v/>
      </c>
      <c r="CA51" s="205" t="str">
        <f>IF(AND(Start!$H46&lt;=CPM!CA$1,Start!$I46&gt;=CPM!CA$1),1,"")</f>
        <v/>
      </c>
      <c r="CB51" s="205" t="str">
        <f>IF(AND(Start!$H46&lt;=CPM!CB$1,Start!$I46&gt;=CPM!CB$1),1,"")</f>
        <v/>
      </c>
      <c r="CC51" s="205" t="str">
        <f>IF(AND(Start!$H46&lt;=CPM!CC$1,Start!$I46&gt;=CPM!CC$1),1,"")</f>
        <v/>
      </c>
      <c r="CD51" s="205" t="str">
        <f>IF(AND(Start!$H46&lt;=CPM!CD$1,Start!$I46&gt;=CPM!CD$1),1,"")</f>
        <v/>
      </c>
      <c r="CE51" s="205" t="str">
        <f>IF(AND(Start!$H46&lt;=CPM!CE$1,Start!$I46&gt;=CPM!CE$1),1,"")</f>
        <v/>
      </c>
      <c r="CF51" s="205" t="str">
        <f>IF(AND(Start!$H46&lt;=CPM!CF$1,Start!$I46&gt;=CPM!CF$1),1,"")</f>
        <v/>
      </c>
      <c r="CG51" s="205" t="str">
        <f>IF(AND(Start!$H46&lt;=CPM!CG$1,Start!$I46&gt;=CPM!CG$1),1,"")</f>
        <v/>
      </c>
      <c r="CH51" s="205" t="str">
        <f>IF(AND(Start!$H46&lt;=CPM!CH$1,Start!$I46&gt;=CPM!CH$1),1,"")</f>
        <v/>
      </c>
      <c r="CI51" s="205" t="str">
        <f>IF(AND(Start!$H46&lt;=CPM!CI$1,Start!$I46&gt;=CPM!CI$1),1,"")</f>
        <v/>
      </c>
      <c r="CJ51" s="205" t="str">
        <f>IF(AND(Start!$H46&lt;=CPM!CJ$1,Start!$I46&gt;=CPM!CJ$1),1,"")</f>
        <v/>
      </c>
      <c r="CK51" s="205" t="str">
        <f>IF(AND(Start!$H46&lt;=CPM!CK$1,Start!$I46&gt;=CPM!CK$1),1,"")</f>
        <v/>
      </c>
      <c r="CL51" s="205" t="str">
        <f>IF(AND(Start!$H46&lt;=CPM!CL$1,Start!$I46&gt;=CPM!CL$1),1,"")</f>
        <v/>
      </c>
      <c r="CM51" s="205" t="str">
        <f>IF(AND(Start!$H46&lt;=CPM!CM$1,Start!$I46&gt;=CPM!CM$1),1,"")</f>
        <v/>
      </c>
      <c r="CN51" s="205" t="str">
        <f>IF(AND(Start!$H46&lt;=CPM!CN$1,Start!$I46&gt;=CPM!CN$1),1,"")</f>
        <v/>
      </c>
      <c r="CO51" s="205" t="str">
        <f>IF(AND(Start!$H46&lt;=CPM!CO$1,Start!$I46&gt;=CPM!CO$1),1,"")</f>
        <v/>
      </c>
      <c r="CP51" s="205" t="str">
        <f>IF(AND(Start!$H46&lt;=CPM!CP$1,Start!$I46&gt;=CPM!CP$1),1,"")</f>
        <v/>
      </c>
      <c r="CQ51" s="205" t="str">
        <f>IF(AND(Start!$H46&lt;=CPM!CQ$1,Start!$I46&gt;=CPM!CQ$1),1,"")</f>
        <v/>
      </c>
      <c r="CR51" s="205" t="str">
        <f>IF(AND(Start!$H46&lt;=CPM!CR$1,Start!$I46&gt;=CPM!CR$1),1,"")</f>
        <v/>
      </c>
      <c r="CS51" s="205" t="str">
        <f>IF(AND(Start!$H46&lt;=CPM!CS$1,Start!$I46&gt;=CPM!CS$1),1,"")</f>
        <v/>
      </c>
      <c r="CT51" s="205" t="str">
        <f>IF(AND(Start!$H46&lt;=CPM!CT$1,Start!$I46&gt;=CPM!CT$1),1,"")</f>
        <v/>
      </c>
      <c r="CU51" s="205" t="str">
        <f>IF(AND(Start!$H46&lt;=CPM!CU$1,Start!$I46&gt;=CPM!CU$1),1,"")</f>
        <v/>
      </c>
      <c r="CV51" s="205" t="str">
        <f>IF(AND(Start!$H46&lt;=CPM!CV$1,Start!$I46&gt;=CPM!CV$1),1,"")</f>
        <v/>
      </c>
      <c r="CW51" s="205" t="str">
        <f>IF(AND(Start!$H46&lt;=CPM!CW$1,Start!$I46&gt;=CPM!CW$1),1,"")</f>
        <v/>
      </c>
      <c r="CX51" s="205" t="str">
        <f>IF(AND(Start!$H46&lt;=CPM!CX$1,Start!$I46&gt;=CPM!CX$1),1,"")</f>
        <v/>
      </c>
      <c r="CY51" s="205" t="str">
        <f>IF(AND(Start!$H46&lt;=CPM!CY$1,Start!$I46&gt;=CPM!CY$1),1,"")</f>
        <v/>
      </c>
      <c r="CZ51" s="205" t="str">
        <f>IF(AND(Start!$H46&lt;=CPM!CZ$1,Start!$I46&gt;=CPM!CZ$1),1,"")</f>
        <v/>
      </c>
      <c r="DA51" s="205" t="str">
        <f>IF(AND(Start!$H46&lt;=CPM!DA$1,Start!$I46&gt;=CPM!DA$1),1,"")</f>
        <v/>
      </c>
      <c r="DB51" s="205" t="str">
        <f>IF(AND(Start!$H46&lt;=CPM!DB$1,Start!$I46&gt;=CPM!DB$1),1,"")</f>
        <v/>
      </c>
      <c r="DC51" s="205" t="str">
        <f>IF(AND(Start!$H46&lt;=CPM!DC$1,Start!$I46&gt;=CPM!DC$1),1,"")</f>
        <v/>
      </c>
      <c r="DD51" s="205" t="str">
        <f>IF(AND(Start!$H46&lt;=CPM!DD$1,Start!$I46&gt;=CPM!DD$1),1,"")</f>
        <v/>
      </c>
      <c r="DE51" s="205" t="str">
        <f>IF(AND(Start!$H46&lt;=CPM!DE$1,Start!$I46&gt;=CPM!DE$1),1,"")</f>
        <v/>
      </c>
      <c r="DF51" s="205" t="str">
        <f>IF(AND(Start!$H46&lt;=CPM!DF$1,Start!$I46&gt;=CPM!DF$1),1,"")</f>
        <v/>
      </c>
      <c r="DG51" s="205" t="str">
        <f>IF(AND(Start!$H46&lt;=CPM!DG$1,Start!$I46&gt;=CPM!DG$1),1,"")</f>
        <v/>
      </c>
      <c r="DH51" s="205" t="str">
        <f>IF(AND(Start!$H46&lt;=CPM!DH$1,Start!$I46&gt;=CPM!DH$1),1,"")</f>
        <v/>
      </c>
      <c r="DI51" s="205" t="str">
        <f>IF(AND(Start!$H46&lt;=CPM!DI$1,Start!$I46&gt;=CPM!DI$1),1,"")</f>
        <v/>
      </c>
      <c r="DJ51" s="205" t="str">
        <f>IF(AND(Start!$H46&lt;=CPM!DJ$1,Start!$I46&gt;=CPM!DJ$1),1,"")</f>
        <v/>
      </c>
      <c r="DK51" s="205" t="str">
        <f>IF(AND(Start!$H46&lt;=CPM!DK$1,Start!$I46&gt;=CPM!DK$1),1,"")</f>
        <v/>
      </c>
      <c r="DL51" s="205" t="str">
        <f>IF(AND(Start!$H46&lt;=CPM!DL$1,Start!$I46&gt;=CPM!DL$1),1,"")</f>
        <v/>
      </c>
      <c r="DM51" s="205" t="str">
        <f>IF(AND(Start!$H46&lt;=CPM!DM$1,Start!$I46&gt;=CPM!DM$1),1,"")</f>
        <v/>
      </c>
      <c r="DN51" s="205" t="str">
        <f>IF(AND(Start!$H46&lt;=CPM!DN$1,Start!$I46&gt;=CPM!DN$1),1,"")</f>
        <v/>
      </c>
      <c r="DO51" s="205" t="str">
        <f>IF(AND(Start!$H46&lt;=CPM!DO$1,Start!$I46&gt;=CPM!DO$1),1,"")</f>
        <v/>
      </c>
      <c r="DP51" s="205" t="str">
        <f>IF(AND(Start!$H46&lt;=CPM!DP$1,Start!$I46&gt;=CPM!DP$1),1,"")</f>
        <v/>
      </c>
      <c r="DQ51" s="205" t="str">
        <f>IF(AND(Start!$H46&lt;=CPM!DQ$1,Start!$I46&gt;=CPM!DQ$1),1,"")</f>
        <v/>
      </c>
      <c r="DR51" s="205" t="str">
        <f>IF(AND(Start!$H46&lt;=CPM!DR$1,Start!$I46&gt;=CPM!DR$1),1,"")</f>
        <v/>
      </c>
      <c r="DS51" s="205" t="str">
        <f>IF(AND(Start!$H46&lt;=CPM!DS$1,Start!$I46&gt;=CPM!DS$1),1,"")</f>
        <v/>
      </c>
      <c r="DT51" s="205" t="str">
        <f>IF(AND(Start!$H46&lt;=CPM!DT$1,Start!$I46&gt;=CPM!DT$1),1,"")</f>
        <v/>
      </c>
      <c r="DU51" s="205" t="str">
        <f>IF(AND(Start!$H46&lt;=CPM!DU$1,Start!$I46&gt;=CPM!DU$1),1,"")</f>
        <v/>
      </c>
      <c r="DV51" s="205" t="str">
        <f>IF(AND(Start!$H46&lt;=CPM!DV$1,Start!$I46&gt;=CPM!DV$1),1,"")</f>
        <v/>
      </c>
      <c r="DW51" s="205" t="str">
        <f>IF(AND(Start!$H46&lt;=CPM!DW$1,Start!$I46&gt;=CPM!DW$1),1,"")</f>
        <v/>
      </c>
      <c r="DX51" s="205" t="str">
        <f>IF(AND(Start!$H46&lt;=CPM!DX$1,Start!$I46&gt;=CPM!DX$1),1,"")</f>
        <v/>
      </c>
      <c r="DY51" s="205" t="str">
        <f>IF(AND(Start!$H46&lt;=CPM!DY$1,Start!$I46&gt;=CPM!DY$1),1,"")</f>
        <v/>
      </c>
      <c r="DZ51" s="205" t="str">
        <f>IF(AND(Start!$H46&lt;=CPM!DZ$1,Start!$I46&gt;=CPM!DZ$1),1,"")</f>
        <v/>
      </c>
      <c r="EA51" s="205" t="str">
        <f>IF(AND(Start!$H46&lt;=CPM!EA$1,Start!$I46&gt;=CPM!EA$1),1,"")</f>
        <v/>
      </c>
      <c r="EB51" s="205" t="str">
        <f>IF(AND(Start!$H46&lt;=CPM!EB$1,Start!$I46&gt;=CPM!EB$1),1,"")</f>
        <v/>
      </c>
      <c r="EC51" s="205" t="str">
        <f>IF(AND(Start!$H46&lt;=CPM!EC$1,Start!$I46&gt;=CPM!EC$1),1,"")</f>
        <v/>
      </c>
    </row>
    <row r="52" spans="3:133" ht="12" hidden="1" customHeight="1" x14ac:dyDescent="0.2">
      <c r="C52" s="207" t="str">
        <f>Start!D47</f>
        <v/>
      </c>
      <c r="D52" s="203" t="str">
        <f>IF(AND(Start!$H47&lt;=CPM!D$1,Start!$I47&gt;=CPM!D$1),1,"")</f>
        <v/>
      </c>
      <c r="E52" s="204" t="str">
        <f>IF(AND(Start!$H47&lt;=CPM!E$1,Start!$I47&gt;=CPM!E$1),1,"")</f>
        <v/>
      </c>
      <c r="F52" s="204" t="str">
        <f>IF(AND(Start!$H47&lt;=CPM!F$1,Start!$I47&gt;=CPM!F$1),1,"")</f>
        <v/>
      </c>
      <c r="G52" s="204" t="str">
        <f>IF(AND(Start!$H47&lt;=CPM!G$1,Start!$I47&gt;=CPM!G$1),1,"")</f>
        <v/>
      </c>
      <c r="H52" s="205" t="str">
        <f>IF(AND(Start!$H47&lt;=CPM!H$1,Start!$I47&gt;=CPM!H$1),1,"")</f>
        <v/>
      </c>
      <c r="I52" s="203" t="str">
        <f>IF(AND(Start!$H47&lt;=CPM!I$1,Start!$I47&gt;=CPM!I$1),1,"")</f>
        <v/>
      </c>
      <c r="J52" s="204" t="str">
        <f>IF(AND(Start!$H47&lt;=CPM!J$1,Start!$I47&gt;=CPM!J$1),1,"")</f>
        <v/>
      </c>
      <c r="K52" s="204" t="str">
        <f>IF(AND(Start!$H47&lt;=CPM!K$1,Start!$I47&gt;=CPM!K$1),1,"")</f>
        <v/>
      </c>
      <c r="L52" s="204" t="str">
        <f>IF(AND(Start!$H47&lt;=CPM!L$1,Start!$I47&gt;=CPM!L$1),1,"")</f>
        <v/>
      </c>
      <c r="M52" s="205" t="str">
        <f>IF(AND(Start!$H47&lt;=CPM!M$1,Start!$I47&gt;=CPM!M$1),1,"")</f>
        <v/>
      </c>
      <c r="N52" s="203" t="str">
        <f>IF(AND(Start!$H47&lt;=CPM!N$1,Start!$I47&gt;=CPM!N$1),1,"")</f>
        <v/>
      </c>
      <c r="O52" s="204" t="str">
        <f>IF(AND(Start!$H47&lt;=CPM!O$1,Start!$I47&gt;=CPM!O$1),1,"")</f>
        <v/>
      </c>
      <c r="P52" s="204" t="str">
        <f>IF(AND(Start!$H47&lt;=CPM!P$1,Start!$I47&gt;=CPM!P$1),1,"")</f>
        <v/>
      </c>
      <c r="Q52" s="204" t="str">
        <f>IF(AND(Start!$H47&lt;=CPM!Q$1,Start!$I47&gt;=CPM!Q$1),1,"")</f>
        <v/>
      </c>
      <c r="R52" s="205" t="str">
        <f>IF(AND(Start!$H47&lt;=CPM!R$1,Start!$I47&gt;=CPM!R$1),1,"")</f>
        <v/>
      </c>
      <c r="S52" s="203" t="str">
        <f>IF(AND(Start!$H47&lt;=CPM!S$1,Start!$I47&gt;=CPM!S$1),1,"")</f>
        <v/>
      </c>
      <c r="T52" s="204" t="str">
        <f>IF(AND(Start!$H47&lt;=CPM!T$1,Start!$I47&gt;=CPM!T$1),1,"")</f>
        <v/>
      </c>
      <c r="U52" s="204" t="str">
        <f>IF(AND(Start!$H47&lt;=CPM!U$1,Start!$I47&gt;=CPM!U$1),1,"")</f>
        <v/>
      </c>
      <c r="V52" s="204" t="str">
        <f>IF(AND(Start!$H47&lt;=CPM!V$1,Start!$I47&gt;=CPM!V$1),1,"")</f>
        <v/>
      </c>
      <c r="W52" s="205" t="str">
        <f>IF(AND(Start!$H47&lt;=CPM!W$1,Start!$I47&gt;=CPM!W$1),1,"")</f>
        <v/>
      </c>
      <c r="X52" s="203" t="str">
        <f>IF(AND(Start!$H47&lt;=CPM!X$1,Start!$I47&gt;=CPM!X$1),1,"")</f>
        <v/>
      </c>
      <c r="Y52" s="204" t="str">
        <f>IF(AND(Start!$H47&lt;=CPM!Y$1,Start!$I47&gt;=CPM!Y$1),1,"")</f>
        <v/>
      </c>
      <c r="Z52" s="204" t="str">
        <f>IF(AND(Start!$H47&lt;=CPM!Z$1,Start!$I47&gt;=CPM!Z$1),1,"")</f>
        <v/>
      </c>
      <c r="AA52" s="204" t="str">
        <f>IF(AND(Start!$H47&lt;=CPM!AA$1,Start!$I47&gt;=CPM!AA$1),1,"")</f>
        <v/>
      </c>
      <c r="AB52" s="205" t="str">
        <f>IF(AND(Start!$H47&lt;=CPM!AB$1,Start!$I47&gt;=CPM!AB$1),1,"")</f>
        <v/>
      </c>
      <c r="AC52" s="203" t="str">
        <f>IF(AND(Start!$H47&lt;=CPM!AC$1,Start!$I47&gt;=CPM!AC$1),1,"")</f>
        <v/>
      </c>
      <c r="AD52" s="204" t="str">
        <f>IF(AND(Start!$H47&lt;=CPM!AD$1,Start!$I47&gt;=CPM!AD$1),1,"")</f>
        <v/>
      </c>
      <c r="AE52" s="204" t="str">
        <f>IF(AND(Start!$H47&lt;=CPM!AE$1,Start!$I47&gt;=CPM!AE$1),1,"")</f>
        <v/>
      </c>
      <c r="AF52" s="204" t="str">
        <f>IF(AND(Start!$H47&lt;=CPM!AF$1,Start!$I47&gt;=CPM!AF$1),1,"")</f>
        <v/>
      </c>
      <c r="AG52" s="205" t="str">
        <f>IF(AND(Start!$H47&lt;=CPM!AG$1,Start!$I47&gt;=CPM!AG$1),1,"")</f>
        <v/>
      </c>
      <c r="AH52" s="203" t="str">
        <f>IF(AND(Start!$H47&lt;=CPM!AH$1,Start!$I47&gt;=CPM!AH$1),1,"")</f>
        <v/>
      </c>
      <c r="AI52" s="204" t="str">
        <f>IF(AND(Start!$H47&lt;=CPM!AI$1,Start!$I47&gt;=CPM!AI$1),1,"")</f>
        <v/>
      </c>
      <c r="AJ52" s="204" t="str">
        <f>IF(AND(Start!$H47&lt;=CPM!AJ$1,Start!$I47&gt;=CPM!AJ$1),1,"")</f>
        <v/>
      </c>
      <c r="AK52" s="204" t="str">
        <f>IF(AND(Start!$H47&lt;=CPM!AK$1,Start!$I47&gt;=CPM!AK$1),1,"")</f>
        <v/>
      </c>
      <c r="AL52" s="205" t="str">
        <f>IF(AND(Start!$H47&lt;=CPM!AL$1,Start!$I47&gt;=CPM!AL$1),1,"")</f>
        <v/>
      </c>
      <c r="AM52" s="203" t="str">
        <f>IF(AND(Start!$H47&lt;=CPM!AM$1,Start!$I47&gt;=CPM!AM$1),1,"")</f>
        <v/>
      </c>
      <c r="AN52" s="204" t="str">
        <f>IF(AND(Start!$H47&lt;=CPM!AN$1,Start!$I47&gt;=CPM!AN$1),1,"")</f>
        <v/>
      </c>
      <c r="AO52" s="204" t="str">
        <f>IF(AND(Start!$H47&lt;=CPM!AO$1,Start!$I47&gt;=CPM!AO$1),1,"")</f>
        <v/>
      </c>
      <c r="AP52" s="204" t="str">
        <f>IF(AND(Start!$H47&lt;=CPM!AP$1,Start!$I47&gt;=CPM!AP$1),1,"")</f>
        <v/>
      </c>
      <c r="AQ52" s="205" t="str">
        <f>IF(AND(Start!$H47&lt;=CPM!AQ$1,Start!$I47&gt;=CPM!AQ$1),1,"")</f>
        <v/>
      </c>
      <c r="AR52" s="203" t="str">
        <f>IF(AND(Start!$H47&lt;=CPM!AR$1,Start!$I47&gt;=CPM!AR$1),1,"")</f>
        <v/>
      </c>
      <c r="AS52" s="204" t="str">
        <f>IF(AND(Start!$H47&lt;=CPM!AS$1,Start!$I47&gt;=CPM!AS$1),1,"")</f>
        <v/>
      </c>
      <c r="AT52" s="204" t="str">
        <f>IF(AND(Start!$H47&lt;=CPM!AT$1,Start!$I47&gt;=CPM!AT$1),1,"")</f>
        <v/>
      </c>
      <c r="AU52" s="204" t="str">
        <f>IF(AND(Start!$H47&lt;=CPM!AU$1,Start!$I47&gt;=CPM!AU$1),1,"")</f>
        <v/>
      </c>
      <c r="AV52" s="205" t="str">
        <f>IF(AND(Start!$H47&lt;=CPM!AV$1,Start!$I47&gt;=CPM!AV$1),1,"")</f>
        <v/>
      </c>
      <c r="AW52" s="203" t="str">
        <f>IF(AND(Start!$H47&lt;=CPM!AW$1,Start!$I47&gt;=CPM!AW$1),1,"")</f>
        <v/>
      </c>
      <c r="AX52" s="204" t="str">
        <f>IF(AND(Start!$H47&lt;=CPM!AX$1,Start!$I47&gt;=CPM!AX$1),1,"")</f>
        <v/>
      </c>
      <c r="AY52" s="204" t="str">
        <f>IF(AND(Start!$H47&lt;=CPM!AY$1,Start!$I47&gt;=CPM!AY$1),1,"")</f>
        <v/>
      </c>
      <c r="AZ52" s="204" t="str">
        <f>IF(AND(Start!$H47&lt;=CPM!AZ$1,Start!$I47&gt;=CPM!AZ$1),1,"")</f>
        <v/>
      </c>
      <c r="BA52" s="205" t="str">
        <f>IF(AND(Start!$H47&lt;=CPM!BA$1,Start!$I47&gt;=CPM!BA$1),1,"")</f>
        <v/>
      </c>
      <c r="BB52" s="203" t="str">
        <f>IF(AND(Start!$H47&lt;=CPM!BB$1,Start!$I47&gt;=CPM!BB$1),1,"")</f>
        <v/>
      </c>
      <c r="BC52" s="204" t="str">
        <f>IF(AND(Start!$H47&lt;=CPM!BC$1,Start!$I47&gt;=CPM!BC$1),1,"")</f>
        <v/>
      </c>
      <c r="BD52" s="204" t="str">
        <f>IF(AND(Start!$H47&lt;=CPM!BD$1,Start!$I47&gt;=CPM!BD$1),1,"")</f>
        <v/>
      </c>
      <c r="BE52" s="204" t="str">
        <f>IF(AND(Start!$H47&lt;=CPM!BE$1,Start!$I47&gt;=CPM!BE$1),1,"")</f>
        <v/>
      </c>
      <c r="BF52" s="205" t="str">
        <f>IF(AND(Start!$H47&lt;=CPM!BF$1,Start!$I47&gt;=CPM!BF$1),1,"")</f>
        <v/>
      </c>
      <c r="BG52" s="203" t="str">
        <f>IF(AND(Start!$H47&lt;=CPM!BG$1,Start!$I47&gt;=CPM!BG$1),1,"")</f>
        <v/>
      </c>
      <c r="BH52" s="204" t="str">
        <f>IF(AND(Start!$H47&lt;=CPM!BH$1,Start!$I47&gt;=CPM!BH$1),1,"")</f>
        <v/>
      </c>
      <c r="BI52" s="204" t="str">
        <f>IF(AND(Start!$H47&lt;=CPM!BI$1,Start!$I47&gt;=CPM!BI$1),1,"")</f>
        <v/>
      </c>
      <c r="BJ52" s="204" t="str">
        <f>IF(AND(Start!$H47&lt;=CPM!BJ$1,Start!$I47&gt;=CPM!BJ$1),1,"")</f>
        <v/>
      </c>
      <c r="BK52" s="205" t="str">
        <f>IF(AND(Start!$H47&lt;=CPM!BK$1,Start!$I47&gt;=CPM!BK$1),1,"")</f>
        <v/>
      </c>
      <c r="BL52" s="203" t="str">
        <f>IF(AND(Start!$H47&lt;=CPM!BL$1,Start!$I47&gt;=CPM!BL$1),1,"")</f>
        <v/>
      </c>
      <c r="BM52" s="204" t="str">
        <f>IF(AND(Start!$H47&lt;=CPM!BM$1,Start!$I47&gt;=CPM!BM$1),1,"")</f>
        <v/>
      </c>
      <c r="BN52" s="204" t="str">
        <f>IF(AND(Start!$H47&lt;=CPM!BN$1,Start!$I47&gt;=CPM!BN$1),1,"")</f>
        <v/>
      </c>
      <c r="BO52" s="204" t="str">
        <f>IF(AND(Start!$H47&lt;=CPM!BO$1,Start!$I47&gt;=CPM!BO$1),1,"")</f>
        <v/>
      </c>
      <c r="BP52" s="205" t="str">
        <f>IF(AND(Start!$H47&lt;=CPM!BP$1,Start!$I47&gt;=CPM!BP$1),1,"")</f>
        <v/>
      </c>
      <c r="BQ52" s="205" t="str">
        <f>IF(AND(Start!$H47&lt;=CPM!BQ$1,Start!$I47&gt;=CPM!BQ$1),1,"")</f>
        <v/>
      </c>
      <c r="BR52" s="205" t="str">
        <f>IF(AND(Start!$H47&lt;=CPM!BR$1,Start!$I47&gt;=CPM!BR$1),1,"")</f>
        <v/>
      </c>
      <c r="BS52" s="205" t="str">
        <f>IF(AND(Start!$H47&lt;=CPM!BS$1,Start!$I47&gt;=CPM!BS$1),1,"")</f>
        <v/>
      </c>
      <c r="BT52" s="205" t="str">
        <f>IF(AND(Start!$H47&lt;=CPM!BT$1,Start!$I47&gt;=CPM!BT$1),1,"")</f>
        <v/>
      </c>
      <c r="BU52" s="205" t="str">
        <f>IF(AND(Start!$H47&lt;=CPM!BU$1,Start!$I47&gt;=CPM!BU$1),1,"")</f>
        <v/>
      </c>
      <c r="BV52" s="205" t="str">
        <f>IF(AND(Start!$H47&lt;=CPM!BV$1,Start!$I47&gt;=CPM!BV$1),1,"")</f>
        <v/>
      </c>
      <c r="BW52" s="205" t="str">
        <f>IF(AND(Start!$H47&lt;=CPM!BW$1,Start!$I47&gt;=CPM!BW$1),1,"")</f>
        <v/>
      </c>
      <c r="BX52" s="205" t="str">
        <f>IF(AND(Start!$H47&lt;=CPM!BX$1,Start!$I47&gt;=CPM!BX$1),1,"")</f>
        <v/>
      </c>
      <c r="BY52" s="205" t="str">
        <f>IF(AND(Start!$H47&lt;=CPM!BY$1,Start!$I47&gt;=CPM!BY$1),1,"")</f>
        <v/>
      </c>
      <c r="BZ52" s="205" t="str">
        <f>IF(AND(Start!$H47&lt;=CPM!BZ$1,Start!$I47&gt;=CPM!BZ$1),1,"")</f>
        <v/>
      </c>
      <c r="CA52" s="205" t="str">
        <f>IF(AND(Start!$H47&lt;=CPM!CA$1,Start!$I47&gt;=CPM!CA$1),1,"")</f>
        <v/>
      </c>
      <c r="CB52" s="205" t="str">
        <f>IF(AND(Start!$H47&lt;=CPM!CB$1,Start!$I47&gt;=CPM!CB$1),1,"")</f>
        <v/>
      </c>
      <c r="CC52" s="205" t="str">
        <f>IF(AND(Start!$H47&lt;=CPM!CC$1,Start!$I47&gt;=CPM!CC$1),1,"")</f>
        <v/>
      </c>
      <c r="CD52" s="205" t="str">
        <f>IF(AND(Start!$H47&lt;=CPM!CD$1,Start!$I47&gt;=CPM!CD$1),1,"")</f>
        <v/>
      </c>
      <c r="CE52" s="205" t="str">
        <f>IF(AND(Start!$H47&lt;=CPM!CE$1,Start!$I47&gt;=CPM!CE$1),1,"")</f>
        <v/>
      </c>
      <c r="CF52" s="205" t="str">
        <f>IF(AND(Start!$H47&lt;=CPM!CF$1,Start!$I47&gt;=CPM!CF$1),1,"")</f>
        <v/>
      </c>
      <c r="CG52" s="205" t="str">
        <f>IF(AND(Start!$H47&lt;=CPM!CG$1,Start!$I47&gt;=CPM!CG$1),1,"")</f>
        <v/>
      </c>
      <c r="CH52" s="205" t="str">
        <f>IF(AND(Start!$H47&lt;=CPM!CH$1,Start!$I47&gt;=CPM!CH$1),1,"")</f>
        <v/>
      </c>
      <c r="CI52" s="205" t="str">
        <f>IF(AND(Start!$H47&lt;=CPM!CI$1,Start!$I47&gt;=CPM!CI$1),1,"")</f>
        <v/>
      </c>
      <c r="CJ52" s="205" t="str">
        <f>IF(AND(Start!$H47&lt;=CPM!CJ$1,Start!$I47&gt;=CPM!CJ$1),1,"")</f>
        <v/>
      </c>
      <c r="CK52" s="205" t="str">
        <f>IF(AND(Start!$H47&lt;=CPM!CK$1,Start!$I47&gt;=CPM!CK$1),1,"")</f>
        <v/>
      </c>
      <c r="CL52" s="205" t="str">
        <f>IF(AND(Start!$H47&lt;=CPM!CL$1,Start!$I47&gt;=CPM!CL$1),1,"")</f>
        <v/>
      </c>
      <c r="CM52" s="205" t="str">
        <f>IF(AND(Start!$H47&lt;=CPM!CM$1,Start!$I47&gt;=CPM!CM$1),1,"")</f>
        <v/>
      </c>
      <c r="CN52" s="205" t="str">
        <f>IF(AND(Start!$H47&lt;=CPM!CN$1,Start!$I47&gt;=CPM!CN$1),1,"")</f>
        <v/>
      </c>
      <c r="CO52" s="205" t="str">
        <f>IF(AND(Start!$H47&lt;=CPM!CO$1,Start!$I47&gt;=CPM!CO$1),1,"")</f>
        <v/>
      </c>
      <c r="CP52" s="205" t="str">
        <f>IF(AND(Start!$H47&lt;=CPM!CP$1,Start!$I47&gt;=CPM!CP$1),1,"")</f>
        <v/>
      </c>
      <c r="CQ52" s="205" t="str">
        <f>IF(AND(Start!$H47&lt;=CPM!CQ$1,Start!$I47&gt;=CPM!CQ$1),1,"")</f>
        <v/>
      </c>
      <c r="CR52" s="205" t="str">
        <f>IF(AND(Start!$H47&lt;=CPM!CR$1,Start!$I47&gt;=CPM!CR$1),1,"")</f>
        <v/>
      </c>
      <c r="CS52" s="205" t="str">
        <f>IF(AND(Start!$H47&lt;=CPM!CS$1,Start!$I47&gt;=CPM!CS$1),1,"")</f>
        <v/>
      </c>
      <c r="CT52" s="205" t="str">
        <f>IF(AND(Start!$H47&lt;=CPM!CT$1,Start!$I47&gt;=CPM!CT$1),1,"")</f>
        <v/>
      </c>
      <c r="CU52" s="205" t="str">
        <f>IF(AND(Start!$H47&lt;=CPM!CU$1,Start!$I47&gt;=CPM!CU$1),1,"")</f>
        <v/>
      </c>
      <c r="CV52" s="205" t="str">
        <f>IF(AND(Start!$H47&lt;=CPM!CV$1,Start!$I47&gt;=CPM!CV$1),1,"")</f>
        <v/>
      </c>
      <c r="CW52" s="205" t="str">
        <f>IF(AND(Start!$H47&lt;=CPM!CW$1,Start!$I47&gt;=CPM!CW$1),1,"")</f>
        <v/>
      </c>
      <c r="CX52" s="205" t="str">
        <f>IF(AND(Start!$H47&lt;=CPM!CX$1,Start!$I47&gt;=CPM!CX$1),1,"")</f>
        <v/>
      </c>
      <c r="CY52" s="205" t="str">
        <f>IF(AND(Start!$H47&lt;=CPM!CY$1,Start!$I47&gt;=CPM!CY$1),1,"")</f>
        <v/>
      </c>
      <c r="CZ52" s="205" t="str">
        <f>IF(AND(Start!$H47&lt;=CPM!CZ$1,Start!$I47&gt;=CPM!CZ$1),1,"")</f>
        <v/>
      </c>
      <c r="DA52" s="205" t="str">
        <f>IF(AND(Start!$H47&lt;=CPM!DA$1,Start!$I47&gt;=CPM!DA$1),1,"")</f>
        <v/>
      </c>
      <c r="DB52" s="205" t="str">
        <f>IF(AND(Start!$H47&lt;=CPM!DB$1,Start!$I47&gt;=CPM!DB$1),1,"")</f>
        <v/>
      </c>
      <c r="DC52" s="205" t="str">
        <f>IF(AND(Start!$H47&lt;=CPM!DC$1,Start!$I47&gt;=CPM!DC$1),1,"")</f>
        <v/>
      </c>
      <c r="DD52" s="205" t="str">
        <f>IF(AND(Start!$H47&lt;=CPM!DD$1,Start!$I47&gt;=CPM!DD$1),1,"")</f>
        <v/>
      </c>
      <c r="DE52" s="205" t="str">
        <f>IF(AND(Start!$H47&lt;=CPM!DE$1,Start!$I47&gt;=CPM!DE$1),1,"")</f>
        <v/>
      </c>
      <c r="DF52" s="205" t="str">
        <f>IF(AND(Start!$H47&lt;=CPM!DF$1,Start!$I47&gt;=CPM!DF$1),1,"")</f>
        <v/>
      </c>
      <c r="DG52" s="205" t="str">
        <f>IF(AND(Start!$H47&lt;=CPM!DG$1,Start!$I47&gt;=CPM!DG$1),1,"")</f>
        <v/>
      </c>
      <c r="DH52" s="205" t="str">
        <f>IF(AND(Start!$H47&lt;=CPM!DH$1,Start!$I47&gt;=CPM!DH$1),1,"")</f>
        <v/>
      </c>
      <c r="DI52" s="205" t="str">
        <f>IF(AND(Start!$H47&lt;=CPM!DI$1,Start!$I47&gt;=CPM!DI$1),1,"")</f>
        <v/>
      </c>
      <c r="DJ52" s="205" t="str">
        <f>IF(AND(Start!$H47&lt;=CPM!DJ$1,Start!$I47&gt;=CPM!DJ$1),1,"")</f>
        <v/>
      </c>
      <c r="DK52" s="205" t="str">
        <f>IF(AND(Start!$H47&lt;=CPM!DK$1,Start!$I47&gt;=CPM!DK$1),1,"")</f>
        <v/>
      </c>
      <c r="DL52" s="205" t="str">
        <f>IF(AND(Start!$H47&lt;=CPM!DL$1,Start!$I47&gt;=CPM!DL$1),1,"")</f>
        <v/>
      </c>
      <c r="DM52" s="205" t="str">
        <f>IF(AND(Start!$H47&lt;=CPM!DM$1,Start!$I47&gt;=CPM!DM$1),1,"")</f>
        <v/>
      </c>
      <c r="DN52" s="205" t="str">
        <f>IF(AND(Start!$H47&lt;=CPM!DN$1,Start!$I47&gt;=CPM!DN$1),1,"")</f>
        <v/>
      </c>
      <c r="DO52" s="205" t="str">
        <f>IF(AND(Start!$H47&lt;=CPM!DO$1,Start!$I47&gt;=CPM!DO$1),1,"")</f>
        <v/>
      </c>
      <c r="DP52" s="205" t="str">
        <f>IF(AND(Start!$H47&lt;=CPM!DP$1,Start!$I47&gt;=CPM!DP$1),1,"")</f>
        <v/>
      </c>
      <c r="DQ52" s="205" t="str">
        <f>IF(AND(Start!$H47&lt;=CPM!DQ$1,Start!$I47&gt;=CPM!DQ$1),1,"")</f>
        <v/>
      </c>
      <c r="DR52" s="205" t="str">
        <f>IF(AND(Start!$H47&lt;=CPM!DR$1,Start!$I47&gt;=CPM!DR$1),1,"")</f>
        <v/>
      </c>
      <c r="DS52" s="205" t="str">
        <f>IF(AND(Start!$H47&lt;=CPM!DS$1,Start!$I47&gt;=CPM!DS$1),1,"")</f>
        <v/>
      </c>
      <c r="DT52" s="205" t="str">
        <f>IF(AND(Start!$H47&lt;=CPM!DT$1,Start!$I47&gt;=CPM!DT$1),1,"")</f>
        <v/>
      </c>
      <c r="DU52" s="205" t="str">
        <f>IF(AND(Start!$H47&lt;=CPM!DU$1,Start!$I47&gt;=CPM!DU$1),1,"")</f>
        <v/>
      </c>
      <c r="DV52" s="205" t="str">
        <f>IF(AND(Start!$H47&lt;=CPM!DV$1,Start!$I47&gt;=CPM!DV$1),1,"")</f>
        <v/>
      </c>
      <c r="DW52" s="205" t="str">
        <f>IF(AND(Start!$H47&lt;=CPM!DW$1,Start!$I47&gt;=CPM!DW$1),1,"")</f>
        <v/>
      </c>
      <c r="DX52" s="205" t="str">
        <f>IF(AND(Start!$H47&lt;=CPM!DX$1,Start!$I47&gt;=CPM!DX$1),1,"")</f>
        <v/>
      </c>
      <c r="DY52" s="205" t="str">
        <f>IF(AND(Start!$H47&lt;=CPM!DY$1,Start!$I47&gt;=CPM!DY$1),1,"")</f>
        <v/>
      </c>
      <c r="DZ52" s="205" t="str">
        <f>IF(AND(Start!$H47&lt;=CPM!DZ$1,Start!$I47&gt;=CPM!DZ$1),1,"")</f>
        <v/>
      </c>
      <c r="EA52" s="205" t="str">
        <f>IF(AND(Start!$H47&lt;=CPM!EA$1,Start!$I47&gt;=CPM!EA$1),1,"")</f>
        <v/>
      </c>
      <c r="EB52" s="205" t="str">
        <f>IF(AND(Start!$H47&lt;=CPM!EB$1,Start!$I47&gt;=CPM!EB$1),1,"")</f>
        <v/>
      </c>
      <c r="EC52" s="205" t="str">
        <f>IF(AND(Start!$H47&lt;=CPM!EC$1,Start!$I47&gt;=CPM!EC$1),1,"")</f>
        <v/>
      </c>
    </row>
    <row r="53" spans="3:133" ht="12" hidden="1" customHeight="1" x14ac:dyDescent="0.2">
      <c r="C53" s="207" t="str">
        <f>Start!D48</f>
        <v/>
      </c>
      <c r="D53" s="203" t="str">
        <f>IF(AND(Start!$H48&lt;=CPM!D$1,Start!$I48&gt;=CPM!D$1),1,"")</f>
        <v/>
      </c>
      <c r="E53" s="204" t="str">
        <f>IF(AND(Start!$H48&lt;=CPM!E$1,Start!$I48&gt;=CPM!E$1),1,"")</f>
        <v/>
      </c>
      <c r="F53" s="204" t="str">
        <f>IF(AND(Start!$H48&lt;=CPM!F$1,Start!$I48&gt;=CPM!F$1),1,"")</f>
        <v/>
      </c>
      <c r="G53" s="204" t="str">
        <f>IF(AND(Start!$H48&lt;=CPM!G$1,Start!$I48&gt;=CPM!G$1),1,"")</f>
        <v/>
      </c>
      <c r="H53" s="205" t="str">
        <f>IF(AND(Start!$H48&lt;=CPM!H$1,Start!$I48&gt;=CPM!H$1),1,"")</f>
        <v/>
      </c>
      <c r="I53" s="203" t="str">
        <f>IF(AND(Start!$H48&lt;=CPM!I$1,Start!$I48&gt;=CPM!I$1),1,"")</f>
        <v/>
      </c>
      <c r="J53" s="204" t="str">
        <f>IF(AND(Start!$H48&lt;=CPM!J$1,Start!$I48&gt;=CPM!J$1),1,"")</f>
        <v/>
      </c>
      <c r="K53" s="204" t="str">
        <f>IF(AND(Start!$H48&lt;=CPM!K$1,Start!$I48&gt;=CPM!K$1),1,"")</f>
        <v/>
      </c>
      <c r="L53" s="204" t="str">
        <f>IF(AND(Start!$H48&lt;=CPM!L$1,Start!$I48&gt;=CPM!L$1),1,"")</f>
        <v/>
      </c>
      <c r="M53" s="205" t="str">
        <f>IF(AND(Start!$H48&lt;=CPM!M$1,Start!$I48&gt;=CPM!M$1),1,"")</f>
        <v/>
      </c>
      <c r="N53" s="203" t="str">
        <f>IF(AND(Start!$H48&lt;=CPM!N$1,Start!$I48&gt;=CPM!N$1),1,"")</f>
        <v/>
      </c>
      <c r="O53" s="204" t="str">
        <f>IF(AND(Start!$H48&lt;=CPM!O$1,Start!$I48&gt;=CPM!O$1),1,"")</f>
        <v/>
      </c>
      <c r="P53" s="204" t="str">
        <f>IF(AND(Start!$H48&lt;=CPM!P$1,Start!$I48&gt;=CPM!P$1),1,"")</f>
        <v/>
      </c>
      <c r="Q53" s="204" t="str">
        <f>IF(AND(Start!$H48&lt;=CPM!Q$1,Start!$I48&gt;=CPM!Q$1),1,"")</f>
        <v/>
      </c>
      <c r="R53" s="205" t="str">
        <f>IF(AND(Start!$H48&lt;=CPM!R$1,Start!$I48&gt;=CPM!R$1),1,"")</f>
        <v/>
      </c>
      <c r="S53" s="203" t="str">
        <f>IF(AND(Start!$H48&lt;=CPM!S$1,Start!$I48&gt;=CPM!S$1),1,"")</f>
        <v/>
      </c>
      <c r="T53" s="204" t="str">
        <f>IF(AND(Start!$H48&lt;=CPM!T$1,Start!$I48&gt;=CPM!T$1),1,"")</f>
        <v/>
      </c>
      <c r="U53" s="204" t="str">
        <f>IF(AND(Start!$H48&lt;=CPM!U$1,Start!$I48&gt;=CPM!U$1),1,"")</f>
        <v/>
      </c>
      <c r="V53" s="204" t="str">
        <f>IF(AND(Start!$H48&lt;=CPM!V$1,Start!$I48&gt;=CPM!V$1),1,"")</f>
        <v/>
      </c>
      <c r="W53" s="205" t="str">
        <f>IF(AND(Start!$H48&lt;=CPM!W$1,Start!$I48&gt;=CPM!W$1),1,"")</f>
        <v/>
      </c>
      <c r="X53" s="203" t="str">
        <f>IF(AND(Start!$H48&lt;=CPM!X$1,Start!$I48&gt;=CPM!X$1),1,"")</f>
        <v/>
      </c>
      <c r="Y53" s="204" t="str">
        <f>IF(AND(Start!$H48&lt;=CPM!Y$1,Start!$I48&gt;=CPM!Y$1),1,"")</f>
        <v/>
      </c>
      <c r="Z53" s="204" t="str">
        <f>IF(AND(Start!$H48&lt;=CPM!Z$1,Start!$I48&gt;=CPM!Z$1),1,"")</f>
        <v/>
      </c>
      <c r="AA53" s="204" t="str">
        <f>IF(AND(Start!$H48&lt;=CPM!AA$1,Start!$I48&gt;=CPM!AA$1),1,"")</f>
        <v/>
      </c>
      <c r="AB53" s="205" t="str">
        <f>IF(AND(Start!$H48&lt;=CPM!AB$1,Start!$I48&gt;=CPM!AB$1),1,"")</f>
        <v/>
      </c>
      <c r="AC53" s="203" t="str">
        <f>IF(AND(Start!$H48&lt;=CPM!AC$1,Start!$I48&gt;=CPM!AC$1),1,"")</f>
        <v/>
      </c>
      <c r="AD53" s="204" t="str">
        <f>IF(AND(Start!$H48&lt;=CPM!AD$1,Start!$I48&gt;=CPM!AD$1),1,"")</f>
        <v/>
      </c>
      <c r="AE53" s="204" t="str">
        <f>IF(AND(Start!$H48&lt;=CPM!AE$1,Start!$I48&gt;=CPM!AE$1),1,"")</f>
        <v/>
      </c>
      <c r="AF53" s="204" t="str">
        <f>IF(AND(Start!$H48&lt;=CPM!AF$1,Start!$I48&gt;=CPM!AF$1),1,"")</f>
        <v/>
      </c>
      <c r="AG53" s="205" t="str">
        <f>IF(AND(Start!$H48&lt;=CPM!AG$1,Start!$I48&gt;=CPM!AG$1),1,"")</f>
        <v/>
      </c>
      <c r="AH53" s="203" t="str">
        <f>IF(AND(Start!$H48&lt;=CPM!AH$1,Start!$I48&gt;=CPM!AH$1),1,"")</f>
        <v/>
      </c>
      <c r="AI53" s="204" t="str">
        <f>IF(AND(Start!$H48&lt;=CPM!AI$1,Start!$I48&gt;=CPM!AI$1),1,"")</f>
        <v/>
      </c>
      <c r="AJ53" s="204" t="str">
        <f>IF(AND(Start!$H48&lt;=CPM!AJ$1,Start!$I48&gt;=CPM!AJ$1),1,"")</f>
        <v/>
      </c>
      <c r="AK53" s="204" t="str">
        <f>IF(AND(Start!$H48&lt;=CPM!AK$1,Start!$I48&gt;=CPM!AK$1),1,"")</f>
        <v/>
      </c>
      <c r="AL53" s="205" t="str">
        <f>IF(AND(Start!$H48&lt;=CPM!AL$1,Start!$I48&gt;=CPM!AL$1),1,"")</f>
        <v/>
      </c>
      <c r="AM53" s="203" t="str">
        <f>IF(AND(Start!$H48&lt;=CPM!AM$1,Start!$I48&gt;=CPM!AM$1),1,"")</f>
        <v/>
      </c>
      <c r="AN53" s="204" t="str">
        <f>IF(AND(Start!$H48&lt;=CPM!AN$1,Start!$I48&gt;=CPM!AN$1),1,"")</f>
        <v/>
      </c>
      <c r="AO53" s="204" t="str">
        <f>IF(AND(Start!$H48&lt;=CPM!AO$1,Start!$I48&gt;=CPM!AO$1),1,"")</f>
        <v/>
      </c>
      <c r="AP53" s="204" t="str">
        <f>IF(AND(Start!$H48&lt;=CPM!AP$1,Start!$I48&gt;=CPM!AP$1),1,"")</f>
        <v/>
      </c>
      <c r="AQ53" s="205" t="str">
        <f>IF(AND(Start!$H48&lt;=CPM!AQ$1,Start!$I48&gt;=CPM!AQ$1),1,"")</f>
        <v/>
      </c>
      <c r="AR53" s="203" t="str">
        <f>IF(AND(Start!$H48&lt;=CPM!AR$1,Start!$I48&gt;=CPM!AR$1),1,"")</f>
        <v/>
      </c>
      <c r="AS53" s="204" t="str">
        <f>IF(AND(Start!$H48&lt;=CPM!AS$1,Start!$I48&gt;=CPM!AS$1),1,"")</f>
        <v/>
      </c>
      <c r="AT53" s="204" t="str">
        <f>IF(AND(Start!$H48&lt;=CPM!AT$1,Start!$I48&gt;=CPM!AT$1),1,"")</f>
        <v/>
      </c>
      <c r="AU53" s="204" t="str">
        <f>IF(AND(Start!$H48&lt;=CPM!AU$1,Start!$I48&gt;=CPM!AU$1),1,"")</f>
        <v/>
      </c>
      <c r="AV53" s="205" t="str">
        <f>IF(AND(Start!$H48&lt;=CPM!AV$1,Start!$I48&gt;=CPM!AV$1),1,"")</f>
        <v/>
      </c>
      <c r="AW53" s="203" t="str">
        <f>IF(AND(Start!$H48&lt;=CPM!AW$1,Start!$I48&gt;=CPM!AW$1),1,"")</f>
        <v/>
      </c>
      <c r="AX53" s="204" t="str">
        <f>IF(AND(Start!$H48&lt;=CPM!AX$1,Start!$I48&gt;=CPM!AX$1),1,"")</f>
        <v/>
      </c>
      <c r="AY53" s="204" t="str">
        <f>IF(AND(Start!$H48&lt;=CPM!AY$1,Start!$I48&gt;=CPM!AY$1),1,"")</f>
        <v/>
      </c>
      <c r="AZ53" s="204" t="str">
        <f>IF(AND(Start!$H48&lt;=CPM!AZ$1,Start!$I48&gt;=CPM!AZ$1),1,"")</f>
        <v/>
      </c>
      <c r="BA53" s="205" t="str">
        <f>IF(AND(Start!$H48&lt;=CPM!BA$1,Start!$I48&gt;=CPM!BA$1),1,"")</f>
        <v/>
      </c>
      <c r="BB53" s="203" t="str">
        <f>IF(AND(Start!$H48&lt;=CPM!BB$1,Start!$I48&gt;=CPM!BB$1),1,"")</f>
        <v/>
      </c>
      <c r="BC53" s="204" t="str">
        <f>IF(AND(Start!$H48&lt;=CPM!BC$1,Start!$I48&gt;=CPM!BC$1),1,"")</f>
        <v/>
      </c>
      <c r="BD53" s="204" t="str">
        <f>IF(AND(Start!$H48&lt;=CPM!BD$1,Start!$I48&gt;=CPM!BD$1),1,"")</f>
        <v/>
      </c>
      <c r="BE53" s="204" t="str">
        <f>IF(AND(Start!$H48&lt;=CPM!BE$1,Start!$I48&gt;=CPM!BE$1),1,"")</f>
        <v/>
      </c>
      <c r="BF53" s="205" t="str">
        <f>IF(AND(Start!$H48&lt;=CPM!BF$1,Start!$I48&gt;=CPM!BF$1),1,"")</f>
        <v/>
      </c>
      <c r="BG53" s="203" t="str">
        <f>IF(AND(Start!$H48&lt;=CPM!BG$1,Start!$I48&gt;=CPM!BG$1),1,"")</f>
        <v/>
      </c>
      <c r="BH53" s="204" t="str">
        <f>IF(AND(Start!$H48&lt;=CPM!BH$1,Start!$I48&gt;=CPM!BH$1),1,"")</f>
        <v/>
      </c>
      <c r="BI53" s="204" t="str">
        <f>IF(AND(Start!$H48&lt;=CPM!BI$1,Start!$I48&gt;=CPM!BI$1),1,"")</f>
        <v/>
      </c>
      <c r="BJ53" s="204" t="str">
        <f>IF(AND(Start!$H48&lt;=CPM!BJ$1,Start!$I48&gt;=CPM!BJ$1),1,"")</f>
        <v/>
      </c>
      <c r="BK53" s="205" t="str">
        <f>IF(AND(Start!$H48&lt;=CPM!BK$1,Start!$I48&gt;=CPM!BK$1),1,"")</f>
        <v/>
      </c>
      <c r="BL53" s="203" t="str">
        <f>IF(AND(Start!$H48&lt;=CPM!BL$1,Start!$I48&gt;=CPM!BL$1),1,"")</f>
        <v/>
      </c>
      <c r="BM53" s="204" t="str">
        <f>IF(AND(Start!$H48&lt;=CPM!BM$1,Start!$I48&gt;=CPM!BM$1),1,"")</f>
        <v/>
      </c>
      <c r="BN53" s="204" t="str">
        <f>IF(AND(Start!$H48&lt;=CPM!BN$1,Start!$I48&gt;=CPM!BN$1),1,"")</f>
        <v/>
      </c>
      <c r="BO53" s="204" t="str">
        <f>IF(AND(Start!$H48&lt;=CPM!BO$1,Start!$I48&gt;=CPM!BO$1),1,"")</f>
        <v/>
      </c>
      <c r="BP53" s="205" t="str">
        <f>IF(AND(Start!$H48&lt;=CPM!BP$1,Start!$I48&gt;=CPM!BP$1),1,"")</f>
        <v/>
      </c>
      <c r="BQ53" s="205" t="str">
        <f>IF(AND(Start!$H48&lt;=CPM!BQ$1,Start!$I48&gt;=CPM!BQ$1),1,"")</f>
        <v/>
      </c>
      <c r="BR53" s="205" t="str">
        <f>IF(AND(Start!$H48&lt;=CPM!BR$1,Start!$I48&gt;=CPM!BR$1),1,"")</f>
        <v/>
      </c>
      <c r="BS53" s="205" t="str">
        <f>IF(AND(Start!$H48&lt;=CPM!BS$1,Start!$I48&gt;=CPM!BS$1),1,"")</f>
        <v/>
      </c>
      <c r="BT53" s="205" t="str">
        <f>IF(AND(Start!$H48&lt;=CPM!BT$1,Start!$I48&gt;=CPM!BT$1),1,"")</f>
        <v/>
      </c>
      <c r="BU53" s="205" t="str">
        <f>IF(AND(Start!$H48&lt;=CPM!BU$1,Start!$I48&gt;=CPM!BU$1),1,"")</f>
        <v/>
      </c>
      <c r="BV53" s="205" t="str">
        <f>IF(AND(Start!$H48&lt;=CPM!BV$1,Start!$I48&gt;=CPM!BV$1),1,"")</f>
        <v/>
      </c>
      <c r="BW53" s="205" t="str">
        <f>IF(AND(Start!$H48&lt;=CPM!BW$1,Start!$I48&gt;=CPM!BW$1),1,"")</f>
        <v/>
      </c>
      <c r="BX53" s="205" t="str">
        <f>IF(AND(Start!$H48&lt;=CPM!BX$1,Start!$I48&gt;=CPM!BX$1),1,"")</f>
        <v/>
      </c>
      <c r="BY53" s="205" t="str">
        <f>IF(AND(Start!$H48&lt;=CPM!BY$1,Start!$I48&gt;=CPM!BY$1),1,"")</f>
        <v/>
      </c>
      <c r="BZ53" s="205" t="str">
        <f>IF(AND(Start!$H48&lt;=CPM!BZ$1,Start!$I48&gt;=CPM!BZ$1),1,"")</f>
        <v/>
      </c>
      <c r="CA53" s="205" t="str">
        <f>IF(AND(Start!$H48&lt;=CPM!CA$1,Start!$I48&gt;=CPM!CA$1),1,"")</f>
        <v/>
      </c>
      <c r="CB53" s="205" t="str">
        <f>IF(AND(Start!$H48&lt;=CPM!CB$1,Start!$I48&gt;=CPM!CB$1),1,"")</f>
        <v/>
      </c>
      <c r="CC53" s="205" t="str">
        <f>IF(AND(Start!$H48&lt;=CPM!CC$1,Start!$I48&gt;=CPM!CC$1),1,"")</f>
        <v/>
      </c>
      <c r="CD53" s="205" t="str">
        <f>IF(AND(Start!$H48&lt;=CPM!CD$1,Start!$I48&gt;=CPM!CD$1),1,"")</f>
        <v/>
      </c>
      <c r="CE53" s="205" t="str">
        <f>IF(AND(Start!$H48&lt;=CPM!CE$1,Start!$I48&gt;=CPM!CE$1),1,"")</f>
        <v/>
      </c>
      <c r="CF53" s="205" t="str">
        <f>IF(AND(Start!$H48&lt;=CPM!CF$1,Start!$I48&gt;=CPM!CF$1),1,"")</f>
        <v/>
      </c>
      <c r="CG53" s="205" t="str">
        <f>IF(AND(Start!$H48&lt;=CPM!CG$1,Start!$I48&gt;=CPM!CG$1),1,"")</f>
        <v/>
      </c>
      <c r="CH53" s="205" t="str">
        <f>IF(AND(Start!$H48&lt;=CPM!CH$1,Start!$I48&gt;=CPM!CH$1),1,"")</f>
        <v/>
      </c>
      <c r="CI53" s="205" t="str">
        <f>IF(AND(Start!$H48&lt;=CPM!CI$1,Start!$I48&gt;=CPM!CI$1),1,"")</f>
        <v/>
      </c>
      <c r="CJ53" s="205" t="str">
        <f>IF(AND(Start!$H48&lt;=CPM!CJ$1,Start!$I48&gt;=CPM!CJ$1),1,"")</f>
        <v/>
      </c>
      <c r="CK53" s="205" t="str">
        <f>IF(AND(Start!$H48&lt;=CPM!CK$1,Start!$I48&gt;=CPM!CK$1),1,"")</f>
        <v/>
      </c>
      <c r="CL53" s="205" t="str">
        <f>IF(AND(Start!$H48&lt;=CPM!CL$1,Start!$I48&gt;=CPM!CL$1),1,"")</f>
        <v/>
      </c>
      <c r="CM53" s="205" t="str">
        <f>IF(AND(Start!$H48&lt;=CPM!CM$1,Start!$I48&gt;=CPM!CM$1),1,"")</f>
        <v/>
      </c>
      <c r="CN53" s="205" t="str">
        <f>IF(AND(Start!$H48&lt;=CPM!CN$1,Start!$I48&gt;=CPM!CN$1),1,"")</f>
        <v/>
      </c>
      <c r="CO53" s="205" t="str">
        <f>IF(AND(Start!$H48&lt;=CPM!CO$1,Start!$I48&gt;=CPM!CO$1),1,"")</f>
        <v/>
      </c>
      <c r="CP53" s="205" t="str">
        <f>IF(AND(Start!$H48&lt;=CPM!CP$1,Start!$I48&gt;=CPM!CP$1),1,"")</f>
        <v/>
      </c>
      <c r="CQ53" s="205" t="str">
        <f>IF(AND(Start!$H48&lt;=CPM!CQ$1,Start!$I48&gt;=CPM!CQ$1),1,"")</f>
        <v/>
      </c>
      <c r="CR53" s="205" t="str">
        <f>IF(AND(Start!$H48&lt;=CPM!CR$1,Start!$I48&gt;=CPM!CR$1),1,"")</f>
        <v/>
      </c>
      <c r="CS53" s="205" t="str">
        <f>IF(AND(Start!$H48&lt;=CPM!CS$1,Start!$I48&gt;=CPM!CS$1),1,"")</f>
        <v/>
      </c>
      <c r="CT53" s="205" t="str">
        <f>IF(AND(Start!$H48&lt;=CPM!CT$1,Start!$I48&gt;=CPM!CT$1),1,"")</f>
        <v/>
      </c>
      <c r="CU53" s="205" t="str">
        <f>IF(AND(Start!$H48&lt;=CPM!CU$1,Start!$I48&gt;=CPM!CU$1),1,"")</f>
        <v/>
      </c>
      <c r="CV53" s="205" t="str">
        <f>IF(AND(Start!$H48&lt;=CPM!CV$1,Start!$I48&gt;=CPM!CV$1),1,"")</f>
        <v/>
      </c>
      <c r="CW53" s="205" t="str">
        <f>IF(AND(Start!$H48&lt;=CPM!CW$1,Start!$I48&gt;=CPM!CW$1),1,"")</f>
        <v/>
      </c>
      <c r="CX53" s="205" t="str">
        <f>IF(AND(Start!$H48&lt;=CPM!CX$1,Start!$I48&gt;=CPM!CX$1),1,"")</f>
        <v/>
      </c>
      <c r="CY53" s="205" t="str">
        <f>IF(AND(Start!$H48&lt;=CPM!CY$1,Start!$I48&gt;=CPM!CY$1),1,"")</f>
        <v/>
      </c>
      <c r="CZ53" s="205" t="str">
        <f>IF(AND(Start!$H48&lt;=CPM!CZ$1,Start!$I48&gt;=CPM!CZ$1),1,"")</f>
        <v/>
      </c>
      <c r="DA53" s="205" t="str">
        <f>IF(AND(Start!$H48&lt;=CPM!DA$1,Start!$I48&gt;=CPM!DA$1),1,"")</f>
        <v/>
      </c>
      <c r="DB53" s="205" t="str">
        <f>IF(AND(Start!$H48&lt;=CPM!DB$1,Start!$I48&gt;=CPM!DB$1),1,"")</f>
        <v/>
      </c>
      <c r="DC53" s="205" t="str">
        <f>IF(AND(Start!$H48&lt;=CPM!DC$1,Start!$I48&gt;=CPM!DC$1),1,"")</f>
        <v/>
      </c>
      <c r="DD53" s="205" t="str">
        <f>IF(AND(Start!$H48&lt;=CPM!DD$1,Start!$I48&gt;=CPM!DD$1),1,"")</f>
        <v/>
      </c>
      <c r="DE53" s="205" t="str">
        <f>IF(AND(Start!$H48&lt;=CPM!DE$1,Start!$I48&gt;=CPM!DE$1),1,"")</f>
        <v/>
      </c>
      <c r="DF53" s="205" t="str">
        <f>IF(AND(Start!$H48&lt;=CPM!DF$1,Start!$I48&gt;=CPM!DF$1),1,"")</f>
        <v/>
      </c>
      <c r="DG53" s="205" t="str">
        <f>IF(AND(Start!$H48&lt;=CPM!DG$1,Start!$I48&gt;=CPM!DG$1),1,"")</f>
        <v/>
      </c>
      <c r="DH53" s="205" t="str">
        <f>IF(AND(Start!$H48&lt;=CPM!DH$1,Start!$I48&gt;=CPM!DH$1),1,"")</f>
        <v/>
      </c>
      <c r="DI53" s="205" t="str">
        <f>IF(AND(Start!$H48&lt;=CPM!DI$1,Start!$I48&gt;=CPM!DI$1),1,"")</f>
        <v/>
      </c>
      <c r="DJ53" s="205" t="str">
        <f>IF(AND(Start!$H48&lt;=CPM!DJ$1,Start!$I48&gt;=CPM!DJ$1),1,"")</f>
        <v/>
      </c>
      <c r="DK53" s="205" t="str">
        <f>IF(AND(Start!$H48&lt;=CPM!DK$1,Start!$I48&gt;=CPM!DK$1),1,"")</f>
        <v/>
      </c>
      <c r="DL53" s="205" t="str">
        <f>IF(AND(Start!$H48&lt;=CPM!DL$1,Start!$I48&gt;=CPM!DL$1),1,"")</f>
        <v/>
      </c>
      <c r="DM53" s="205" t="str">
        <f>IF(AND(Start!$H48&lt;=CPM!DM$1,Start!$I48&gt;=CPM!DM$1),1,"")</f>
        <v/>
      </c>
      <c r="DN53" s="205" t="str">
        <f>IF(AND(Start!$H48&lt;=CPM!DN$1,Start!$I48&gt;=CPM!DN$1),1,"")</f>
        <v/>
      </c>
      <c r="DO53" s="205" t="str">
        <f>IF(AND(Start!$H48&lt;=CPM!DO$1,Start!$I48&gt;=CPM!DO$1),1,"")</f>
        <v/>
      </c>
      <c r="DP53" s="205" t="str">
        <f>IF(AND(Start!$H48&lt;=CPM!DP$1,Start!$I48&gt;=CPM!DP$1),1,"")</f>
        <v/>
      </c>
      <c r="DQ53" s="205" t="str">
        <f>IF(AND(Start!$H48&lt;=CPM!DQ$1,Start!$I48&gt;=CPM!DQ$1),1,"")</f>
        <v/>
      </c>
      <c r="DR53" s="205" t="str">
        <f>IF(AND(Start!$H48&lt;=CPM!DR$1,Start!$I48&gt;=CPM!DR$1),1,"")</f>
        <v/>
      </c>
      <c r="DS53" s="205" t="str">
        <f>IF(AND(Start!$H48&lt;=CPM!DS$1,Start!$I48&gt;=CPM!DS$1),1,"")</f>
        <v/>
      </c>
      <c r="DT53" s="205" t="str">
        <f>IF(AND(Start!$H48&lt;=CPM!DT$1,Start!$I48&gt;=CPM!DT$1),1,"")</f>
        <v/>
      </c>
      <c r="DU53" s="205" t="str">
        <f>IF(AND(Start!$H48&lt;=CPM!DU$1,Start!$I48&gt;=CPM!DU$1),1,"")</f>
        <v/>
      </c>
      <c r="DV53" s="205" t="str">
        <f>IF(AND(Start!$H48&lt;=CPM!DV$1,Start!$I48&gt;=CPM!DV$1),1,"")</f>
        <v/>
      </c>
      <c r="DW53" s="205" t="str">
        <f>IF(AND(Start!$H48&lt;=CPM!DW$1,Start!$I48&gt;=CPM!DW$1),1,"")</f>
        <v/>
      </c>
      <c r="DX53" s="205" t="str">
        <f>IF(AND(Start!$H48&lt;=CPM!DX$1,Start!$I48&gt;=CPM!DX$1),1,"")</f>
        <v/>
      </c>
      <c r="DY53" s="205" t="str">
        <f>IF(AND(Start!$H48&lt;=CPM!DY$1,Start!$I48&gt;=CPM!DY$1),1,"")</f>
        <v/>
      </c>
      <c r="DZ53" s="205" t="str">
        <f>IF(AND(Start!$H48&lt;=CPM!DZ$1,Start!$I48&gt;=CPM!DZ$1),1,"")</f>
        <v/>
      </c>
      <c r="EA53" s="205" t="str">
        <f>IF(AND(Start!$H48&lt;=CPM!EA$1,Start!$I48&gt;=CPM!EA$1),1,"")</f>
        <v/>
      </c>
      <c r="EB53" s="205" t="str">
        <f>IF(AND(Start!$H48&lt;=CPM!EB$1,Start!$I48&gt;=CPM!EB$1),1,"")</f>
        <v/>
      </c>
      <c r="EC53" s="205" t="str">
        <f>IF(AND(Start!$H48&lt;=CPM!EC$1,Start!$I48&gt;=CPM!EC$1),1,"")</f>
        <v/>
      </c>
    </row>
    <row r="54" spans="3:133" ht="12" hidden="1" customHeight="1" x14ac:dyDescent="0.2">
      <c r="C54" s="207" t="str">
        <f>Start!D49</f>
        <v/>
      </c>
      <c r="D54" s="203" t="str">
        <f>IF(AND(Start!$H49&lt;=CPM!D$1,Start!$I49&gt;=CPM!D$1),1,"")</f>
        <v/>
      </c>
      <c r="E54" s="204" t="str">
        <f>IF(AND(Start!$H49&lt;=CPM!E$1,Start!$I49&gt;=CPM!E$1),1,"")</f>
        <v/>
      </c>
      <c r="F54" s="204" t="str">
        <f>IF(AND(Start!$H49&lt;=CPM!F$1,Start!$I49&gt;=CPM!F$1),1,"")</f>
        <v/>
      </c>
      <c r="G54" s="204" t="str">
        <f>IF(AND(Start!$H49&lt;=CPM!G$1,Start!$I49&gt;=CPM!G$1),1,"")</f>
        <v/>
      </c>
      <c r="H54" s="205" t="str">
        <f>IF(AND(Start!$H49&lt;=CPM!H$1,Start!$I49&gt;=CPM!H$1),1,"")</f>
        <v/>
      </c>
      <c r="I54" s="203" t="str">
        <f>IF(AND(Start!$H49&lt;=CPM!I$1,Start!$I49&gt;=CPM!I$1),1,"")</f>
        <v/>
      </c>
      <c r="J54" s="204" t="str">
        <f>IF(AND(Start!$H49&lt;=CPM!J$1,Start!$I49&gt;=CPM!J$1),1,"")</f>
        <v/>
      </c>
      <c r="K54" s="204" t="str">
        <f>IF(AND(Start!$H49&lt;=CPM!K$1,Start!$I49&gt;=CPM!K$1),1,"")</f>
        <v/>
      </c>
      <c r="L54" s="204" t="str">
        <f>IF(AND(Start!$H49&lt;=CPM!L$1,Start!$I49&gt;=CPM!L$1),1,"")</f>
        <v/>
      </c>
      <c r="M54" s="205" t="str">
        <f>IF(AND(Start!$H49&lt;=CPM!M$1,Start!$I49&gt;=CPM!M$1),1,"")</f>
        <v/>
      </c>
      <c r="N54" s="203" t="str">
        <f>IF(AND(Start!$H49&lt;=CPM!N$1,Start!$I49&gt;=CPM!N$1),1,"")</f>
        <v/>
      </c>
      <c r="O54" s="204" t="str">
        <f>IF(AND(Start!$H49&lt;=CPM!O$1,Start!$I49&gt;=CPM!O$1),1,"")</f>
        <v/>
      </c>
      <c r="P54" s="204" t="str">
        <f>IF(AND(Start!$H49&lt;=CPM!P$1,Start!$I49&gt;=CPM!P$1),1,"")</f>
        <v/>
      </c>
      <c r="Q54" s="204" t="str">
        <f>IF(AND(Start!$H49&lt;=CPM!Q$1,Start!$I49&gt;=CPM!Q$1),1,"")</f>
        <v/>
      </c>
      <c r="R54" s="205" t="str">
        <f>IF(AND(Start!$H49&lt;=CPM!R$1,Start!$I49&gt;=CPM!R$1),1,"")</f>
        <v/>
      </c>
      <c r="S54" s="203" t="str">
        <f>IF(AND(Start!$H49&lt;=CPM!S$1,Start!$I49&gt;=CPM!S$1),1,"")</f>
        <v/>
      </c>
      <c r="T54" s="204" t="str">
        <f>IF(AND(Start!$H49&lt;=CPM!T$1,Start!$I49&gt;=CPM!T$1),1,"")</f>
        <v/>
      </c>
      <c r="U54" s="204" t="str">
        <f>IF(AND(Start!$H49&lt;=CPM!U$1,Start!$I49&gt;=CPM!U$1),1,"")</f>
        <v/>
      </c>
      <c r="V54" s="204" t="str">
        <f>IF(AND(Start!$H49&lt;=CPM!V$1,Start!$I49&gt;=CPM!V$1),1,"")</f>
        <v/>
      </c>
      <c r="W54" s="205" t="str">
        <f>IF(AND(Start!$H49&lt;=CPM!W$1,Start!$I49&gt;=CPM!W$1),1,"")</f>
        <v/>
      </c>
      <c r="X54" s="203" t="str">
        <f>IF(AND(Start!$H49&lt;=CPM!X$1,Start!$I49&gt;=CPM!X$1),1,"")</f>
        <v/>
      </c>
      <c r="Y54" s="204" t="str">
        <f>IF(AND(Start!$H49&lt;=CPM!Y$1,Start!$I49&gt;=CPM!Y$1),1,"")</f>
        <v/>
      </c>
      <c r="Z54" s="204" t="str">
        <f>IF(AND(Start!$H49&lt;=CPM!Z$1,Start!$I49&gt;=CPM!Z$1),1,"")</f>
        <v/>
      </c>
      <c r="AA54" s="204" t="str">
        <f>IF(AND(Start!$H49&lt;=CPM!AA$1,Start!$I49&gt;=CPM!AA$1),1,"")</f>
        <v/>
      </c>
      <c r="AB54" s="205" t="str">
        <f>IF(AND(Start!$H49&lt;=CPM!AB$1,Start!$I49&gt;=CPM!AB$1),1,"")</f>
        <v/>
      </c>
      <c r="AC54" s="203" t="str">
        <f>IF(AND(Start!$H49&lt;=CPM!AC$1,Start!$I49&gt;=CPM!AC$1),1,"")</f>
        <v/>
      </c>
      <c r="AD54" s="204" t="str">
        <f>IF(AND(Start!$H49&lt;=CPM!AD$1,Start!$I49&gt;=CPM!AD$1),1,"")</f>
        <v/>
      </c>
      <c r="AE54" s="204" t="str">
        <f>IF(AND(Start!$H49&lt;=CPM!AE$1,Start!$I49&gt;=CPM!AE$1),1,"")</f>
        <v/>
      </c>
      <c r="AF54" s="204" t="str">
        <f>IF(AND(Start!$H49&lt;=CPM!AF$1,Start!$I49&gt;=CPM!AF$1),1,"")</f>
        <v/>
      </c>
      <c r="AG54" s="205" t="str">
        <f>IF(AND(Start!$H49&lt;=CPM!AG$1,Start!$I49&gt;=CPM!AG$1),1,"")</f>
        <v/>
      </c>
      <c r="AH54" s="203" t="str">
        <f>IF(AND(Start!$H49&lt;=CPM!AH$1,Start!$I49&gt;=CPM!AH$1),1,"")</f>
        <v/>
      </c>
      <c r="AI54" s="204" t="str">
        <f>IF(AND(Start!$H49&lt;=CPM!AI$1,Start!$I49&gt;=CPM!AI$1),1,"")</f>
        <v/>
      </c>
      <c r="AJ54" s="204" t="str">
        <f>IF(AND(Start!$H49&lt;=CPM!AJ$1,Start!$I49&gt;=CPM!AJ$1),1,"")</f>
        <v/>
      </c>
      <c r="AK54" s="204" t="str">
        <f>IF(AND(Start!$H49&lt;=CPM!AK$1,Start!$I49&gt;=CPM!AK$1),1,"")</f>
        <v/>
      </c>
      <c r="AL54" s="205" t="str">
        <f>IF(AND(Start!$H49&lt;=CPM!AL$1,Start!$I49&gt;=CPM!AL$1),1,"")</f>
        <v/>
      </c>
      <c r="AM54" s="203" t="str">
        <f>IF(AND(Start!$H49&lt;=CPM!AM$1,Start!$I49&gt;=CPM!AM$1),1,"")</f>
        <v/>
      </c>
      <c r="AN54" s="204" t="str">
        <f>IF(AND(Start!$H49&lt;=CPM!AN$1,Start!$I49&gt;=CPM!AN$1),1,"")</f>
        <v/>
      </c>
      <c r="AO54" s="204" t="str">
        <f>IF(AND(Start!$H49&lt;=CPM!AO$1,Start!$I49&gt;=CPM!AO$1),1,"")</f>
        <v/>
      </c>
      <c r="AP54" s="204" t="str">
        <f>IF(AND(Start!$H49&lt;=CPM!AP$1,Start!$I49&gt;=CPM!AP$1),1,"")</f>
        <v/>
      </c>
      <c r="AQ54" s="205" t="str">
        <f>IF(AND(Start!$H49&lt;=CPM!AQ$1,Start!$I49&gt;=CPM!AQ$1),1,"")</f>
        <v/>
      </c>
      <c r="AR54" s="203" t="str">
        <f>IF(AND(Start!$H49&lt;=CPM!AR$1,Start!$I49&gt;=CPM!AR$1),1,"")</f>
        <v/>
      </c>
      <c r="AS54" s="204" t="str">
        <f>IF(AND(Start!$H49&lt;=CPM!AS$1,Start!$I49&gt;=CPM!AS$1),1,"")</f>
        <v/>
      </c>
      <c r="AT54" s="204" t="str">
        <f>IF(AND(Start!$H49&lt;=CPM!AT$1,Start!$I49&gt;=CPM!AT$1),1,"")</f>
        <v/>
      </c>
      <c r="AU54" s="204" t="str">
        <f>IF(AND(Start!$H49&lt;=CPM!AU$1,Start!$I49&gt;=CPM!AU$1),1,"")</f>
        <v/>
      </c>
      <c r="AV54" s="205" t="str">
        <f>IF(AND(Start!$H49&lt;=CPM!AV$1,Start!$I49&gt;=CPM!AV$1),1,"")</f>
        <v/>
      </c>
      <c r="AW54" s="203" t="str">
        <f>IF(AND(Start!$H49&lt;=CPM!AW$1,Start!$I49&gt;=CPM!AW$1),1,"")</f>
        <v/>
      </c>
      <c r="AX54" s="204" t="str">
        <f>IF(AND(Start!$H49&lt;=CPM!AX$1,Start!$I49&gt;=CPM!AX$1),1,"")</f>
        <v/>
      </c>
      <c r="AY54" s="204" t="str">
        <f>IF(AND(Start!$H49&lt;=CPM!AY$1,Start!$I49&gt;=CPM!AY$1),1,"")</f>
        <v/>
      </c>
      <c r="AZ54" s="204" t="str">
        <f>IF(AND(Start!$H49&lt;=CPM!AZ$1,Start!$I49&gt;=CPM!AZ$1),1,"")</f>
        <v/>
      </c>
      <c r="BA54" s="205" t="str">
        <f>IF(AND(Start!$H49&lt;=CPM!BA$1,Start!$I49&gt;=CPM!BA$1),1,"")</f>
        <v/>
      </c>
      <c r="BB54" s="203" t="str">
        <f>IF(AND(Start!$H49&lt;=CPM!BB$1,Start!$I49&gt;=CPM!BB$1),1,"")</f>
        <v/>
      </c>
      <c r="BC54" s="204" t="str">
        <f>IF(AND(Start!$H49&lt;=CPM!BC$1,Start!$I49&gt;=CPM!BC$1),1,"")</f>
        <v/>
      </c>
      <c r="BD54" s="204" t="str">
        <f>IF(AND(Start!$H49&lt;=CPM!BD$1,Start!$I49&gt;=CPM!BD$1),1,"")</f>
        <v/>
      </c>
      <c r="BE54" s="204" t="str">
        <f>IF(AND(Start!$H49&lt;=CPM!BE$1,Start!$I49&gt;=CPM!BE$1),1,"")</f>
        <v/>
      </c>
      <c r="BF54" s="205" t="str">
        <f>IF(AND(Start!$H49&lt;=CPM!BF$1,Start!$I49&gt;=CPM!BF$1),1,"")</f>
        <v/>
      </c>
      <c r="BG54" s="203" t="str">
        <f>IF(AND(Start!$H49&lt;=CPM!BG$1,Start!$I49&gt;=CPM!BG$1),1,"")</f>
        <v/>
      </c>
      <c r="BH54" s="204" t="str">
        <f>IF(AND(Start!$H49&lt;=CPM!BH$1,Start!$I49&gt;=CPM!BH$1),1,"")</f>
        <v/>
      </c>
      <c r="BI54" s="204" t="str">
        <f>IF(AND(Start!$H49&lt;=CPM!BI$1,Start!$I49&gt;=CPM!BI$1),1,"")</f>
        <v/>
      </c>
      <c r="BJ54" s="204" t="str">
        <f>IF(AND(Start!$H49&lt;=CPM!BJ$1,Start!$I49&gt;=CPM!BJ$1),1,"")</f>
        <v/>
      </c>
      <c r="BK54" s="205" t="str">
        <f>IF(AND(Start!$H49&lt;=CPM!BK$1,Start!$I49&gt;=CPM!BK$1),1,"")</f>
        <v/>
      </c>
      <c r="BL54" s="203" t="str">
        <f>IF(AND(Start!$H49&lt;=CPM!BL$1,Start!$I49&gt;=CPM!BL$1),1,"")</f>
        <v/>
      </c>
      <c r="BM54" s="204" t="str">
        <f>IF(AND(Start!$H49&lt;=CPM!BM$1,Start!$I49&gt;=CPM!BM$1),1,"")</f>
        <v/>
      </c>
      <c r="BN54" s="204" t="str">
        <f>IF(AND(Start!$H49&lt;=CPM!BN$1,Start!$I49&gt;=CPM!BN$1),1,"")</f>
        <v/>
      </c>
      <c r="BO54" s="204" t="str">
        <f>IF(AND(Start!$H49&lt;=CPM!BO$1,Start!$I49&gt;=CPM!BO$1),1,"")</f>
        <v/>
      </c>
      <c r="BP54" s="205" t="str">
        <f>IF(AND(Start!$H49&lt;=CPM!BP$1,Start!$I49&gt;=CPM!BP$1),1,"")</f>
        <v/>
      </c>
      <c r="BQ54" s="205" t="str">
        <f>IF(AND(Start!$H49&lt;=CPM!BQ$1,Start!$I49&gt;=CPM!BQ$1),1,"")</f>
        <v/>
      </c>
      <c r="BR54" s="205" t="str">
        <f>IF(AND(Start!$H49&lt;=CPM!BR$1,Start!$I49&gt;=CPM!BR$1),1,"")</f>
        <v/>
      </c>
      <c r="BS54" s="205" t="str">
        <f>IF(AND(Start!$H49&lt;=CPM!BS$1,Start!$I49&gt;=CPM!BS$1),1,"")</f>
        <v/>
      </c>
      <c r="BT54" s="205" t="str">
        <f>IF(AND(Start!$H49&lt;=CPM!BT$1,Start!$I49&gt;=CPM!BT$1),1,"")</f>
        <v/>
      </c>
      <c r="BU54" s="205" t="str">
        <f>IF(AND(Start!$H49&lt;=CPM!BU$1,Start!$I49&gt;=CPM!BU$1),1,"")</f>
        <v/>
      </c>
      <c r="BV54" s="205" t="str">
        <f>IF(AND(Start!$H49&lt;=CPM!BV$1,Start!$I49&gt;=CPM!BV$1),1,"")</f>
        <v/>
      </c>
      <c r="BW54" s="205" t="str">
        <f>IF(AND(Start!$H49&lt;=CPM!BW$1,Start!$I49&gt;=CPM!BW$1),1,"")</f>
        <v/>
      </c>
      <c r="BX54" s="205" t="str">
        <f>IF(AND(Start!$H49&lt;=CPM!BX$1,Start!$I49&gt;=CPM!BX$1),1,"")</f>
        <v/>
      </c>
      <c r="BY54" s="205" t="str">
        <f>IF(AND(Start!$H49&lt;=CPM!BY$1,Start!$I49&gt;=CPM!BY$1),1,"")</f>
        <v/>
      </c>
      <c r="BZ54" s="205" t="str">
        <f>IF(AND(Start!$H49&lt;=CPM!BZ$1,Start!$I49&gt;=CPM!BZ$1),1,"")</f>
        <v/>
      </c>
      <c r="CA54" s="205" t="str">
        <f>IF(AND(Start!$H49&lt;=CPM!CA$1,Start!$I49&gt;=CPM!CA$1),1,"")</f>
        <v/>
      </c>
      <c r="CB54" s="205" t="str">
        <f>IF(AND(Start!$H49&lt;=CPM!CB$1,Start!$I49&gt;=CPM!CB$1),1,"")</f>
        <v/>
      </c>
      <c r="CC54" s="205" t="str">
        <f>IF(AND(Start!$H49&lt;=CPM!CC$1,Start!$I49&gt;=CPM!CC$1),1,"")</f>
        <v/>
      </c>
      <c r="CD54" s="205" t="str">
        <f>IF(AND(Start!$H49&lt;=CPM!CD$1,Start!$I49&gt;=CPM!CD$1),1,"")</f>
        <v/>
      </c>
      <c r="CE54" s="205" t="str">
        <f>IF(AND(Start!$H49&lt;=CPM!CE$1,Start!$I49&gt;=CPM!CE$1),1,"")</f>
        <v/>
      </c>
      <c r="CF54" s="205" t="str">
        <f>IF(AND(Start!$H49&lt;=CPM!CF$1,Start!$I49&gt;=CPM!CF$1),1,"")</f>
        <v/>
      </c>
      <c r="CG54" s="205" t="str">
        <f>IF(AND(Start!$H49&lt;=CPM!CG$1,Start!$I49&gt;=CPM!CG$1),1,"")</f>
        <v/>
      </c>
      <c r="CH54" s="205" t="str">
        <f>IF(AND(Start!$H49&lt;=CPM!CH$1,Start!$I49&gt;=CPM!CH$1),1,"")</f>
        <v/>
      </c>
      <c r="CI54" s="205" t="str">
        <f>IF(AND(Start!$H49&lt;=CPM!CI$1,Start!$I49&gt;=CPM!CI$1),1,"")</f>
        <v/>
      </c>
      <c r="CJ54" s="205" t="str">
        <f>IF(AND(Start!$H49&lt;=CPM!CJ$1,Start!$I49&gt;=CPM!CJ$1),1,"")</f>
        <v/>
      </c>
      <c r="CK54" s="205" t="str">
        <f>IF(AND(Start!$H49&lt;=CPM!CK$1,Start!$I49&gt;=CPM!CK$1),1,"")</f>
        <v/>
      </c>
      <c r="CL54" s="205" t="str">
        <f>IF(AND(Start!$H49&lt;=CPM!CL$1,Start!$I49&gt;=CPM!CL$1),1,"")</f>
        <v/>
      </c>
      <c r="CM54" s="205" t="str">
        <f>IF(AND(Start!$H49&lt;=CPM!CM$1,Start!$I49&gt;=CPM!CM$1),1,"")</f>
        <v/>
      </c>
      <c r="CN54" s="205" t="str">
        <f>IF(AND(Start!$H49&lt;=CPM!CN$1,Start!$I49&gt;=CPM!CN$1),1,"")</f>
        <v/>
      </c>
      <c r="CO54" s="205" t="str">
        <f>IF(AND(Start!$H49&lt;=CPM!CO$1,Start!$I49&gt;=CPM!CO$1),1,"")</f>
        <v/>
      </c>
      <c r="CP54" s="205" t="str">
        <f>IF(AND(Start!$H49&lt;=CPM!CP$1,Start!$I49&gt;=CPM!CP$1),1,"")</f>
        <v/>
      </c>
      <c r="CQ54" s="205" t="str">
        <f>IF(AND(Start!$H49&lt;=CPM!CQ$1,Start!$I49&gt;=CPM!CQ$1),1,"")</f>
        <v/>
      </c>
      <c r="CR54" s="205" t="str">
        <f>IF(AND(Start!$H49&lt;=CPM!CR$1,Start!$I49&gt;=CPM!CR$1),1,"")</f>
        <v/>
      </c>
      <c r="CS54" s="205" t="str">
        <f>IF(AND(Start!$H49&lt;=CPM!CS$1,Start!$I49&gt;=CPM!CS$1),1,"")</f>
        <v/>
      </c>
      <c r="CT54" s="205" t="str">
        <f>IF(AND(Start!$H49&lt;=CPM!CT$1,Start!$I49&gt;=CPM!CT$1),1,"")</f>
        <v/>
      </c>
      <c r="CU54" s="205" t="str">
        <f>IF(AND(Start!$H49&lt;=CPM!CU$1,Start!$I49&gt;=CPM!CU$1),1,"")</f>
        <v/>
      </c>
      <c r="CV54" s="205" t="str">
        <f>IF(AND(Start!$H49&lt;=CPM!CV$1,Start!$I49&gt;=CPM!CV$1),1,"")</f>
        <v/>
      </c>
      <c r="CW54" s="205" t="str">
        <f>IF(AND(Start!$H49&lt;=CPM!CW$1,Start!$I49&gt;=CPM!CW$1),1,"")</f>
        <v/>
      </c>
      <c r="CX54" s="205" t="str">
        <f>IF(AND(Start!$H49&lt;=CPM!CX$1,Start!$I49&gt;=CPM!CX$1),1,"")</f>
        <v/>
      </c>
      <c r="CY54" s="205" t="str">
        <f>IF(AND(Start!$H49&lt;=CPM!CY$1,Start!$I49&gt;=CPM!CY$1),1,"")</f>
        <v/>
      </c>
      <c r="CZ54" s="205" t="str">
        <f>IF(AND(Start!$H49&lt;=CPM!CZ$1,Start!$I49&gt;=CPM!CZ$1),1,"")</f>
        <v/>
      </c>
      <c r="DA54" s="205" t="str">
        <f>IF(AND(Start!$H49&lt;=CPM!DA$1,Start!$I49&gt;=CPM!DA$1),1,"")</f>
        <v/>
      </c>
      <c r="DB54" s="205" t="str">
        <f>IF(AND(Start!$H49&lt;=CPM!DB$1,Start!$I49&gt;=CPM!DB$1),1,"")</f>
        <v/>
      </c>
      <c r="DC54" s="205" t="str">
        <f>IF(AND(Start!$H49&lt;=CPM!DC$1,Start!$I49&gt;=CPM!DC$1),1,"")</f>
        <v/>
      </c>
      <c r="DD54" s="205" t="str">
        <f>IF(AND(Start!$H49&lt;=CPM!DD$1,Start!$I49&gt;=CPM!DD$1),1,"")</f>
        <v/>
      </c>
      <c r="DE54" s="205" t="str">
        <f>IF(AND(Start!$H49&lt;=CPM!DE$1,Start!$I49&gt;=CPM!DE$1),1,"")</f>
        <v/>
      </c>
      <c r="DF54" s="205" t="str">
        <f>IF(AND(Start!$H49&lt;=CPM!DF$1,Start!$I49&gt;=CPM!DF$1),1,"")</f>
        <v/>
      </c>
      <c r="DG54" s="205" t="str">
        <f>IF(AND(Start!$H49&lt;=CPM!DG$1,Start!$I49&gt;=CPM!DG$1),1,"")</f>
        <v/>
      </c>
      <c r="DH54" s="205" t="str">
        <f>IF(AND(Start!$H49&lt;=CPM!DH$1,Start!$I49&gt;=CPM!DH$1),1,"")</f>
        <v/>
      </c>
      <c r="DI54" s="205" t="str">
        <f>IF(AND(Start!$H49&lt;=CPM!DI$1,Start!$I49&gt;=CPM!DI$1),1,"")</f>
        <v/>
      </c>
      <c r="DJ54" s="205" t="str">
        <f>IF(AND(Start!$H49&lt;=CPM!DJ$1,Start!$I49&gt;=CPM!DJ$1),1,"")</f>
        <v/>
      </c>
      <c r="DK54" s="205" t="str">
        <f>IF(AND(Start!$H49&lt;=CPM!DK$1,Start!$I49&gt;=CPM!DK$1),1,"")</f>
        <v/>
      </c>
      <c r="DL54" s="205" t="str">
        <f>IF(AND(Start!$H49&lt;=CPM!DL$1,Start!$I49&gt;=CPM!DL$1),1,"")</f>
        <v/>
      </c>
      <c r="DM54" s="205" t="str">
        <f>IF(AND(Start!$H49&lt;=CPM!DM$1,Start!$I49&gt;=CPM!DM$1),1,"")</f>
        <v/>
      </c>
      <c r="DN54" s="205" t="str">
        <f>IF(AND(Start!$H49&lt;=CPM!DN$1,Start!$I49&gt;=CPM!DN$1),1,"")</f>
        <v/>
      </c>
      <c r="DO54" s="205" t="str">
        <f>IF(AND(Start!$H49&lt;=CPM!DO$1,Start!$I49&gt;=CPM!DO$1),1,"")</f>
        <v/>
      </c>
      <c r="DP54" s="205" t="str">
        <f>IF(AND(Start!$H49&lt;=CPM!DP$1,Start!$I49&gt;=CPM!DP$1),1,"")</f>
        <v/>
      </c>
      <c r="DQ54" s="205" t="str">
        <f>IF(AND(Start!$H49&lt;=CPM!DQ$1,Start!$I49&gt;=CPM!DQ$1),1,"")</f>
        <v/>
      </c>
      <c r="DR54" s="205" t="str">
        <f>IF(AND(Start!$H49&lt;=CPM!DR$1,Start!$I49&gt;=CPM!DR$1),1,"")</f>
        <v/>
      </c>
      <c r="DS54" s="205" t="str">
        <f>IF(AND(Start!$H49&lt;=CPM!DS$1,Start!$I49&gt;=CPM!DS$1),1,"")</f>
        <v/>
      </c>
      <c r="DT54" s="205" t="str">
        <f>IF(AND(Start!$H49&lt;=CPM!DT$1,Start!$I49&gt;=CPM!DT$1),1,"")</f>
        <v/>
      </c>
      <c r="DU54" s="205" t="str">
        <f>IF(AND(Start!$H49&lt;=CPM!DU$1,Start!$I49&gt;=CPM!DU$1),1,"")</f>
        <v/>
      </c>
      <c r="DV54" s="205" t="str">
        <f>IF(AND(Start!$H49&lt;=CPM!DV$1,Start!$I49&gt;=CPM!DV$1),1,"")</f>
        <v/>
      </c>
      <c r="DW54" s="205" t="str">
        <f>IF(AND(Start!$H49&lt;=CPM!DW$1,Start!$I49&gt;=CPM!DW$1),1,"")</f>
        <v/>
      </c>
      <c r="DX54" s="205" t="str">
        <f>IF(AND(Start!$H49&lt;=CPM!DX$1,Start!$I49&gt;=CPM!DX$1),1,"")</f>
        <v/>
      </c>
      <c r="DY54" s="205" t="str">
        <f>IF(AND(Start!$H49&lt;=CPM!DY$1,Start!$I49&gt;=CPM!DY$1),1,"")</f>
        <v/>
      </c>
      <c r="DZ54" s="205" t="str">
        <f>IF(AND(Start!$H49&lt;=CPM!DZ$1,Start!$I49&gt;=CPM!DZ$1),1,"")</f>
        <v/>
      </c>
      <c r="EA54" s="205" t="str">
        <f>IF(AND(Start!$H49&lt;=CPM!EA$1,Start!$I49&gt;=CPM!EA$1),1,"")</f>
        <v/>
      </c>
      <c r="EB54" s="205" t="str">
        <f>IF(AND(Start!$H49&lt;=CPM!EB$1,Start!$I49&gt;=CPM!EB$1),1,"")</f>
        <v/>
      </c>
      <c r="EC54" s="205" t="str">
        <f>IF(AND(Start!$H49&lt;=CPM!EC$1,Start!$I49&gt;=CPM!EC$1),1,"")</f>
        <v/>
      </c>
    </row>
    <row r="55" spans="3:133" ht="12" hidden="1" customHeight="1" x14ac:dyDescent="0.2">
      <c r="C55" s="207" t="str">
        <f>Start!D50</f>
        <v/>
      </c>
      <c r="D55" s="203" t="str">
        <f>IF(AND(Start!$H50&lt;=CPM!D$1,Start!$I50&gt;=CPM!D$1),1,"")</f>
        <v/>
      </c>
      <c r="E55" s="204" t="str">
        <f>IF(AND(Start!$H50&lt;=CPM!E$1,Start!$I50&gt;=CPM!E$1),1,"")</f>
        <v/>
      </c>
      <c r="F55" s="204" t="str">
        <f>IF(AND(Start!$H50&lt;=CPM!F$1,Start!$I50&gt;=CPM!F$1),1,"")</f>
        <v/>
      </c>
      <c r="G55" s="204" t="str">
        <f>IF(AND(Start!$H50&lt;=CPM!G$1,Start!$I50&gt;=CPM!G$1),1,"")</f>
        <v/>
      </c>
      <c r="H55" s="205" t="str">
        <f>IF(AND(Start!$H50&lt;=CPM!H$1,Start!$I50&gt;=CPM!H$1),1,"")</f>
        <v/>
      </c>
      <c r="I55" s="203" t="str">
        <f>IF(AND(Start!$H50&lt;=CPM!I$1,Start!$I50&gt;=CPM!I$1),1,"")</f>
        <v/>
      </c>
      <c r="J55" s="204" t="str">
        <f>IF(AND(Start!$H50&lt;=CPM!J$1,Start!$I50&gt;=CPM!J$1),1,"")</f>
        <v/>
      </c>
      <c r="K55" s="204" t="str">
        <f>IF(AND(Start!$H50&lt;=CPM!K$1,Start!$I50&gt;=CPM!K$1),1,"")</f>
        <v/>
      </c>
      <c r="L55" s="204" t="str">
        <f>IF(AND(Start!$H50&lt;=CPM!L$1,Start!$I50&gt;=CPM!L$1),1,"")</f>
        <v/>
      </c>
      <c r="M55" s="205" t="str">
        <f>IF(AND(Start!$H50&lt;=CPM!M$1,Start!$I50&gt;=CPM!M$1),1,"")</f>
        <v/>
      </c>
      <c r="N55" s="203" t="str">
        <f>IF(AND(Start!$H50&lt;=CPM!N$1,Start!$I50&gt;=CPM!N$1),1,"")</f>
        <v/>
      </c>
      <c r="O55" s="204" t="str">
        <f>IF(AND(Start!$H50&lt;=CPM!O$1,Start!$I50&gt;=CPM!O$1),1,"")</f>
        <v/>
      </c>
      <c r="P55" s="204" t="str">
        <f>IF(AND(Start!$H50&lt;=CPM!P$1,Start!$I50&gt;=CPM!P$1),1,"")</f>
        <v/>
      </c>
      <c r="Q55" s="204" t="str">
        <f>IF(AND(Start!$H50&lt;=CPM!Q$1,Start!$I50&gt;=CPM!Q$1),1,"")</f>
        <v/>
      </c>
      <c r="R55" s="205" t="str">
        <f>IF(AND(Start!$H50&lt;=CPM!R$1,Start!$I50&gt;=CPM!R$1),1,"")</f>
        <v/>
      </c>
      <c r="S55" s="203" t="str">
        <f>IF(AND(Start!$H50&lt;=CPM!S$1,Start!$I50&gt;=CPM!S$1),1,"")</f>
        <v/>
      </c>
      <c r="T55" s="204" t="str">
        <f>IF(AND(Start!$H50&lt;=CPM!T$1,Start!$I50&gt;=CPM!T$1),1,"")</f>
        <v/>
      </c>
      <c r="U55" s="204" t="str">
        <f>IF(AND(Start!$H50&lt;=CPM!U$1,Start!$I50&gt;=CPM!U$1),1,"")</f>
        <v/>
      </c>
      <c r="V55" s="204" t="str">
        <f>IF(AND(Start!$H50&lt;=CPM!V$1,Start!$I50&gt;=CPM!V$1),1,"")</f>
        <v/>
      </c>
      <c r="W55" s="205" t="str">
        <f>IF(AND(Start!$H50&lt;=CPM!W$1,Start!$I50&gt;=CPM!W$1),1,"")</f>
        <v/>
      </c>
      <c r="X55" s="203" t="str">
        <f>IF(AND(Start!$H50&lt;=CPM!X$1,Start!$I50&gt;=CPM!X$1),1,"")</f>
        <v/>
      </c>
      <c r="Y55" s="204" t="str">
        <f>IF(AND(Start!$H50&lt;=CPM!Y$1,Start!$I50&gt;=CPM!Y$1),1,"")</f>
        <v/>
      </c>
      <c r="Z55" s="204" t="str">
        <f>IF(AND(Start!$H50&lt;=CPM!Z$1,Start!$I50&gt;=CPM!Z$1),1,"")</f>
        <v/>
      </c>
      <c r="AA55" s="204" t="str">
        <f>IF(AND(Start!$H50&lt;=CPM!AA$1,Start!$I50&gt;=CPM!AA$1),1,"")</f>
        <v/>
      </c>
      <c r="AB55" s="205" t="str">
        <f>IF(AND(Start!$H50&lt;=CPM!AB$1,Start!$I50&gt;=CPM!AB$1),1,"")</f>
        <v/>
      </c>
      <c r="AC55" s="203" t="str">
        <f>IF(AND(Start!$H50&lt;=CPM!AC$1,Start!$I50&gt;=CPM!AC$1),1,"")</f>
        <v/>
      </c>
      <c r="AD55" s="204" t="str">
        <f>IF(AND(Start!$H50&lt;=CPM!AD$1,Start!$I50&gt;=CPM!AD$1),1,"")</f>
        <v/>
      </c>
      <c r="AE55" s="204" t="str">
        <f>IF(AND(Start!$H50&lt;=CPM!AE$1,Start!$I50&gt;=CPM!AE$1),1,"")</f>
        <v/>
      </c>
      <c r="AF55" s="204" t="str">
        <f>IF(AND(Start!$H50&lt;=CPM!AF$1,Start!$I50&gt;=CPM!AF$1),1,"")</f>
        <v/>
      </c>
      <c r="AG55" s="205" t="str">
        <f>IF(AND(Start!$H50&lt;=CPM!AG$1,Start!$I50&gt;=CPM!AG$1),1,"")</f>
        <v/>
      </c>
      <c r="AH55" s="203" t="str">
        <f>IF(AND(Start!$H50&lt;=CPM!AH$1,Start!$I50&gt;=CPM!AH$1),1,"")</f>
        <v/>
      </c>
      <c r="AI55" s="204" t="str">
        <f>IF(AND(Start!$H50&lt;=CPM!AI$1,Start!$I50&gt;=CPM!AI$1),1,"")</f>
        <v/>
      </c>
      <c r="AJ55" s="204" t="str">
        <f>IF(AND(Start!$H50&lt;=CPM!AJ$1,Start!$I50&gt;=CPM!AJ$1),1,"")</f>
        <v/>
      </c>
      <c r="AK55" s="204" t="str">
        <f>IF(AND(Start!$H50&lt;=CPM!AK$1,Start!$I50&gt;=CPM!AK$1),1,"")</f>
        <v/>
      </c>
      <c r="AL55" s="205" t="str">
        <f>IF(AND(Start!$H50&lt;=CPM!AL$1,Start!$I50&gt;=CPM!AL$1),1,"")</f>
        <v/>
      </c>
      <c r="AM55" s="203" t="str">
        <f>IF(AND(Start!$H50&lt;=CPM!AM$1,Start!$I50&gt;=CPM!AM$1),1,"")</f>
        <v/>
      </c>
      <c r="AN55" s="204" t="str">
        <f>IF(AND(Start!$H50&lt;=CPM!AN$1,Start!$I50&gt;=CPM!AN$1),1,"")</f>
        <v/>
      </c>
      <c r="AO55" s="204" t="str">
        <f>IF(AND(Start!$H50&lt;=CPM!AO$1,Start!$I50&gt;=CPM!AO$1),1,"")</f>
        <v/>
      </c>
      <c r="AP55" s="204" t="str">
        <f>IF(AND(Start!$H50&lt;=CPM!AP$1,Start!$I50&gt;=CPM!AP$1),1,"")</f>
        <v/>
      </c>
      <c r="AQ55" s="205" t="str">
        <f>IF(AND(Start!$H50&lt;=CPM!AQ$1,Start!$I50&gt;=CPM!AQ$1),1,"")</f>
        <v/>
      </c>
      <c r="AR55" s="203" t="str">
        <f>IF(AND(Start!$H50&lt;=CPM!AR$1,Start!$I50&gt;=CPM!AR$1),1,"")</f>
        <v/>
      </c>
      <c r="AS55" s="204" t="str">
        <f>IF(AND(Start!$H50&lt;=CPM!AS$1,Start!$I50&gt;=CPM!AS$1),1,"")</f>
        <v/>
      </c>
      <c r="AT55" s="204" t="str">
        <f>IF(AND(Start!$H50&lt;=CPM!AT$1,Start!$I50&gt;=CPM!AT$1),1,"")</f>
        <v/>
      </c>
      <c r="AU55" s="204" t="str">
        <f>IF(AND(Start!$H50&lt;=CPM!AU$1,Start!$I50&gt;=CPM!AU$1),1,"")</f>
        <v/>
      </c>
      <c r="AV55" s="205" t="str">
        <f>IF(AND(Start!$H50&lt;=CPM!AV$1,Start!$I50&gt;=CPM!AV$1),1,"")</f>
        <v/>
      </c>
      <c r="AW55" s="203" t="str">
        <f>IF(AND(Start!$H50&lt;=CPM!AW$1,Start!$I50&gt;=CPM!AW$1),1,"")</f>
        <v/>
      </c>
      <c r="AX55" s="204" t="str">
        <f>IF(AND(Start!$H50&lt;=CPM!AX$1,Start!$I50&gt;=CPM!AX$1),1,"")</f>
        <v/>
      </c>
      <c r="AY55" s="204" t="str">
        <f>IF(AND(Start!$H50&lt;=CPM!AY$1,Start!$I50&gt;=CPM!AY$1),1,"")</f>
        <v/>
      </c>
      <c r="AZ55" s="204" t="str">
        <f>IF(AND(Start!$H50&lt;=CPM!AZ$1,Start!$I50&gt;=CPM!AZ$1),1,"")</f>
        <v/>
      </c>
      <c r="BA55" s="205" t="str">
        <f>IF(AND(Start!$H50&lt;=CPM!BA$1,Start!$I50&gt;=CPM!BA$1),1,"")</f>
        <v/>
      </c>
      <c r="BB55" s="203" t="str">
        <f>IF(AND(Start!$H50&lt;=CPM!BB$1,Start!$I50&gt;=CPM!BB$1),1,"")</f>
        <v/>
      </c>
      <c r="BC55" s="204" t="str">
        <f>IF(AND(Start!$H50&lt;=CPM!BC$1,Start!$I50&gt;=CPM!BC$1),1,"")</f>
        <v/>
      </c>
      <c r="BD55" s="204" t="str">
        <f>IF(AND(Start!$H50&lt;=CPM!BD$1,Start!$I50&gt;=CPM!BD$1),1,"")</f>
        <v/>
      </c>
      <c r="BE55" s="204" t="str">
        <f>IF(AND(Start!$H50&lt;=CPM!BE$1,Start!$I50&gt;=CPM!BE$1),1,"")</f>
        <v/>
      </c>
      <c r="BF55" s="205" t="str">
        <f>IF(AND(Start!$H50&lt;=CPM!BF$1,Start!$I50&gt;=CPM!BF$1),1,"")</f>
        <v/>
      </c>
      <c r="BG55" s="203" t="str">
        <f>IF(AND(Start!$H50&lt;=CPM!BG$1,Start!$I50&gt;=CPM!BG$1),1,"")</f>
        <v/>
      </c>
      <c r="BH55" s="204" t="str">
        <f>IF(AND(Start!$H50&lt;=CPM!BH$1,Start!$I50&gt;=CPM!BH$1),1,"")</f>
        <v/>
      </c>
      <c r="BI55" s="204" t="str">
        <f>IF(AND(Start!$H50&lt;=CPM!BI$1,Start!$I50&gt;=CPM!BI$1),1,"")</f>
        <v/>
      </c>
      <c r="BJ55" s="204" t="str">
        <f>IF(AND(Start!$H50&lt;=CPM!BJ$1,Start!$I50&gt;=CPM!BJ$1),1,"")</f>
        <v/>
      </c>
      <c r="BK55" s="205" t="str">
        <f>IF(AND(Start!$H50&lt;=CPM!BK$1,Start!$I50&gt;=CPM!BK$1),1,"")</f>
        <v/>
      </c>
      <c r="BL55" s="203" t="str">
        <f>IF(AND(Start!$H50&lt;=CPM!BL$1,Start!$I50&gt;=CPM!BL$1),1,"")</f>
        <v/>
      </c>
      <c r="BM55" s="204" t="str">
        <f>IF(AND(Start!$H50&lt;=CPM!BM$1,Start!$I50&gt;=CPM!BM$1),1,"")</f>
        <v/>
      </c>
      <c r="BN55" s="204" t="str">
        <f>IF(AND(Start!$H50&lt;=CPM!BN$1,Start!$I50&gt;=CPM!BN$1),1,"")</f>
        <v/>
      </c>
      <c r="BO55" s="204" t="str">
        <f>IF(AND(Start!$H50&lt;=CPM!BO$1,Start!$I50&gt;=CPM!BO$1),1,"")</f>
        <v/>
      </c>
      <c r="BP55" s="205" t="str">
        <f>IF(AND(Start!$H50&lt;=CPM!BP$1,Start!$I50&gt;=CPM!BP$1),1,"")</f>
        <v/>
      </c>
      <c r="BQ55" s="205" t="str">
        <f>IF(AND(Start!$H50&lt;=CPM!BQ$1,Start!$I50&gt;=CPM!BQ$1),1,"")</f>
        <v/>
      </c>
      <c r="BR55" s="205" t="str">
        <f>IF(AND(Start!$H50&lt;=CPM!BR$1,Start!$I50&gt;=CPM!BR$1),1,"")</f>
        <v/>
      </c>
      <c r="BS55" s="205" t="str">
        <f>IF(AND(Start!$H50&lt;=CPM!BS$1,Start!$I50&gt;=CPM!BS$1),1,"")</f>
        <v/>
      </c>
      <c r="BT55" s="205" t="str">
        <f>IF(AND(Start!$H50&lt;=CPM!BT$1,Start!$I50&gt;=CPM!BT$1),1,"")</f>
        <v/>
      </c>
      <c r="BU55" s="205" t="str">
        <f>IF(AND(Start!$H50&lt;=CPM!BU$1,Start!$I50&gt;=CPM!BU$1),1,"")</f>
        <v/>
      </c>
      <c r="BV55" s="205" t="str">
        <f>IF(AND(Start!$H50&lt;=CPM!BV$1,Start!$I50&gt;=CPM!BV$1),1,"")</f>
        <v/>
      </c>
      <c r="BW55" s="205" t="str">
        <f>IF(AND(Start!$H50&lt;=CPM!BW$1,Start!$I50&gt;=CPM!BW$1),1,"")</f>
        <v/>
      </c>
      <c r="BX55" s="205" t="str">
        <f>IF(AND(Start!$H50&lt;=CPM!BX$1,Start!$I50&gt;=CPM!BX$1),1,"")</f>
        <v/>
      </c>
      <c r="BY55" s="205" t="str">
        <f>IF(AND(Start!$H50&lt;=CPM!BY$1,Start!$I50&gt;=CPM!BY$1),1,"")</f>
        <v/>
      </c>
      <c r="BZ55" s="205" t="str">
        <f>IF(AND(Start!$H50&lt;=CPM!BZ$1,Start!$I50&gt;=CPM!BZ$1),1,"")</f>
        <v/>
      </c>
      <c r="CA55" s="205" t="str">
        <f>IF(AND(Start!$H50&lt;=CPM!CA$1,Start!$I50&gt;=CPM!CA$1),1,"")</f>
        <v/>
      </c>
      <c r="CB55" s="205" t="str">
        <f>IF(AND(Start!$H50&lt;=CPM!CB$1,Start!$I50&gt;=CPM!CB$1),1,"")</f>
        <v/>
      </c>
      <c r="CC55" s="205" t="str">
        <f>IF(AND(Start!$H50&lt;=CPM!CC$1,Start!$I50&gt;=CPM!CC$1),1,"")</f>
        <v/>
      </c>
      <c r="CD55" s="205" t="str">
        <f>IF(AND(Start!$H50&lt;=CPM!CD$1,Start!$I50&gt;=CPM!CD$1),1,"")</f>
        <v/>
      </c>
      <c r="CE55" s="205" t="str">
        <f>IF(AND(Start!$H50&lt;=CPM!CE$1,Start!$I50&gt;=CPM!CE$1),1,"")</f>
        <v/>
      </c>
      <c r="CF55" s="205" t="str">
        <f>IF(AND(Start!$H50&lt;=CPM!CF$1,Start!$I50&gt;=CPM!CF$1),1,"")</f>
        <v/>
      </c>
      <c r="CG55" s="205" t="str">
        <f>IF(AND(Start!$H50&lt;=CPM!CG$1,Start!$I50&gt;=CPM!CG$1),1,"")</f>
        <v/>
      </c>
      <c r="CH55" s="205" t="str">
        <f>IF(AND(Start!$H50&lt;=CPM!CH$1,Start!$I50&gt;=CPM!CH$1),1,"")</f>
        <v/>
      </c>
      <c r="CI55" s="205" t="str">
        <f>IF(AND(Start!$H50&lt;=CPM!CI$1,Start!$I50&gt;=CPM!CI$1),1,"")</f>
        <v/>
      </c>
      <c r="CJ55" s="205" t="str">
        <f>IF(AND(Start!$H50&lt;=CPM!CJ$1,Start!$I50&gt;=CPM!CJ$1),1,"")</f>
        <v/>
      </c>
      <c r="CK55" s="205" t="str">
        <f>IF(AND(Start!$H50&lt;=CPM!CK$1,Start!$I50&gt;=CPM!CK$1),1,"")</f>
        <v/>
      </c>
      <c r="CL55" s="205" t="str">
        <f>IF(AND(Start!$H50&lt;=CPM!CL$1,Start!$I50&gt;=CPM!CL$1),1,"")</f>
        <v/>
      </c>
      <c r="CM55" s="205" t="str">
        <f>IF(AND(Start!$H50&lt;=CPM!CM$1,Start!$I50&gt;=CPM!CM$1),1,"")</f>
        <v/>
      </c>
      <c r="CN55" s="205" t="str">
        <f>IF(AND(Start!$H50&lt;=CPM!CN$1,Start!$I50&gt;=CPM!CN$1),1,"")</f>
        <v/>
      </c>
      <c r="CO55" s="205" t="str">
        <f>IF(AND(Start!$H50&lt;=CPM!CO$1,Start!$I50&gt;=CPM!CO$1),1,"")</f>
        <v/>
      </c>
      <c r="CP55" s="205" t="str">
        <f>IF(AND(Start!$H50&lt;=CPM!CP$1,Start!$I50&gt;=CPM!CP$1),1,"")</f>
        <v/>
      </c>
      <c r="CQ55" s="205" t="str">
        <f>IF(AND(Start!$H50&lt;=CPM!CQ$1,Start!$I50&gt;=CPM!CQ$1),1,"")</f>
        <v/>
      </c>
      <c r="CR55" s="205" t="str">
        <f>IF(AND(Start!$H50&lt;=CPM!CR$1,Start!$I50&gt;=CPM!CR$1),1,"")</f>
        <v/>
      </c>
      <c r="CS55" s="205" t="str">
        <f>IF(AND(Start!$H50&lt;=CPM!CS$1,Start!$I50&gt;=CPM!CS$1),1,"")</f>
        <v/>
      </c>
      <c r="CT55" s="205" t="str">
        <f>IF(AND(Start!$H50&lt;=CPM!CT$1,Start!$I50&gt;=CPM!CT$1),1,"")</f>
        <v/>
      </c>
      <c r="CU55" s="205" t="str">
        <f>IF(AND(Start!$H50&lt;=CPM!CU$1,Start!$I50&gt;=CPM!CU$1),1,"")</f>
        <v/>
      </c>
      <c r="CV55" s="205" t="str">
        <f>IF(AND(Start!$H50&lt;=CPM!CV$1,Start!$I50&gt;=CPM!CV$1),1,"")</f>
        <v/>
      </c>
      <c r="CW55" s="205" t="str">
        <f>IF(AND(Start!$H50&lt;=CPM!CW$1,Start!$I50&gt;=CPM!CW$1),1,"")</f>
        <v/>
      </c>
      <c r="CX55" s="205" t="str">
        <f>IF(AND(Start!$H50&lt;=CPM!CX$1,Start!$I50&gt;=CPM!CX$1),1,"")</f>
        <v/>
      </c>
      <c r="CY55" s="205" t="str">
        <f>IF(AND(Start!$H50&lt;=CPM!CY$1,Start!$I50&gt;=CPM!CY$1),1,"")</f>
        <v/>
      </c>
      <c r="CZ55" s="205" t="str">
        <f>IF(AND(Start!$H50&lt;=CPM!CZ$1,Start!$I50&gt;=CPM!CZ$1),1,"")</f>
        <v/>
      </c>
      <c r="DA55" s="205" t="str">
        <f>IF(AND(Start!$H50&lt;=CPM!DA$1,Start!$I50&gt;=CPM!DA$1),1,"")</f>
        <v/>
      </c>
      <c r="DB55" s="205" t="str">
        <f>IF(AND(Start!$H50&lt;=CPM!DB$1,Start!$I50&gt;=CPM!DB$1),1,"")</f>
        <v/>
      </c>
      <c r="DC55" s="205" t="str">
        <f>IF(AND(Start!$H50&lt;=CPM!DC$1,Start!$I50&gt;=CPM!DC$1),1,"")</f>
        <v/>
      </c>
      <c r="DD55" s="205" t="str">
        <f>IF(AND(Start!$H50&lt;=CPM!DD$1,Start!$I50&gt;=CPM!DD$1),1,"")</f>
        <v/>
      </c>
      <c r="DE55" s="205" t="str">
        <f>IF(AND(Start!$H50&lt;=CPM!DE$1,Start!$I50&gt;=CPM!DE$1),1,"")</f>
        <v/>
      </c>
      <c r="DF55" s="205" t="str">
        <f>IF(AND(Start!$H50&lt;=CPM!DF$1,Start!$I50&gt;=CPM!DF$1),1,"")</f>
        <v/>
      </c>
      <c r="DG55" s="205" t="str">
        <f>IF(AND(Start!$H50&lt;=CPM!DG$1,Start!$I50&gt;=CPM!DG$1),1,"")</f>
        <v/>
      </c>
      <c r="DH55" s="205" t="str">
        <f>IF(AND(Start!$H50&lt;=CPM!DH$1,Start!$I50&gt;=CPM!DH$1),1,"")</f>
        <v/>
      </c>
      <c r="DI55" s="205" t="str">
        <f>IF(AND(Start!$H50&lt;=CPM!DI$1,Start!$I50&gt;=CPM!DI$1),1,"")</f>
        <v/>
      </c>
      <c r="DJ55" s="205" t="str">
        <f>IF(AND(Start!$H50&lt;=CPM!DJ$1,Start!$I50&gt;=CPM!DJ$1),1,"")</f>
        <v/>
      </c>
      <c r="DK55" s="205" t="str">
        <f>IF(AND(Start!$H50&lt;=CPM!DK$1,Start!$I50&gt;=CPM!DK$1),1,"")</f>
        <v/>
      </c>
      <c r="DL55" s="205" t="str">
        <f>IF(AND(Start!$H50&lt;=CPM!DL$1,Start!$I50&gt;=CPM!DL$1),1,"")</f>
        <v/>
      </c>
      <c r="DM55" s="205" t="str">
        <f>IF(AND(Start!$H50&lt;=CPM!DM$1,Start!$I50&gt;=CPM!DM$1),1,"")</f>
        <v/>
      </c>
      <c r="DN55" s="205" t="str">
        <f>IF(AND(Start!$H50&lt;=CPM!DN$1,Start!$I50&gt;=CPM!DN$1),1,"")</f>
        <v/>
      </c>
      <c r="DO55" s="205" t="str">
        <f>IF(AND(Start!$H50&lt;=CPM!DO$1,Start!$I50&gt;=CPM!DO$1),1,"")</f>
        <v/>
      </c>
      <c r="DP55" s="205" t="str">
        <f>IF(AND(Start!$H50&lt;=CPM!DP$1,Start!$I50&gt;=CPM!DP$1),1,"")</f>
        <v/>
      </c>
      <c r="DQ55" s="205" t="str">
        <f>IF(AND(Start!$H50&lt;=CPM!DQ$1,Start!$I50&gt;=CPM!DQ$1),1,"")</f>
        <v/>
      </c>
      <c r="DR55" s="205" t="str">
        <f>IF(AND(Start!$H50&lt;=CPM!DR$1,Start!$I50&gt;=CPM!DR$1),1,"")</f>
        <v/>
      </c>
      <c r="DS55" s="205" t="str">
        <f>IF(AND(Start!$H50&lt;=CPM!DS$1,Start!$I50&gt;=CPM!DS$1),1,"")</f>
        <v/>
      </c>
      <c r="DT55" s="205" t="str">
        <f>IF(AND(Start!$H50&lt;=CPM!DT$1,Start!$I50&gt;=CPM!DT$1),1,"")</f>
        <v/>
      </c>
      <c r="DU55" s="205" t="str">
        <f>IF(AND(Start!$H50&lt;=CPM!DU$1,Start!$I50&gt;=CPM!DU$1),1,"")</f>
        <v/>
      </c>
      <c r="DV55" s="205" t="str">
        <f>IF(AND(Start!$H50&lt;=CPM!DV$1,Start!$I50&gt;=CPM!DV$1),1,"")</f>
        <v/>
      </c>
      <c r="DW55" s="205" t="str">
        <f>IF(AND(Start!$H50&lt;=CPM!DW$1,Start!$I50&gt;=CPM!DW$1),1,"")</f>
        <v/>
      </c>
      <c r="DX55" s="205" t="str">
        <f>IF(AND(Start!$H50&lt;=CPM!DX$1,Start!$I50&gt;=CPM!DX$1),1,"")</f>
        <v/>
      </c>
      <c r="DY55" s="205" t="str">
        <f>IF(AND(Start!$H50&lt;=CPM!DY$1,Start!$I50&gt;=CPM!DY$1),1,"")</f>
        <v/>
      </c>
      <c r="DZ55" s="205" t="str">
        <f>IF(AND(Start!$H50&lt;=CPM!DZ$1,Start!$I50&gt;=CPM!DZ$1),1,"")</f>
        <v/>
      </c>
      <c r="EA55" s="205" t="str">
        <f>IF(AND(Start!$H50&lt;=CPM!EA$1,Start!$I50&gt;=CPM!EA$1),1,"")</f>
        <v/>
      </c>
      <c r="EB55" s="205" t="str">
        <f>IF(AND(Start!$H50&lt;=CPM!EB$1,Start!$I50&gt;=CPM!EB$1),1,"")</f>
        <v/>
      </c>
      <c r="EC55" s="205" t="str">
        <f>IF(AND(Start!$H50&lt;=CPM!EC$1,Start!$I50&gt;=CPM!EC$1),1,"")</f>
        <v/>
      </c>
    </row>
    <row r="56" spans="3:133" ht="12" hidden="1" customHeight="1" x14ac:dyDescent="0.2">
      <c r="C56" s="207" t="str">
        <f>Start!D51</f>
        <v/>
      </c>
      <c r="D56" s="203" t="str">
        <f>IF(AND(Start!$H51&lt;=CPM!D$1,Start!$I51&gt;=CPM!D$1),1,"")</f>
        <v/>
      </c>
      <c r="E56" s="204" t="str">
        <f>IF(AND(Start!$H51&lt;=CPM!E$1,Start!$I51&gt;=CPM!E$1),1,"")</f>
        <v/>
      </c>
      <c r="F56" s="204" t="str">
        <f>IF(AND(Start!$H51&lt;=CPM!F$1,Start!$I51&gt;=CPM!F$1),1,"")</f>
        <v/>
      </c>
      <c r="G56" s="204" t="str">
        <f>IF(AND(Start!$H51&lt;=CPM!G$1,Start!$I51&gt;=CPM!G$1),1,"")</f>
        <v/>
      </c>
      <c r="H56" s="205" t="str">
        <f>IF(AND(Start!$H51&lt;=CPM!H$1,Start!$I51&gt;=CPM!H$1),1,"")</f>
        <v/>
      </c>
      <c r="I56" s="203" t="str">
        <f>IF(AND(Start!$H51&lt;=CPM!I$1,Start!$I51&gt;=CPM!I$1),1,"")</f>
        <v/>
      </c>
      <c r="J56" s="204" t="str">
        <f>IF(AND(Start!$H51&lt;=CPM!J$1,Start!$I51&gt;=CPM!J$1),1,"")</f>
        <v/>
      </c>
      <c r="K56" s="204" t="str">
        <f>IF(AND(Start!$H51&lt;=CPM!K$1,Start!$I51&gt;=CPM!K$1),1,"")</f>
        <v/>
      </c>
      <c r="L56" s="204" t="str">
        <f>IF(AND(Start!$H51&lt;=CPM!L$1,Start!$I51&gt;=CPM!L$1),1,"")</f>
        <v/>
      </c>
      <c r="M56" s="205" t="str">
        <f>IF(AND(Start!$H51&lt;=CPM!M$1,Start!$I51&gt;=CPM!M$1),1,"")</f>
        <v/>
      </c>
      <c r="N56" s="203" t="str">
        <f>IF(AND(Start!$H51&lt;=CPM!N$1,Start!$I51&gt;=CPM!N$1),1,"")</f>
        <v/>
      </c>
      <c r="O56" s="204" t="str">
        <f>IF(AND(Start!$H51&lt;=CPM!O$1,Start!$I51&gt;=CPM!O$1),1,"")</f>
        <v/>
      </c>
      <c r="P56" s="204" t="str">
        <f>IF(AND(Start!$H51&lt;=CPM!P$1,Start!$I51&gt;=CPM!P$1),1,"")</f>
        <v/>
      </c>
      <c r="Q56" s="204" t="str">
        <f>IF(AND(Start!$H51&lt;=CPM!Q$1,Start!$I51&gt;=CPM!Q$1),1,"")</f>
        <v/>
      </c>
      <c r="R56" s="205" t="str">
        <f>IF(AND(Start!$H51&lt;=CPM!R$1,Start!$I51&gt;=CPM!R$1),1,"")</f>
        <v/>
      </c>
      <c r="S56" s="203" t="str">
        <f>IF(AND(Start!$H51&lt;=CPM!S$1,Start!$I51&gt;=CPM!S$1),1,"")</f>
        <v/>
      </c>
      <c r="T56" s="204" t="str">
        <f>IF(AND(Start!$H51&lt;=CPM!T$1,Start!$I51&gt;=CPM!T$1),1,"")</f>
        <v/>
      </c>
      <c r="U56" s="204" t="str">
        <f>IF(AND(Start!$H51&lt;=CPM!U$1,Start!$I51&gt;=CPM!U$1),1,"")</f>
        <v/>
      </c>
      <c r="V56" s="204" t="str">
        <f>IF(AND(Start!$H51&lt;=CPM!V$1,Start!$I51&gt;=CPM!V$1),1,"")</f>
        <v/>
      </c>
      <c r="W56" s="205" t="str">
        <f>IF(AND(Start!$H51&lt;=CPM!W$1,Start!$I51&gt;=CPM!W$1),1,"")</f>
        <v/>
      </c>
      <c r="X56" s="203" t="str">
        <f>IF(AND(Start!$H51&lt;=CPM!X$1,Start!$I51&gt;=CPM!X$1),1,"")</f>
        <v/>
      </c>
      <c r="Y56" s="204" t="str">
        <f>IF(AND(Start!$H51&lt;=CPM!Y$1,Start!$I51&gt;=CPM!Y$1),1,"")</f>
        <v/>
      </c>
      <c r="Z56" s="204" t="str">
        <f>IF(AND(Start!$H51&lt;=CPM!Z$1,Start!$I51&gt;=CPM!Z$1),1,"")</f>
        <v/>
      </c>
      <c r="AA56" s="204" t="str">
        <f>IF(AND(Start!$H51&lt;=CPM!AA$1,Start!$I51&gt;=CPM!AA$1),1,"")</f>
        <v/>
      </c>
      <c r="AB56" s="205" t="str">
        <f>IF(AND(Start!$H51&lt;=CPM!AB$1,Start!$I51&gt;=CPM!AB$1),1,"")</f>
        <v/>
      </c>
      <c r="AC56" s="203" t="str">
        <f>IF(AND(Start!$H51&lt;=CPM!AC$1,Start!$I51&gt;=CPM!AC$1),1,"")</f>
        <v/>
      </c>
      <c r="AD56" s="204" t="str">
        <f>IF(AND(Start!$H51&lt;=CPM!AD$1,Start!$I51&gt;=CPM!AD$1),1,"")</f>
        <v/>
      </c>
      <c r="AE56" s="204" t="str">
        <f>IF(AND(Start!$H51&lt;=CPM!AE$1,Start!$I51&gt;=CPM!AE$1),1,"")</f>
        <v/>
      </c>
      <c r="AF56" s="204" t="str">
        <f>IF(AND(Start!$H51&lt;=CPM!AF$1,Start!$I51&gt;=CPM!AF$1),1,"")</f>
        <v/>
      </c>
      <c r="AG56" s="205" t="str">
        <f>IF(AND(Start!$H51&lt;=CPM!AG$1,Start!$I51&gt;=CPM!AG$1),1,"")</f>
        <v/>
      </c>
      <c r="AH56" s="203" t="str">
        <f>IF(AND(Start!$H51&lt;=CPM!AH$1,Start!$I51&gt;=CPM!AH$1),1,"")</f>
        <v/>
      </c>
      <c r="AI56" s="204" t="str">
        <f>IF(AND(Start!$H51&lt;=CPM!AI$1,Start!$I51&gt;=CPM!AI$1),1,"")</f>
        <v/>
      </c>
      <c r="AJ56" s="204" t="str">
        <f>IF(AND(Start!$H51&lt;=CPM!AJ$1,Start!$I51&gt;=CPM!AJ$1),1,"")</f>
        <v/>
      </c>
      <c r="AK56" s="204" t="str">
        <f>IF(AND(Start!$H51&lt;=CPM!AK$1,Start!$I51&gt;=CPM!AK$1),1,"")</f>
        <v/>
      </c>
      <c r="AL56" s="205" t="str">
        <f>IF(AND(Start!$H51&lt;=CPM!AL$1,Start!$I51&gt;=CPM!AL$1),1,"")</f>
        <v/>
      </c>
      <c r="AM56" s="203" t="str">
        <f>IF(AND(Start!$H51&lt;=CPM!AM$1,Start!$I51&gt;=CPM!AM$1),1,"")</f>
        <v/>
      </c>
      <c r="AN56" s="204" t="str">
        <f>IF(AND(Start!$H51&lt;=CPM!AN$1,Start!$I51&gt;=CPM!AN$1),1,"")</f>
        <v/>
      </c>
      <c r="AO56" s="204" t="str">
        <f>IF(AND(Start!$H51&lt;=CPM!AO$1,Start!$I51&gt;=CPM!AO$1),1,"")</f>
        <v/>
      </c>
      <c r="AP56" s="204" t="str">
        <f>IF(AND(Start!$H51&lt;=CPM!AP$1,Start!$I51&gt;=CPM!AP$1),1,"")</f>
        <v/>
      </c>
      <c r="AQ56" s="205" t="str">
        <f>IF(AND(Start!$H51&lt;=CPM!AQ$1,Start!$I51&gt;=CPM!AQ$1),1,"")</f>
        <v/>
      </c>
      <c r="AR56" s="203" t="str">
        <f>IF(AND(Start!$H51&lt;=CPM!AR$1,Start!$I51&gt;=CPM!AR$1),1,"")</f>
        <v/>
      </c>
      <c r="AS56" s="204" t="str">
        <f>IF(AND(Start!$H51&lt;=CPM!AS$1,Start!$I51&gt;=CPM!AS$1),1,"")</f>
        <v/>
      </c>
      <c r="AT56" s="204" t="str">
        <f>IF(AND(Start!$H51&lt;=CPM!AT$1,Start!$I51&gt;=CPM!AT$1),1,"")</f>
        <v/>
      </c>
      <c r="AU56" s="204" t="str">
        <f>IF(AND(Start!$H51&lt;=CPM!AU$1,Start!$I51&gt;=CPM!AU$1),1,"")</f>
        <v/>
      </c>
      <c r="AV56" s="205" t="str">
        <f>IF(AND(Start!$H51&lt;=CPM!AV$1,Start!$I51&gt;=CPM!AV$1),1,"")</f>
        <v/>
      </c>
      <c r="AW56" s="203" t="str">
        <f>IF(AND(Start!$H51&lt;=CPM!AW$1,Start!$I51&gt;=CPM!AW$1),1,"")</f>
        <v/>
      </c>
      <c r="AX56" s="204" t="str">
        <f>IF(AND(Start!$H51&lt;=CPM!AX$1,Start!$I51&gt;=CPM!AX$1),1,"")</f>
        <v/>
      </c>
      <c r="AY56" s="204" t="str">
        <f>IF(AND(Start!$H51&lt;=CPM!AY$1,Start!$I51&gt;=CPM!AY$1),1,"")</f>
        <v/>
      </c>
      <c r="AZ56" s="204" t="str">
        <f>IF(AND(Start!$H51&lt;=CPM!AZ$1,Start!$I51&gt;=CPM!AZ$1),1,"")</f>
        <v/>
      </c>
      <c r="BA56" s="205" t="str">
        <f>IF(AND(Start!$H51&lt;=CPM!BA$1,Start!$I51&gt;=CPM!BA$1),1,"")</f>
        <v/>
      </c>
      <c r="BB56" s="203" t="str">
        <f>IF(AND(Start!$H51&lt;=CPM!BB$1,Start!$I51&gt;=CPM!BB$1),1,"")</f>
        <v/>
      </c>
      <c r="BC56" s="204" t="str">
        <f>IF(AND(Start!$H51&lt;=CPM!BC$1,Start!$I51&gt;=CPM!BC$1),1,"")</f>
        <v/>
      </c>
      <c r="BD56" s="204" t="str">
        <f>IF(AND(Start!$H51&lt;=CPM!BD$1,Start!$I51&gt;=CPM!BD$1),1,"")</f>
        <v/>
      </c>
      <c r="BE56" s="204" t="str">
        <f>IF(AND(Start!$H51&lt;=CPM!BE$1,Start!$I51&gt;=CPM!BE$1),1,"")</f>
        <v/>
      </c>
      <c r="BF56" s="205" t="str">
        <f>IF(AND(Start!$H51&lt;=CPM!BF$1,Start!$I51&gt;=CPM!BF$1),1,"")</f>
        <v/>
      </c>
      <c r="BG56" s="203" t="str">
        <f>IF(AND(Start!$H51&lt;=CPM!BG$1,Start!$I51&gt;=CPM!BG$1),1,"")</f>
        <v/>
      </c>
      <c r="BH56" s="204" t="str">
        <f>IF(AND(Start!$H51&lt;=CPM!BH$1,Start!$I51&gt;=CPM!BH$1),1,"")</f>
        <v/>
      </c>
      <c r="BI56" s="204" t="str">
        <f>IF(AND(Start!$H51&lt;=CPM!BI$1,Start!$I51&gt;=CPM!BI$1),1,"")</f>
        <v/>
      </c>
      <c r="BJ56" s="204" t="str">
        <f>IF(AND(Start!$H51&lt;=CPM!BJ$1,Start!$I51&gt;=CPM!BJ$1),1,"")</f>
        <v/>
      </c>
      <c r="BK56" s="205" t="str">
        <f>IF(AND(Start!$H51&lt;=CPM!BK$1,Start!$I51&gt;=CPM!BK$1),1,"")</f>
        <v/>
      </c>
      <c r="BL56" s="203" t="str">
        <f>IF(AND(Start!$H51&lt;=CPM!BL$1,Start!$I51&gt;=CPM!BL$1),1,"")</f>
        <v/>
      </c>
      <c r="BM56" s="204" t="str">
        <f>IF(AND(Start!$H51&lt;=CPM!BM$1,Start!$I51&gt;=CPM!BM$1),1,"")</f>
        <v/>
      </c>
      <c r="BN56" s="204" t="str">
        <f>IF(AND(Start!$H51&lt;=CPM!BN$1,Start!$I51&gt;=CPM!BN$1),1,"")</f>
        <v/>
      </c>
      <c r="BO56" s="204" t="str">
        <f>IF(AND(Start!$H51&lt;=CPM!BO$1,Start!$I51&gt;=CPM!BO$1),1,"")</f>
        <v/>
      </c>
      <c r="BP56" s="205" t="str">
        <f>IF(AND(Start!$H51&lt;=CPM!BP$1,Start!$I51&gt;=CPM!BP$1),1,"")</f>
        <v/>
      </c>
      <c r="BQ56" s="205" t="str">
        <f>IF(AND(Start!$H51&lt;=CPM!BQ$1,Start!$I51&gt;=CPM!BQ$1),1,"")</f>
        <v/>
      </c>
      <c r="BR56" s="205" t="str">
        <f>IF(AND(Start!$H51&lt;=CPM!BR$1,Start!$I51&gt;=CPM!BR$1),1,"")</f>
        <v/>
      </c>
      <c r="BS56" s="205" t="str">
        <f>IF(AND(Start!$H51&lt;=CPM!BS$1,Start!$I51&gt;=CPM!BS$1),1,"")</f>
        <v/>
      </c>
      <c r="BT56" s="205" t="str">
        <f>IF(AND(Start!$H51&lt;=CPM!BT$1,Start!$I51&gt;=CPM!BT$1),1,"")</f>
        <v/>
      </c>
      <c r="BU56" s="205" t="str">
        <f>IF(AND(Start!$H51&lt;=CPM!BU$1,Start!$I51&gt;=CPM!BU$1),1,"")</f>
        <v/>
      </c>
      <c r="BV56" s="205" t="str">
        <f>IF(AND(Start!$H51&lt;=CPM!BV$1,Start!$I51&gt;=CPM!BV$1),1,"")</f>
        <v/>
      </c>
      <c r="BW56" s="205" t="str">
        <f>IF(AND(Start!$H51&lt;=CPM!BW$1,Start!$I51&gt;=CPM!BW$1),1,"")</f>
        <v/>
      </c>
      <c r="BX56" s="205" t="str">
        <f>IF(AND(Start!$H51&lt;=CPM!BX$1,Start!$I51&gt;=CPM!BX$1),1,"")</f>
        <v/>
      </c>
      <c r="BY56" s="205" t="str">
        <f>IF(AND(Start!$H51&lt;=CPM!BY$1,Start!$I51&gt;=CPM!BY$1),1,"")</f>
        <v/>
      </c>
      <c r="BZ56" s="205" t="str">
        <f>IF(AND(Start!$H51&lt;=CPM!BZ$1,Start!$I51&gt;=CPM!BZ$1),1,"")</f>
        <v/>
      </c>
      <c r="CA56" s="205" t="str">
        <f>IF(AND(Start!$H51&lt;=CPM!CA$1,Start!$I51&gt;=CPM!CA$1),1,"")</f>
        <v/>
      </c>
      <c r="CB56" s="205" t="str">
        <f>IF(AND(Start!$H51&lt;=CPM!CB$1,Start!$I51&gt;=CPM!CB$1),1,"")</f>
        <v/>
      </c>
      <c r="CC56" s="205" t="str">
        <f>IF(AND(Start!$H51&lt;=CPM!CC$1,Start!$I51&gt;=CPM!CC$1),1,"")</f>
        <v/>
      </c>
      <c r="CD56" s="205" t="str">
        <f>IF(AND(Start!$H51&lt;=CPM!CD$1,Start!$I51&gt;=CPM!CD$1),1,"")</f>
        <v/>
      </c>
      <c r="CE56" s="205" t="str">
        <f>IF(AND(Start!$H51&lt;=CPM!CE$1,Start!$I51&gt;=CPM!CE$1),1,"")</f>
        <v/>
      </c>
      <c r="CF56" s="205" t="str">
        <f>IF(AND(Start!$H51&lt;=CPM!CF$1,Start!$I51&gt;=CPM!CF$1),1,"")</f>
        <v/>
      </c>
      <c r="CG56" s="205" t="str">
        <f>IF(AND(Start!$H51&lt;=CPM!CG$1,Start!$I51&gt;=CPM!CG$1),1,"")</f>
        <v/>
      </c>
      <c r="CH56" s="205" t="str">
        <f>IF(AND(Start!$H51&lt;=CPM!CH$1,Start!$I51&gt;=CPM!CH$1),1,"")</f>
        <v/>
      </c>
      <c r="CI56" s="205" t="str">
        <f>IF(AND(Start!$H51&lt;=CPM!CI$1,Start!$I51&gt;=CPM!CI$1),1,"")</f>
        <v/>
      </c>
      <c r="CJ56" s="205" t="str">
        <f>IF(AND(Start!$H51&lt;=CPM!CJ$1,Start!$I51&gt;=CPM!CJ$1),1,"")</f>
        <v/>
      </c>
      <c r="CK56" s="205" t="str">
        <f>IF(AND(Start!$H51&lt;=CPM!CK$1,Start!$I51&gt;=CPM!CK$1),1,"")</f>
        <v/>
      </c>
      <c r="CL56" s="205" t="str">
        <f>IF(AND(Start!$H51&lt;=CPM!CL$1,Start!$I51&gt;=CPM!CL$1),1,"")</f>
        <v/>
      </c>
      <c r="CM56" s="205" t="str">
        <f>IF(AND(Start!$H51&lt;=CPM!CM$1,Start!$I51&gt;=CPM!CM$1),1,"")</f>
        <v/>
      </c>
      <c r="CN56" s="205" t="str">
        <f>IF(AND(Start!$H51&lt;=CPM!CN$1,Start!$I51&gt;=CPM!CN$1),1,"")</f>
        <v/>
      </c>
      <c r="CO56" s="205" t="str">
        <f>IF(AND(Start!$H51&lt;=CPM!CO$1,Start!$I51&gt;=CPM!CO$1),1,"")</f>
        <v/>
      </c>
      <c r="CP56" s="205" t="str">
        <f>IF(AND(Start!$H51&lt;=CPM!CP$1,Start!$I51&gt;=CPM!CP$1),1,"")</f>
        <v/>
      </c>
      <c r="CQ56" s="205" t="str">
        <f>IF(AND(Start!$H51&lt;=CPM!CQ$1,Start!$I51&gt;=CPM!CQ$1),1,"")</f>
        <v/>
      </c>
      <c r="CR56" s="205" t="str">
        <f>IF(AND(Start!$H51&lt;=CPM!CR$1,Start!$I51&gt;=CPM!CR$1),1,"")</f>
        <v/>
      </c>
      <c r="CS56" s="205" t="str">
        <f>IF(AND(Start!$H51&lt;=CPM!CS$1,Start!$I51&gt;=CPM!CS$1),1,"")</f>
        <v/>
      </c>
      <c r="CT56" s="205" t="str">
        <f>IF(AND(Start!$H51&lt;=CPM!CT$1,Start!$I51&gt;=CPM!CT$1),1,"")</f>
        <v/>
      </c>
      <c r="CU56" s="205" t="str">
        <f>IF(AND(Start!$H51&lt;=CPM!CU$1,Start!$I51&gt;=CPM!CU$1),1,"")</f>
        <v/>
      </c>
      <c r="CV56" s="205" t="str">
        <f>IF(AND(Start!$H51&lt;=CPM!CV$1,Start!$I51&gt;=CPM!CV$1),1,"")</f>
        <v/>
      </c>
      <c r="CW56" s="205" t="str">
        <f>IF(AND(Start!$H51&lt;=CPM!CW$1,Start!$I51&gt;=CPM!CW$1),1,"")</f>
        <v/>
      </c>
      <c r="CX56" s="205" t="str">
        <f>IF(AND(Start!$H51&lt;=CPM!CX$1,Start!$I51&gt;=CPM!CX$1),1,"")</f>
        <v/>
      </c>
      <c r="CY56" s="205" t="str">
        <f>IF(AND(Start!$H51&lt;=CPM!CY$1,Start!$I51&gt;=CPM!CY$1),1,"")</f>
        <v/>
      </c>
      <c r="CZ56" s="205" t="str">
        <f>IF(AND(Start!$H51&lt;=CPM!CZ$1,Start!$I51&gt;=CPM!CZ$1),1,"")</f>
        <v/>
      </c>
      <c r="DA56" s="205" t="str">
        <f>IF(AND(Start!$H51&lt;=CPM!DA$1,Start!$I51&gt;=CPM!DA$1),1,"")</f>
        <v/>
      </c>
      <c r="DB56" s="205" t="str">
        <f>IF(AND(Start!$H51&lt;=CPM!DB$1,Start!$I51&gt;=CPM!DB$1),1,"")</f>
        <v/>
      </c>
      <c r="DC56" s="205" t="str">
        <f>IF(AND(Start!$H51&lt;=CPM!DC$1,Start!$I51&gt;=CPM!DC$1),1,"")</f>
        <v/>
      </c>
      <c r="DD56" s="205" t="str">
        <f>IF(AND(Start!$H51&lt;=CPM!DD$1,Start!$I51&gt;=CPM!DD$1),1,"")</f>
        <v/>
      </c>
      <c r="DE56" s="205" t="str">
        <f>IF(AND(Start!$H51&lt;=CPM!DE$1,Start!$I51&gt;=CPM!DE$1),1,"")</f>
        <v/>
      </c>
      <c r="DF56" s="205" t="str">
        <f>IF(AND(Start!$H51&lt;=CPM!DF$1,Start!$I51&gt;=CPM!DF$1),1,"")</f>
        <v/>
      </c>
      <c r="DG56" s="205" t="str">
        <f>IF(AND(Start!$H51&lt;=CPM!DG$1,Start!$I51&gt;=CPM!DG$1),1,"")</f>
        <v/>
      </c>
      <c r="DH56" s="205" t="str">
        <f>IF(AND(Start!$H51&lt;=CPM!DH$1,Start!$I51&gt;=CPM!DH$1),1,"")</f>
        <v/>
      </c>
      <c r="DI56" s="205" t="str">
        <f>IF(AND(Start!$H51&lt;=CPM!DI$1,Start!$I51&gt;=CPM!DI$1),1,"")</f>
        <v/>
      </c>
      <c r="DJ56" s="205" t="str">
        <f>IF(AND(Start!$H51&lt;=CPM!DJ$1,Start!$I51&gt;=CPM!DJ$1),1,"")</f>
        <v/>
      </c>
      <c r="DK56" s="205" t="str">
        <f>IF(AND(Start!$H51&lt;=CPM!DK$1,Start!$I51&gt;=CPM!DK$1),1,"")</f>
        <v/>
      </c>
      <c r="DL56" s="205" t="str">
        <f>IF(AND(Start!$H51&lt;=CPM!DL$1,Start!$I51&gt;=CPM!DL$1),1,"")</f>
        <v/>
      </c>
      <c r="DM56" s="205" t="str">
        <f>IF(AND(Start!$H51&lt;=CPM!DM$1,Start!$I51&gt;=CPM!DM$1),1,"")</f>
        <v/>
      </c>
      <c r="DN56" s="205" t="str">
        <f>IF(AND(Start!$H51&lt;=CPM!DN$1,Start!$I51&gt;=CPM!DN$1),1,"")</f>
        <v/>
      </c>
      <c r="DO56" s="205" t="str">
        <f>IF(AND(Start!$H51&lt;=CPM!DO$1,Start!$I51&gt;=CPM!DO$1),1,"")</f>
        <v/>
      </c>
      <c r="DP56" s="205" t="str">
        <f>IF(AND(Start!$H51&lt;=CPM!DP$1,Start!$I51&gt;=CPM!DP$1),1,"")</f>
        <v/>
      </c>
      <c r="DQ56" s="205" t="str">
        <f>IF(AND(Start!$H51&lt;=CPM!DQ$1,Start!$I51&gt;=CPM!DQ$1),1,"")</f>
        <v/>
      </c>
      <c r="DR56" s="205" t="str">
        <f>IF(AND(Start!$H51&lt;=CPM!DR$1,Start!$I51&gt;=CPM!DR$1),1,"")</f>
        <v/>
      </c>
      <c r="DS56" s="205" t="str">
        <f>IF(AND(Start!$H51&lt;=CPM!DS$1,Start!$I51&gt;=CPM!DS$1),1,"")</f>
        <v/>
      </c>
      <c r="DT56" s="205" t="str">
        <f>IF(AND(Start!$H51&lt;=CPM!DT$1,Start!$I51&gt;=CPM!DT$1),1,"")</f>
        <v/>
      </c>
      <c r="DU56" s="205" t="str">
        <f>IF(AND(Start!$H51&lt;=CPM!DU$1,Start!$I51&gt;=CPM!DU$1),1,"")</f>
        <v/>
      </c>
      <c r="DV56" s="205" t="str">
        <f>IF(AND(Start!$H51&lt;=CPM!DV$1,Start!$I51&gt;=CPM!DV$1),1,"")</f>
        <v/>
      </c>
      <c r="DW56" s="205" t="str">
        <f>IF(AND(Start!$H51&lt;=CPM!DW$1,Start!$I51&gt;=CPM!DW$1),1,"")</f>
        <v/>
      </c>
      <c r="DX56" s="205" t="str">
        <f>IF(AND(Start!$H51&lt;=CPM!DX$1,Start!$I51&gt;=CPM!DX$1),1,"")</f>
        <v/>
      </c>
      <c r="DY56" s="205" t="str">
        <f>IF(AND(Start!$H51&lt;=CPM!DY$1,Start!$I51&gt;=CPM!DY$1),1,"")</f>
        <v/>
      </c>
      <c r="DZ56" s="205" t="str">
        <f>IF(AND(Start!$H51&lt;=CPM!DZ$1,Start!$I51&gt;=CPM!DZ$1),1,"")</f>
        <v/>
      </c>
      <c r="EA56" s="205" t="str">
        <f>IF(AND(Start!$H51&lt;=CPM!EA$1,Start!$I51&gt;=CPM!EA$1),1,"")</f>
        <v/>
      </c>
      <c r="EB56" s="205" t="str">
        <f>IF(AND(Start!$H51&lt;=CPM!EB$1,Start!$I51&gt;=CPM!EB$1),1,"")</f>
        <v/>
      </c>
      <c r="EC56" s="205" t="str">
        <f>IF(AND(Start!$H51&lt;=CPM!EC$1,Start!$I51&gt;=CPM!EC$1),1,"")</f>
        <v/>
      </c>
    </row>
    <row r="57" spans="3:133" ht="12" hidden="1" customHeight="1" x14ac:dyDescent="0.2">
      <c r="C57" s="207" t="str">
        <f>Start!D52</f>
        <v/>
      </c>
      <c r="D57" s="203" t="str">
        <f>IF(AND(Start!$H52&lt;=CPM!D$1,Start!$I52&gt;=CPM!D$1),1,"")</f>
        <v/>
      </c>
      <c r="E57" s="204" t="str">
        <f>IF(AND(Start!$H52&lt;=CPM!E$1,Start!$I52&gt;=CPM!E$1),1,"")</f>
        <v/>
      </c>
      <c r="F57" s="204" t="str">
        <f>IF(AND(Start!$H52&lt;=CPM!F$1,Start!$I52&gt;=CPM!F$1),1,"")</f>
        <v/>
      </c>
      <c r="G57" s="204" t="str">
        <f>IF(AND(Start!$H52&lt;=CPM!G$1,Start!$I52&gt;=CPM!G$1),1,"")</f>
        <v/>
      </c>
      <c r="H57" s="205" t="str">
        <f>IF(AND(Start!$H52&lt;=CPM!H$1,Start!$I52&gt;=CPM!H$1),1,"")</f>
        <v/>
      </c>
      <c r="I57" s="203" t="str">
        <f>IF(AND(Start!$H52&lt;=CPM!I$1,Start!$I52&gt;=CPM!I$1),1,"")</f>
        <v/>
      </c>
      <c r="J57" s="204" t="str">
        <f>IF(AND(Start!$H52&lt;=CPM!J$1,Start!$I52&gt;=CPM!J$1),1,"")</f>
        <v/>
      </c>
      <c r="K57" s="204" t="str">
        <f>IF(AND(Start!$H52&lt;=CPM!K$1,Start!$I52&gt;=CPM!K$1),1,"")</f>
        <v/>
      </c>
      <c r="L57" s="204" t="str">
        <f>IF(AND(Start!$H52&lt;=CPM!L$1,Start!$I52&gt;=CPM!L$1),1,"")</f>
        <v/>
      </c>
      <c r="M57" s="205" t="str">
        <f>IF(AND(Start!$H52&lt;=CPM!M$1,Start!$I52&gt;=CPM!M$1),1,"")</f>
        <v/>
      </c>
      <c r="N57" s="203" t="str">
        <f>IF(AND(Start!$H52&lt;=CPM!N$1,Start!$I52&gt;=CPM!N$1),1,"")</f>
        <v/>
      </c>
      <c r="O57" s="204" t="str">
        <f>IF(AND(Start!$H52&lt;=CPM!O$1,Start!$I52&gt;=CPM!O$1),1,"")</f>
        <v/>
      </c>
      <c r="P57" s="204" t="str">
        <f>IF(AND(Start!$H52&lt;=CPM!P$1,Start!$I52&gt;=CPM!P$1),1,"")</f>
        <v/>
      </c>
      <c r="Q57" s="204" t="str">
        <f>IF(AND(Start!$H52&lt;=CPM!Q$1,Start!$I52&gt;=CPM!Q$1),1,"")</f>
        <v/>
      </c>
      <c r="R57" s="205" t="str">
        <f>IF(AND(Start!$H52&lt;=CPM!R$1,Start!$I52&gt;=CPM!R$1),1,"")</f>
        <v/>
      </c>
      <c r="S57" s="203" t="str">
        <f>IF(AND(Start!$H52&lt;=CPM!S$1,Start!$I52&gt;=CPM!S$1),1,"")</f>
        <v/>
      </c>
      <c r="T57" s="204" t="str">
        <f>IF(AND(Start!$H52&lt;=CPM!T$1,Start!$I52&gt;=CPM!T$1),1,"")</f>
        <v/>
      </c>
      <c r="U57" s="204" t="str">
        <f>IF(AND(Start!$H52&lt;=CPM!U$1,Start!$I52&gt;=CPM!U$1),1,"")</f>
        <v/>
      </c>
      <c r="V57" s="204" t="str">
        <f>IF(AND(Start!$H52&lt;=CPM!V$1,Start!$I52&gt;=CPM!V$1),1,"")</f>
        <v/>
      </c>
      <c r="W57" s="205" t="str">
        <f>IF(AND(Start!$H52&lt;=CPM!W$1,Start!$I52&gt;=CPM!W$1),1,"")</f>
        <v/>
      </c>
      <c r="X57" s="203" t="str">
        <f>IF(AND(Start!$H52&lt;=CPM!X$1,Start!$I52&gt;=CPM!X$1),1,"")</f>
        <v/>
      </c>
      <c r="Y57" s="204" t="str">
        <f>IF(AND(Start!$H52&lt;=CPM!Y$1,Start!$I52&gt;=CPM!Y$1),1,"")</f>
        <v/>
      </c>
      <c r="Z57" s="204" t="str">
        <f>IF(AND(Start!$H52&lt;=CPM!Z$1,Start!$I52&gt;=CPM!Z$1),1,"")</f>
        <v/>
      </c>
      <c r="AA57" s="204" t="str">
        <f>IF(AND(Start!$H52&lt;=CPM!AA$1,Start!$I52&gt;=CPM!AA$1),1,"")</f>
        <v/>
      </c>
      <c r="AB57" s="205" t="str">
        <f>IF(AND(Start!$H52&lt;=CPM!AB$1,Start!$I52&gt;=CPM!AB$1),1,"")</f>
        <v/>
      </c>
      <c r="AC57" s="203" t="str">
        <f>IF(AND(Start!$H52&lt;=CPM!AC$1,Start!$I52&gt;=CPM!AC$1),1,"")</f>
        <v/>
      </c>
      <c r="AD57" s="204" t="str">
        <f>IF(AND(Start!$H52&lt;=CPM!AD$1,Start!$I52&gt;=CPM!AD$1),1,"")</f>
        <v/>
      </c>
      <c r="AE57" s="204" t="str">
        <f>IF(AND(Start!$H52&lt;=CPM!AE$1,Start!$I52&gt;=CPM!AE$1),1,"")</f>
        <v/>
      </c>
      <c r="AF57" s="204" t="str">
        <f>IF(AND(Start!$H52&lt;=CPM!AF$1,Start!$I52&gt;=CPM!AF$1),1,"")</f>
        <v/>
      </c>
      <c r="AG57" s="205" t="str">
        <f>IF(AND(Start!$H52&lt;=CPM!AG$1,Start!$I52&gt;=CPM!AG$1),1,"")</f>
        <v/>
      </c>
      <c r="AH57" s="203" t="str">
        <f>IF(AND(Start!$H52&lt;=CPM!AH$1,Start!$I52&gt;=CPM!AH$1),1,"")</f>
        <v/>
      </c>
      <c r="AI57" s="204" t="str">
        <f>IF(AND(Start!$H52&lt;=CPM!AI$1,Start!$I52&gt;=CPM!AI$1),1,"")</f>
        <v/>
      </c>
      <c r="AJ57" s="204" t="str">
        <f>IF(AND(Start!$H52&lt;=CPM!AJ$1,Start!$I52&gt;=CPM!AJ$1),1,"")</f>
        <v/>
      </c>
      <c r="AK57" s="204" t="str">
        <f>IF(AND(Start!$H52&lt;=CPM!AK$1,Start!$I52&gt;=CPM!AK$1),1,"")</f>
        <v/>
      </c>
      <c r="AL57" s="205" t="str">
        <f>IF(AND(Start!$H52&lt;=CPM!AL$1,Start!$I52&gt;=CPM!AL$1),1,"")</f>
        <v/>
      </c>
      <c r="AM57" s="203" t="str">
        <f>IF(AND(Start!$H52&lt;=CPM!AM$1,Start!$I52&gt;=CPM!AM$1),1,"")</f>
        <v/>
      </c>
      <c r="AN57" s="204" t="str">
        <f>IF(AND(Start!$H52&lt;=CPM!AN$1,Start!$I52&gt;=CPM!AN$1),1,"")</f>
        <v/>
      </c>
      <c r="AO57" s="204" t="str">
        <f>IF(AND(Start!$H52&lt;=CPM!AO$1,Start!$I52&gt;=CPM!AO$1),1,"")</f>
        <v/>
      </c>
      <c r="AP57" s="204" t="str">
        <f>IF(AND(Start!$H52&lt;=CPM!AP$1,Start!$I52&gt;=CPM!AP$1),1,"")</f>
        <v/>
      </c>
      <c r="AQ57" s="205" t="str">
        <f>IF(AND(Start!$H52&lt;=CPM!AQ$1,Start!$I52&gt;=CPM!AQ$1),1,"")</f>
        <v/>
      </c>
      <c r="AR57" s="203" t="str">
        <f>IF(AND(Start!$H52&lt;=CPM!AR$1,Start!$I52&gt;=CPM!AR$1),1,"")</f>
        <v/>
      </c>
      <c r="AS57" s="204" t="str">
        <f>IF(AND(Start!$H52&lt;=CPM!AS$1,Start!$I52&gt;=CPM!AS$1),1,"")</f>
        <v/>
      </c>
      <c r="AT57" s="204" t="str">
        <f>IF(AND(Start!$H52&lt;=CPM!AT$1,Start!$I52&gt;=CPM!AT$1),1,"")</f>
        <v/>
      </c>
      <c r="AU57" s="204" t="str">
        <f>IF(AND(Start!$H52&lt;=CPM!AU$1,Start!$I52&gt;=CPM!AU$1),1,"")</f>
        <v/>
      </c>
      <c r="AV57" s="205" t="str">
        <f>IF(AND(Start!$H52&lt;=CPM!AV$1,Start!$I52&gt;=CPM!AV$1),1,"")</f>
        <v/>
      </c>
      <c r="AW57" s="203" t="str">
        <f>IF(AND(Start!$H52&lt;=CPM!AW$1,Start!$I52&gt;=CPM!AW$1),1,"")</f>
        <v/>
      </c>
      <c r="AX57" s="204" t="str">
        <f>IF(AND(Start!$H52&lt;=CPM!AX$1,Start!$I52&gt;=CPM!AX$1),1,"")</f>
        <v/>
      </c>
      <c r="AY57" s="204" t="str">
        <f>IF(AND(Start!$H52&lt;=CPM!AY$1,Start!$I52&gt;=CPM!AY$1),1,"")</f>
        <v/>
      </c>
      <c r="AZ57" s="204" t="str">
        <f>IF(AND(Start!$H52&lt;=CPM!AZ$1,Start!$I52&gt;=CPM!AZ$1),1,"")</f>
        <v/>
      </c>
      <c r="BA57" s="205" t="str">
        <f>IF(AND(Start!$H52&lt;=CPM!BA$1,Start!$I52&gt;=CPM!BA$1),1,"")</f>
        <v/>
      </c>
      <c r="BB57" s="203" t="str">
        <f>IF(AND(Start!$H52&lt;=CPM!BB$1,Start!$I52&gt;=CPM!BB$1),1,"")</f>
        <v/>
      </c>
      <c r="BC57" s="204" t="str">
        <f>IF(AND(Start!$H52&lt;=CPM!BC$1,Start!$I52&gt;=CPM!BC$1),1,"")</f>
        <v/>
      </c>
      <c r="BD57" s="204" t="str">
        <f>IF(AND(Start!$H52&lt;=CPM!BD$1,Start!$I52&gt;=CPM!BD$1),1,"")</f>
        <v/>
      </c>
      <c r="BE57" s="204" t="str">
        <f>IF(AND(Start!$H52&lt;=CPM!BE$1,Start!$I52&gt;=CPM!BE$1),1,"")</f>
        <v/>
      </c>
      <c r="BF57" s="205" t="str">
        <f>IF(AND(Start!$H52&lt;=CPM!BF$1,Start!$I52&gt;=CPM!BF$1),1,"")</f>
        <v/>
      </c>
      <c r="BG57" s="203" t="str">
        <f>IF(AND(Start!$H52&lt;=CPM!BG$1,Start!$I52&gt;=CPM!BG$1),1,"")</f>
        <v/>
      </c>
      <c r="BH57" s="204" t="str">
        <f>IF(AND(Start!$H52&lt;=CPM!BH$1,Start!$I52&gt;=CPM!BH$1),1,"")</f>
        <v/>
      </c>
      <c r="BI57" s="204" t="str">
        <f>IF(AND(Start!$H52&lt;=CPM!BI$1,Start!$I52&gt;=CPM!BI$1),1,"")</f>
        <v/>
      </c>
      <c r="BJ57" s="204" t="str">
        <f>IF(AND(Start!$H52&lt;=CPM!BJ$1,Start!$I52&gt;=CPM!BJ$1),1,"")</f>
        <v/>
      </c>
      <c r="BK57" s="205" t="str">
        <f>IF(AND(Start!$H52&lt;=CPM!BK$1,Start!$I52&gt;=CPM!BK$1),1,"")</f>
        <v/>
      </c>
      <c r="BL57" s="203" t="str">
        <f>IF(AND(Start!$H52&lt;=CPM!BL$1,Start!$I52&gt;=CPM!BL$1),1,"")</f>
        <v/>
      </c>
      <c r="BM57" s="204" t="str">
        <f>IF(AND(Start!$H52&lt;=CPM!BM$1,Start!$I52&gt;=CPM!BM$1),1,"")</f>
        <v/>
      </c>
      <c r="BN57" s="204" t="str">
        <f>IF(AND(Start!$H52&lt;=CPM!BN$1,Start!$I52&gt;=CPM!BN$1),1,"")</f>
        <v/>
      </c>
      <c r="BO57" s="204" t="str">
        <f>IF(AND(Start!$H52&lt;=CPM!BO$1,Start!$I52&gt;=CPM!BO$1),1,"")</f>
        <v/>
      </c>
      <c r="BP57" s="205" t="str">
        <f>IF(AND(Start!$H52&lt;=CPM!BP$1,Start!$I52&gt;=CPM!BP$1),1,"")</f>
        <v/>
      </c>
      <c r="BQ57" s="205" t="str">
        <f>IF(AND(Start!$H52&lt;=CPM!BQ$1,Start!$I52&gt;=CPM!BQ$1),1,"")</f>
        <v/>
      </c>
      <c r="BR57" s="205" t="str">
        <f>IF(AND(Start!$H52&lt;=CPM!BR$1,Start!$I52&gt;=CPM!BR$1),1,"")</f>
        <v/>
      </c>
      <c r="BS57" s="205" t="str">
        <f>IF(AND(Start!$H52&lt;=CPM!BS$1,Start!$I52&gt;=CPM!BS$1),1,"")</f>
        <v/>
      </c>
      <c r="BT57" s="205" t="str">
        <f>IF(AND(Start!$H52&lt;=CPM!BT$1,Start!$I52&gt;=CPM!BT$1),1,"")</f>
        <v/>
      </c>
      <c r="BU57" s="205" t="str">
        <f>IF(AND(Start!$H52&lt;=CPM!BU$1,Start!$I52&gt;=CPM!BU$1),1,"")</f>
        <v/>
      </c>
      <c r="BV57" s="205" t="str">
        <f>IF(AND(Start!$H52&lt;=CPM!BV$1,Start!$I52&gt;=CPM!BV$1),1,"")</f>
        <v/>
      </c>
      <c r="BW57" s="205" t="str">
        <f>IF(AND(Start!$H52&lt;=CPM!BW$1,Start!$I52&gt;=CPM!BW$1),1,"")</f>
        <v/>
      </c>
      <c r="BX57" s="205" t="str">
        <f>IF(AND(Start!$H52&lt;=CPM!BX$1,Start!$I52&gt;=CPM!BX$1),1,"")</f>
        <v/>
      </c>
      <c r="BY57" s="205" t="str">
        <f>IF(AND(Start!$H52&lt;=CPM!BY$1,Start!$I52&gt;=CPM!BY$1),1,"")</f>
        <v/>
      </c>
      <c r="BZ57" s="205" t="str">
        <f>IF(AND(Start!$H52&lt;=CPM!BZ$1,Start!$I52&gt;=CPM!BZ$1),1,"")</f>
        <v/>
      </c>
      <c r="CA57" s="205" t="str">
        <f>IF(AND(Start!$H52&lt;=CPM!CA$1,Start!$I52&gt;=CPM!CA$1),1,"")</f>
        <v/>
      </c>
      <c r="CB57" s="205" t="str">
        <f>IF(AND(Start!$H52&lt;=CPM!CB$1,Start!$I52&gt;=CPM!CB$1),1,"")</f>
        <v/>
      </c>
      <c r="CC57" s="205" t="str">
        <f>IF(AND(Start!$H52&lt;=CPM!CC$1,Start!$I52&gt;=CPM!CC$1),1,"")</f>
        <v/>
      </c>
      <c r="CD57" s="205" t="str">
        <f>IF(AND(Start!$H52&lt;=CPM!CD$1,Start!$I52&gt;=CPM!CD$1),1,"")</f>
        <v/>
      </c>
      <c r="CE57" s="205" t="str">
        <f>IF(AND(Start!$H52&lt;=CPM!CE$1,Start!$I52&gt;=CPM!CE$1),1,"")</f>
        <v/>
      </c>
      <c r="CF57" s="205" t="str">
        <f>IF(AND(Start!$H52&lt;=CPM!CF$1,Start!$I52&gt;=CPM!CF$1),1,"")</f>
        <v/>
      </c>
      <c r="CG57" s="205" t="str">
        <f>IF(AND(Start!$H52&lt;=CPM!CG$1,Start!$I52&gt;=CPM!CG$1),1,"")</f>
        <v/>
      </c>
      <c r="CH57" s="205" t="str">
        <f>IF(AND(Start!$H52&lt;=CPM!CH$1,Start!$I52&gt;=CPM!CH$1),1,"")</f>
        <v/>
      </c>
      <c r="CI57" s="205" t="str">
        <f>IF(AND(Start!$H52&lt;=CPM!CI$1,Start!$I52&gt;=CPM!CI$1),1,"")</f>
        <v/>
      </c>
      <c r="CJ57" s="205" t="str">
        <f>IF(AND(Start!$H52&lt;=CPM!CJ$1,Start!$I52&gt;=CPM!CJ$1),1,"")</f>
        <v/>
      </c>
      <c r="CK57" s="205" t="str">
        <f>IF(AND(Start!$H52&lt;=CPM!CK$1,Start!$I52&gt;=CPM!CK$1),1,"")</f>
        <v/>
      </c>
      <c r="CL57" s="205" t="str">
        <f>IF(AND(Start!$H52&lt;=CPM!CL$1,Start!$I52&gt;=CPM!CL$1),1,"")</f>
        <v/>
      </c>
      <c r="CM57" s="205" t="str">
        <f>IF(AND(Start!$H52&lt;=CPM!CM$1,Start!$I52&gt;=CPM!CM$1),1,"")</f>
        <v/>
      </c>
      <c r="CN57" s="205" t="str">
        <f>IF(AND(Start!$H52&lt;=CPM!CN$1,Start!$I52&gt;=CPM!CN$1),1,"")</f>
        <v/>
      </c>
      <c r="CO57" s="205" t="str">
        <f>IF(AND(Start!$H52&lt;=CPM!CO$1,Start!$I52&gt;=CPM!CO$1),1,"")</f>
        <v/>
      </c>
      <c r="CP57" s="205" t="str">
        <f>IF(AND(Start!$H52&lt;=CPM!CP$1,Start!$I52&gt;=CPM!CP$1),1,"")</f>
        <v/>
      </c>
      <c r="CQ57" s="205" t="str">
        <f>IF(AND(Start!$H52&lt;=CPM!CQ$1,Start!$I52&gt;=CPM!CQ$1),1,"")</f>
        <v/>
      </c>
      <c r="CR57" s="205" t="str">
        <f>IF(AND(Start!$H52&lt;=CPM!CR$1,Start!$I52&gt;=CPM!CR$1),1,"")</f>
        <v/>
      </c>
      <c r="CS57" s="205" t="str">
        <f>IF(AND(Start!$H52&lt;=CPM!CS$1,Start!$I52&gt;=CPM!CS$1),1,"")</f>
        <v/>
      </c>
      <c r="CT57" s="205" t="str">
        <f>IF(AND(Start!$H52&lt;=CPM!CT$1,Start!$I52&gt;=CPM!CT$1),1,"")</f>
        <v/>
      </c>
      <c r="CU57" s="205" t="str">
        <f>IF(AND(Start!$H52&lt;=CPM!CU$1,Start!$I52&gt;=CPM!CU$1),1,"")</f>
        <v/>
      </c>
      <c r="CV57" s="205" t="str">
        <f>IF(AND(Start!$H52&lt;=CPM!CV$1,Start!$I52&gt;=CPM!CV$1),1,"")</f>
        <v/>
      </c>
      <c r="CW57" s="205" t="str">
        <f>IF(AND(Start!$H52&lt;=CPM!CW$1,Start!$I52&gt;=CPM!CW$1),1,"")</f>
        <v/>
      </c>
      <c r="CX57" s="205" t="str">
        <f>IF(AND(Start!$H52&lt;=CPM!CX$1,Start!$I52&gt;=CPM!CX$1),1,"")</f>
        <v/>
      </c>
      <c r="CY57" s="205" t="str">
        <f>IF(AND(Start!$H52&lt;=CPM!CY$1,Start!$I52&gt;=CPM!CY$1),1,"")</f>
        <v/>
      </c>
      <c r="CZ57" s="205" t="str">
        <f>IF(AND(Start!$H52&lt;=CPM!CZ$1,Start!$I52&gt;=CPM!CZ$1),1,"")</f>
        <v/>
      </c>
      <c r="DA57" s="205" t="str">
        <f>IF(AND(Start!$H52&lt;=CPM!DA$1,Start!$I52&gt;=CPM!DA$1),1,"")</f>
        <v/>
      </c>
      <c r="DB57" s="205" t="str">
        <f>IF(AND(Start!$H52&lt;=CPM!DB$1,Start!$I52&gt;=CPM!DB$1),1,"")</f>
        <v/>
      </c>
      <c r="DC57" s="205" t="str">
        <f>IF(AND(Start!$H52&lt;=CPM!DC$1,Start!$I52&gt;=CPM!DC$1),1,"")</f>
        <v/>
      </c>
      <c r="DD57" s="205" t="str">
        <f>IF(AND(Start!$H52&lt;=CPM!DD$1,Start!$I52&gt;=CPM!DD$1),1,"")</f>
        <v/>
      </c>
      <c r="DE57" s="205" t="str">
        <f>IF(AND(Start!$H52&lt;=CPM!DE$1,Start!$I52&gt;=CPM!DE$1),1,"")</f>
        <v/>
      </c>
      <c r="DF57" s="205" t="str">
        <f>IF(AND(Start!$H52&lt;=CPM!DF$1,Start!$I52&gt;=CPM!DF$1),1,"")</f>
        <v/>
      </c>
      <c r="DG57" s="205" t="str">
        <f>IF(AND(Start!$H52&lt;=CPM!DG$1,Start!$I52&gt;=CPM!DG$1),1,"")</f>
        <v/>
      </c>
      <c r="DH57" s="205" t="str">
        <f>IF(AND(Start!$H52&lt;=CPM!DH$1,Start!$I52&gt;=CPM!DH$1),1,"")</f>
        <v/>
      </c>
      <c r="DI57" s="205" t="str">
        <f>IF(AND(Start!$H52&lt;=CPM!DI$1,Start!$I52&gt;=CPM!DI$1),1,"")</f>
        <v/>
      </c>
      <c r="DJ57" s="205" t="str">
        <f>IF(AND(Start!$H52&lt;=CPM!DJ$1,Start!$I52&gt;=CPM!DJ$1),1,"")</f>
        <v/>
      </c>
      <c r="DK57" s="205" t="str">
        <f>IF(AND(Start!$H52&lt;=CPM!DK$1,Start!$I52&gt;=CPM!DK$1),1,"")</f>
        <v/>
      </c>
      <c r="DL57" s="205" t="str">
        <f>IF(AND(Start!$H52&lt;=CPM!DL$1,Start!$I52&gt;=CPM!DL$1),1,"")</f>
        <v/>
      </c>
      <c r="DM57" s="205" t="str">
        <f>IF(AND(Start!$H52&lt;=CPM!DM$1,Start!$I52&gt;=CPM!DM$1),1,"")</f>
        <v/>
      </c>
      <c r="DN57" s="205" t="str">
        <f>IF(AND(Start!$H52&lt;=CPM!DN$1,Start!$I52&gt;=CPM!DN$1),1,"")</f>
        <v/>
      </c>
      <c r="DO57" s="205" t="str">
        <f>IF(AND(Start!$H52&lt;=CPM!DO$1,Start!$I52&gt;=CPM!DO$1),1,"")</f>
        <v/>
      </c>
      <c r="DP57" s="205" t="str">
        <f>IF(AND(Start!$H52&lt;=CPM!DP$1,Start!$I52&gt;=CPM!DP$1),1,"")</f>
        <v/>
      </c>
      <c r="DQ57" s="205" t="str">
        <f>IF(AND(Start!$H52&lt;=CPM!DQ$1,Start!$I52&gt;=CPM!DQ$1),1,"")</f>
        <v/>
      </c>
      <c r="DR57" s="205" t="str">
        <f>IF(AND(Start!$H52&lt;=CPM!DR$1,Start!$I52&gt;=CPM!DR$1),1,"")</f>
        <v/>
      </c>
      <c r="DS57" s="205" t="str">
        <f>IF(AND(Start!$H52&lt;=CPM!DS$1,Start!$I52&gt;=CPM!DS$1),1,"")</f>
        <v/>
      </c>
      <c r="DT57" s="205" t="str">
        <f>IF(AND(Start!$H52&lt;=CPM!DT$1,Start!$I52&gt;=CPM!DT$1),1,"")</f>
        <v/>
      </c>
      <c r="DU57" s="205" t="str">
        <f>IF(AND(Start!$H52&lt;=CPM!DU$1,Start!$I52&gt;=CPM!DU$1),1,"")</f>
        <v/>
      </c>
      <c r="DV57" s="205" t="str">
        <f>IF(AND(Start!$H52&lt;=CPM!DV$1,Start!$I52&gt;=CPM!DV$1),1,"")</f>
        <v/>
      </c>
      <c r="DW57" s="205" t="str">
        <f>IF(AND(Start!$H52&lt;=CPM!DW$1,Start!$I52&gt;=CPM!DW$1),1,"")</f>
        <v/>
      </c>
      <c r="DX57" s="205" t="str">
        <f>IF(AND(Start!$H52&lt;=CPM!DX$1,Start!$I52&gt;=CPM!DX$1),1,"")</f>
        <v/>
      </c>
      <c r="DY57" s="205" t="str">
        <f>IF(AND(Start!$H52&lt;=CPM!DY$1,Start!$I52&gt;=CPM!DY$1),1,"")</f>
        <v/>
      </c>
      <c r="DZ57" s="205" t="str">
        <f>IF(AND(Start!$H52&lt;=CPM!DZ$1,Start!$I52&gt;=CPM!DZ$1),1,"")</f>
        <v/>
      </c>
      <c r="EA57" s="205" t="str">
        <f>IF(AND(Start!$H52&lt;=CPM!EA$1,Start!$I52&gt;=CPM!EA$1),1,"")</f>
        <v/>
      </c>
      <c r="EB57" s="205" t="str">
        <f>IF(AND(Start!$H52&lt;=CPM!EB$1,Start!$I52&gt;=CPM!EB$1),1,"")</f>
        <v/>
      </c>
      <c r="EC57" s="205" t="str">
        <f>IF(AND(Start!$H52&lt;=CPM!EC$1,Start!$I52&gt;=CPM!EC$1),1,"")</f>
        <v/>
      </c>
    </row>
    <row r="58" spans="3:133" ht="12" hidden="1" customHeight="1" x14ac:dyDescent="0.2">
      <c r="C58" s="207" t="str">
        <f>Start!D53</f>
        <v/>
      </c>
      <c r="D58" s="203" t="str">
        <f>IF(AND(Start!$H53&lt;=CPM!D$1,Start!$I53&gt;=CPM!D$1),1,"")</f>
        <v/>
      </c>
      <c r="E58" s="204" t="str">
        <f>IF(AND(Start!$H53&lt;=CPM!E$1,Start!$I53&gt;=CPM!E$1),1,"")</f>
        <v/>
      </c>
      <c r="F58" s="204" t="str">
        <f>IF(AND(Start!$H53&lt;=CPM!F$1,Start!$I53&gt;=CPM!F$1),1,"")</f>
        <v/>
      </c>
      <c r="G58" s="204" t="str">
        <f>IF(AND(Start!$H53&lt;=CPM!G$1,Start!$I53&gt;=CPM!G$1),1,"")</f>
        <v/>
      </c>
      <c r="H58" s="205" t="str">
        <f>IF(AND(Start!$H53&lt;=CPM!H$1,Start!$I53&gt;=CPM!H$1),1,"")</f>
        <v/>
      </c>
      <c r="I58" s="203" t="str">
        <f>IF(AND(Start!$H53&lt;=CPM!I$1,Start!$I53&gt;=CPM!I$1),1,"")</f>
        <v/>
      </c>
      <c r="J58" s="204" t="str">
        <f>IF(AND(Start!$H53&lt;=CPM!J$1,Start!$I53&gt;=CPM!J$1),1,"")</f>
        <v/>
      </c>
      <c r="K58" s="204" t="str">
        <f>IF(AND(Start!$H53&lt;=CPM!K$1,Start!$I53&gt;=CPM!K$1),1,"")</f>
        <v/>
      </c>
      <c r="L58" s="204" t="str">
        <f>IF(AND(Start!$H53&lt;=CPM!L$1,Start!$I53&gt;=CPM!L$1),1,"")</f>
        <v/>
      </c>
      <c r="M58" s="205" t="str">
        <f>IF(AND(Start!$H53&lt;=CPM!M$1,Start!$I53&gt;=CPM!M$1),1,"")</f>
        <v/>
      </c>
      <c r="N58" s="203" t="str">
        <f>IF(AND(Start!$H53&lt;=CPM!N$1,Start!$I53&gt;=CPM!N$1),1,"")</f>
        <v/>
      </c>
      <c r="O58" s="204" t="str">
        <f>IF(AND(Start!$H53&lt;=CPM!O$1,Start!$I53&gt;=CPM!O$1),1,"")</f>
        <v/>
      </c>
      <c r="P58" s="204" t="str">
        <f>IF(AND(Start!$H53&lt;=CPM!P$1,Start!$I53&gt;=CPM!P$1),1,"")</f>
        <v/>
      </c>
      <c r="Q58" s="204" t="str">
        <f>IF(AND(Start!$H53&lt;=CPM!Q$1,Start!$I53&gt;=CPM!Q$1),1,"")</f>
        <v/>
      </c>
      <c r="R58" s="205" t="str">
        <f>IF(AND(Start!$H53&lt;=CPM!R$1,Start!$I53&gt;=CPM!R$1),1,"")</f>
        <v/>
      </c>
      <c r="S58" s="203" t="str">
        <f>IF(AND(Start!$H53&lt;=CPM!S$1,Start!$I53&gt;=CPM!S$1),1,"")</f>
        <v/>
      </c>
      <c r="T58" s="204" t="str">
        <f>IF(AND(Start!$H53&lt;=CPM!T$1,Start!$I53&gt;=CPM!T$1),1,"")</f>
        <v/>
      </c>
      <c r="U58" s="204" t="str">
        <f>IF(AND(Start!$H53&lt;=CPM!U$1,Start!$I53&gt;=CPM!U$1),1,"")</f>
        <v/>
      </c>
      <c r="V58" s="204" t="str">
        <f>IF(AND(Start!$H53&lt;=CPM!V$1,Start!$I53&gt;=CPM!V$1),1,"")</f>
        <v/>
      </c>
      <c r="W58" s="205" t="str">
        <f>IF(AND(Start!$H53&lt;=CPM!W$1,Start!$I53&gt;=CPM!W$1),1,"")</f>
        <v/>
      </c>
      <c r="X58" s="203" t="str">
        <f>IF(AND(Start!$H53&lt;=CPM!X$1,Start!$I53&gt;=CPM!X$1),1,"")</f>
        <v/>
      </c>
      <c r="Y58" s="204" t="str">
        <f>IF(AND(Start!$H53&lt;=CPM!Y$1,Start!$I53&gt;=CPM!Y$1),1,"")</f>
        <v/>
      </c>
      <c r="Z58" s="204" t="str">
        <f>IF(AND(Start!$H53&lt;=CPM!Z$1,Start!$I53&gt;=CPM!Z$1),1,"")</f>
        <v/>
      </c>
      <c r="AA58" s="204" t="str">
        <f>IF(AND(Start!$H53&lt;=CPM!AA$1,Start!$I53&gt;=CPM!AA$1),1,"")</f>
        <v/>
      </c>
      <c r="AB58" s="205" t="str">
        <f>IF(AND(Start!$H53&lt;=CPM!AB$1,Start!$I53&gt;=CPM!AB$1),1,"")</f>
        <v/>
      </c>
      <c r="AC58" s="203" t="str">
        <f>IF(AND(Start!$H53&lt;=CPM!AC$1,Start!$I53&gt;=CPM!AC$1),1,"")</f>
        <v/>
      </c>
      <c r="AD58" s="204" t="str">
        <f>IF(AND(Start!$H53&lt;=CPM!AD$1,Start!$I53&gt;=CPM!AD$1),1,"")</f>
        <v/>
      </c>
      <c r="AE58" s="204" t="str">
        <f>IF(AND(Start!$H53&lt;=CPM!AE$1,Start!$I53&gt;=CPM!AE$1),1,"")</f>
        <v/>
      </c>
      <c r="AF58" s="204" t="str">
        <f>IF(AND(Start!$H53&lt;=CPM!AF$1,Start!$I53&gt;=CPM!AF$1),1,"")</f>
        <v/>
      </c>
      <c r="AG58" s="205" t="str">
        <f>IF(AND(Start!$H53&lt;=CPM!AG$1,Start!$I53&gt;=CPM!AG$1),1,"")</f>
        <v/>
      </c>
      <c r="AH58" s="203" t="str">
        <f>IF(AND(Start!$H53&lt;=CPM!AH$1,Start!$I53&gt;=CPM!AH$1),1,"")</f>
        <v/>
      </c>
      <c r="AI58" s="204" t="str">
        <f>IF(AND(Start!$H53&lt;=CPM!AI$1,Start!$I53&gt;=CPM!AI$1),1,"")</f>
        <v/>
      </c>
      <c r="AJ58" s="204" t="str">
        <f>IF(AND(Start!$H53&lt;=CPM!AJ$1,Start!$I53&gt;=CPM!AJ$1),1,"")</f>
        <v/>
      </c>
      <c r="AK58" s="204" t="str">
        <f>IF(AND(Start!$H53&lt;=CPM!AK$1,Start!$I53&gt;=CPM!AK$1),1,"")</f>
        <v/>
      </c>
      <c r="AL58" s="205" t="str">
        <f>IF(AND(Start!$H53&lt;=CPM!AL$1,Start!$I53&gt;=CPM!AL$1),1,"")</f>
        <v/>
      </c>
      <c r="AM58" s="203" t="str">
        <f>IF(AND(Start!$H53&lt;=CPM!AM$1,Start!$I53&gt;=CPM!AM$1),1,"")</f>
        <v/>
      </c>
      <c r="AN58" s="204" t="str">
        <f>IF(AND(Start!$H53&lt;=CPM!AN$1,Start!$I53&gt;=CPM!AN$1),1,"")</f>
        <v/>
      </c>
      <c r="AO58" s="204" t="str">
        <f>IF(AND(Start!$H53&lt;=CPM!AO$1,Start!$I53&gt;=CPM!AO$1),1,"")</f>
        <v/>
      </c>
      <c r="AP58" s="204" t="str">
        <f>IF(AND(Start!$H53&lt;=CPM!AP$1,Start!$I53&gt;=CPM!AP$1),1,"")</f>
        <v/>
      </c>
      <c r="AQ58" s="205" t="str">
        <f>IF(AND(Start!$H53&lt;=CPM!AQ$1,Start!$I53&gt;=CPM!AQ$1),1,"")</f>
        <v/>
      </c>
      <c r="AR58" s="203" t="str">
        <f>IF(AND(Start!$H53&lt;=CPM!AR$1,Start!$I53&gt;=CPM!AR$1),1,"")</f>
        <v/>
      </c>
      <c r="AS58" s="204" t="str">
        <f>IF(AND(Start!$H53&lt;=CPM!AS$1,Start!$I53&gt;=CPM!AS$1),1,"")</f>
        <v/>
      </c>
      <c r="AT58" s="204" t="str">
        <f>IF(AND(Start!$H53&lt;=CPM!AT$1,Start!$I53&gt;=CPM!AT$1),1,"")</f>
        <v/>
      </c>
      <c r="AU58" s="204" t="str">
        <f>IF(AND(Start!$H53&lt;=CPM!AU$1,Start!$I53&gt;=CPM!AU$1),1,"")</f>
        <v/>
      </c>
      <c r="AV58" s="205" t="str">
        <f>IF(AND(Start!$H53&lt;=CPM!AV$1,Start!$I53&gt;=CPM!AV$1),1,"")</f>
        <v/>
      </c>
      <c r="AW58" s="203" t="str">
        <f>IF(AND(Start!$H53&lt;=CPM!AW$1,Start!$I53&gt;=CPM!AW$1),1,"")</f>
        <v/>
      </c>
      <c r="AX58" s="204" t="str">
        <f>IF(AND(Start!$H53&lt;=CPM!AX$1,Start!$I53&gt;=CPM!AX$1),1,"")</f>
        <v/>
      </c>
      <c r="AY58" s="204" t="str">
        <f>IF(AND(Start!$H53&lt;=CPM!AY$1,Start!$I53&gt;=CPM!AY$1),1,"")</f>
        <v/>
      </c>
      <c r="AZ58" s="204" t="str">
        <f>IF(AND(Start!$H53&lt;=CPM!AZ$1,Start!$I53&gt;=CPM!AZ$1),1,"")</f>
        <v/>
      </c>
      <c r="BA58" s="205" t="str">
        <f>IF(AND(Start!$H53&lt;=CPM!BA$1,Start!$I53&gt;=CPM!BA$1),1,"")</f>
        <v/>
      </c>
      <c r="BB58" s="203" t="str">
        <f>IF(AND(Start!$H53&lt;=CPM!BB$1,Start!$I53&gt;=CPM!BB$1),1,"")</f>
        <v/>
      </c>
      <c r="BC58" s="204" t="str">
        <f>IF(AND(Start!$H53&lt;=CPM!BC$1,Start!$I53&gt;=CPM!BC$1),1,"")</f>
        <v/>
      </c>
      <c r="BD58" s="204" t="str">
        <f>IF(AND(Start!$H53&lt;=CPM!BD$1,Start!$I53&gt;=CPM!BD$1),1,"")</f>
        <v/>
      </c>
      <c r="BE58" s="204" t="str">
        <f>IF(AND(Start!$H53&lt;=CPM!BE$1,Start!$I53&gt;=CPM!BE$1),1,"")</f>
        <v/>
      </c>
      <c r="BF58" s="205" t="str">
        <f>IF(AND(Start!$H53&lt;=CPM!BF$1,Start!$I53&gt;=CPM!BF$1),1,"")</f>
        <v/>
      </c>
      <c r="BG58" s="203" t="str">
        <f>IF(AND(Start!$H53&lt;=CPM!BG$1,Start!$I53&gt;=CPM!BG$1),1,"")</f>
        <v/>
      </c>
      <c r="BH58" s="204" t="str">
        <f>IF(AND(Start!$H53&lt;=CPM!BH$1,Start!$I53&gt;=CPM!BH$1),1,"")</f>
        <v/>
      </c>
      <c r="BI58" s="204" t="str">
        <f>IF(AND(Start!$H53&lt;=CPM!BI$1,Start!$I53&gt;=CPM!BI$1),1,"")</f>
        <v/>
      </c>
      <c r="BJ58" s="204" t="str">
        <f>IF(AND(Start!$H53&lt;=CPM!BJ$1,Start!$I53&gt;=CPM!BJ$1),1,"")</f>
        <v/>
      </c>
      <c r="BK58" s="205" t="str">
        <f>IF(AND(Start!$H53&lt;=CPM!BK$1,Start!$I53&gt;=CPM!BK$1),1,"")</f>
        <v/>
      </c>
      <c r="BL58" s="203" t="str">
        <f>IF(AND(Start!$H53&lt;=CPM!BL$1,Start!$I53&gt;=CPM!BL$1),1,"")</f>
        <v/>
      </c>
      <c r="BM58" s="204" t="str">
        <f>IF(AND(Start!$H53&lt;=CPM!BM$1,Start!$I53&gt;=CPM!BM$1),1,"")</f>
        <v/>
      </c>
      <c r="BN58" s="204" t="str">
        <f>IF(AND(Start!$H53&lt;=CPM!BN$1,Start!$I53&gt;=CPM!BN$1),1,"")</f>
        <v/>
      </c>
      <c r="BO58" s="204" t="str">
        <f>IF(AND(Start!$H53&lt;=CPM!BO$1,Start!$I53&gt;=CPM!BO$1),1,"")</f>
        <v/>
      </c>
      <c r="BP58" s="205" t="str">
        <f>IF(AND(Start!$H53&lt;=CPM!BP$1,Start!$I53&gt;=CPM!BP$1),1,"")</f>
        <v/>
      </c>
      <c r="BQ58" s="205" t="str">
        <f>IF(AND(Start!$H53&lt;=CPM!BQ$1,Start!$I53&gt;=CPM!BQ$1),1,"")</f>
        <v/>
      </c>
      <c r="BR58" s="205" t="str">
        <f>IF(AND(Start!$H53&lt;=CPM!BR$1,Start!$I53&gt;=CPM!BR$1),1,"")</f>
        <v/>
      </c>
      <c r="BS58" s="205" t="str">
        <f>IF(AND(Start!$H53&lt;=CPM!BS$1,Start!$I53&gt;=CPM!BS$1),1,"")</f>
        <v/>
      </c>
      <c r="BT58" s="205" t="str">
        <f>IF(AND(Start!$H53&lt;=CPM!BT$1,Start!$I53&gt;=CPM!BT$1),1,"")</f>
        <v/>
      </c>
      <c r="BU58" s="205" t="str">
        <f>IF(AND(Start!$H53&lt;=CPM!BU$1,Start!$I53&gt;=CPM!BU$1),1,"")</f>
        <v/>
      </c>
      <c r="BV58" s="205" t="str">
        <f>IF(AND(Start!$H53&lt;=CPM!BV$1,Start!$I53&gt;=CPM!BV$1),1,"")</f>
        <v/>
      </c>
      <c r="BW58" s="205" t="str">
        <f>IF(AND(Start!$H53&lt;=CPM!BW$1,Start!$I53&gt;=CPM!BW$1),1,"")</f>
        <v/>
      </c>
      <c r="BX58" s="205" t="str">
        <f>IF(AND(Start!$H53&lt;=CPM!BX$1,Start!$I53&gt;=CPM!BX$1),1,"")</f>
        <v/>
      </c>
      <c r="BY58" s="205" t="str">
        <f>IF(AND(Start!$H53&lt;=CPM!BY$1,Start!$I53&gt;=CPM!BY$1),1,"")</f>
        <v/>
      </c>
      <c r="BZ58" s="205" t="str">
        <f>IF(AND(Start!$H53&lt;=CPM!BZ$1,Start!$I53&gt;=CPM!BZ$1),1,"")</f>
        <v/>
      </c>
      <c r="CA58" s="205" t="str">
        <f>IF(AND(Start!$H53&lt;=CPM!CA$1,Start!$I53&gt;=CPM!CA$1),1,"")</f>
        <v/>
      </c>
      <c r="CB58" s="205" t="str">
        <f>IF(AND(Start!$H53&lt;=CPM!CB$1,Start!$I53&gt;=CPM!CB$1),1,"")</f>
        <v/>
      </c>
      <c r="CC58" s="205" t="str">
        <f>IF(AND(Start!$H53&lt;=CPM!CC$1,Start!$I53&gt;=CPM!CC$1),1,"")</f>
        <v/>
      </c>
      <c r="CD58" s="205" t="str">
        <f>IF(AND(Start!$H53&lt;=CPM!CD$1,Start!$I53&gt;=CPM!CD$1),1,"")</f>
        <v/>
      </c>
      <c r="CE58" s="205" t="str">
        <f>IF(AND(Start!$H53&lt;=CPM!CE$1,Start!$I53&gt;=CPM!CE$1),1,"")</f>
        <v/>
      </c>
      <c r="CF58" s="205" t="str">
        <f>IF(AND(Start!$H53&lt;=CPM!CF$1,Start!$I53&gt;=CPM!CF$1),1,"")</f>
        <v/>
      </c>
      <c r="CG58" s="205" t="str">
        <f>IF(AND(Start!$H53&lt;=CPM!CG$1,Start!$I53&gt;=CPM!CG$1),1,"")</f>
        <v/>
      </c>
      <c r="CH58" s="205" t="str">
        <f>IF(AND(Start!$H53&lt;=CPM!CH$1,Start!$I53&gt;=CPM!CH$1),1,"")</f>
        <v/>
      </c>
      <c r="CI58" s="205" t="str">
        <f>IF(AND(Start!$H53&lt;=CPM!CI$1,Start!$I53&gt;=CPM!CI$1),1,"")</f>
        <v/>
      </c>
      <c r="CJ58" s="205" t="str">
        <f>IF(AND(Start!$H53&lt;=CPM!CJ$1,Start!$I53&gt;=CPM!CJ$1),1,"")</f>
        <v/>
      </c>
      <c r="CK58" s="205" t="str">
        <f>IF(AND(Start!$H53&lt;=CPM!CK$1,Start!$I53&gt;=CPM!CK$1),1,"")</f>
        <v/>
      </c>
      <c r="CL58" s="205" t="str">
        <f>IF(AND(Start!$H53&lt;=CPM!CL$1,Start!$I53&gt;=CPM!CL$1),1,"")</f>
        <v/>
      </c>
      <c r="CM58" s="205" t="str">
        <f>IF(AND(Start!$H53&lt;=CPM!CM$1,Start!$I53&gt;=CPM!CM$1),1,"")</f>
        <v/>
      </c>
      <c r="CN58" s="205" t="str">
        <f>IF(AND(Start!$H53&lt;=CPM!CN$1,Start!$I53&gt;=CPM!CN$1),1,"")</f>
        <v/>
      </c>
      <c r="CO58" s="205" t="str">
        <f>IF(AND(Start!$H53&lt;=CPM!CO$1,Start!$I53&gt;=CPM!CO$1),1,"")</f>
        <v/>
      </c>
      <c r="CP58" s="205" t="str">
        <f>IF(AND(Start!$H53&lt;=CPM!CP$1,Start!$I53&gt;=CPM!CP$1),1,"")</f>
        <v/>
      </c>
      <c r="CQ58" s="205" t="str">
        <f>IF(AND(Start!$H53&lt;=CPM!CQ$1,Start!$I53&gt;=CPM!CQ$1),1,"")</f>
        <v/>
      </c>
      <c r="CR58" s="205" t="str">
        <f>IF(AND(Start!$H53&lt;=CPM!CR$1,Start!$I53&gt;=CPM!CR$1),1,"")</f>
        <v/>
      </c>
      <c r="CS58" s="205" t="str">
        <f>IF(AND(Start!$H53&lt;=CPM!CS$1,Start!$I53&gt;=CPM!CS$1),1,"")</f>
        <v/>
      </c>
      <c r="CT58" s="205" t="str">
        <f>IF(AND(Start!$H53&lt;=CPM!CT$1,Start!$I53&gt;=CPM!CT$1),1,"")</f>
        <v/>
      </c>
      <c r="CU58" s="205" t="str">
        <f>IF(AND(Start!$H53&lt;=CPM!CU$1,Start!$I53&gt;=CPM!CU$1),1,"")</f>
        <v/>
      </c>
      <c r="CV58" s="205" t="str">
        <f>IF(AND(Start!$H53&lt;=CPM!CV$1,Start!$I53&gt;=CPM!CV$1),1,"")</f>
        <v/>
      </c>
      <c r="CW58" s="205" t="str">
        <f>IF(AND(Start!$H53&lt;=CPM!CW$1,Start!$I53&gt;=CPM!CW$1),1,"")</f>
        <v/>
      </c>
      <c r="CX58" s="205" t="str">
        <f>IF(AND(Start!$H53&lt;=CPM!CX$1,Start!$I53&gt;=CPM!CX$1),1,"")</f>
        <v/>
      </c>
      <c r="CY58" s="205" t="str">
        <f>IF(AND(Start!$H53&lt;=CPM!CY$1,Start!$I53&gt;=CPM!CY$1),1,"")</f>
        <v/>
      </c>
      <c r="CZ58" s="205" t="str">
        <f>IF(AND(Start!$H53&lt;=CPM!CZ$1,Start!$I53&gt;=CPM!CZ$1),1,"")</f>
        <v/>
      </c>
      <c r="DA58" s="205" t="str">
        <f>IF(AND(Start!$H53&lt;=CPM!DA$1,Start!$I53&gt;=CPM!DA$1),1,"")</f>
        <v/>
      </c>
      <c r="DB58" s="205" t="str">
        <f>IF(AND(Start!$H53&lt;=CPM!DB$1,Start!$I53&gt;=CPM!DB$1),1,"")</f>
        <v/>
      </c>
      <c r="DC58" s="205" t="str">
        <f>IF(AND(Start!$H53&lt;=CPM!DC$1,Start!$I53&gt;=CPM!DC$1),1,"")</f>
        <v/>
      </c>
      <c r="DD58" s="205" t="str">
        <f>IF(AND(Start!$H53&lt;=CPM!DD$1,Start!$I53&gt;=CPM!DD$1),1,"")</f>
        <v/>
      </c>
      <c r="DE58" s="205" t="str">
        <f>IF(AND(Start!$H53&lt;=CPM!DE$1,Start!$I53&gt;=CPM!DE$1),1,"")</f>
        <v/>
      </c>
      <c r="DF58" s="205" t="str">
        <f>IF(AND(Start!$H53&lt;=CPM!DF$1,Start!$I53&gt;=CPM!DF$1),1,"")</f>
        <v/>
      </c>
      <c r="DG58" s="205" t="str">
        <f>IF(AND(Start!$H53&lt;=CPM!DG$1,Start!$I53&gt;=CPM!DG$1),1,"")</f>
        <v/>
      </c>
      <c r="DH58" s="205" t="str">
        <f>IF(AND(Start!$H53&lt;=CPM!DH$1,Start!$I53&gt;=CPM!DH$1),1,"")</f>
        <v/>
      </c>
      <c r="DI58" s="205" t="str">
        <f>IF(AND(Start!$H53&lt;=CPM!DI$1,Start!$I53&gt;=CPM!DI$1),1,"")</f>
        <v/>
      </c>
      <c r="DJ58" s="205" t="str">
        <f>IF(AND(Start!$H53&lt;=CPM!DJ$1,Start!$I53&gt;=CPM!DJ$1),1,"")</f>
        <v/>
      </c>
      <c r="DK58" s="205" t="str">
        <f>IF(AND(Start!$H53&lt;=CPM!DK$1,Start!$I53&gt;=CPM!DK$1),1,"")</f>
        <v/>
      </c>
      <c r="DL58" s="205" t="str">
        <f>IF(AND(Start!$H53&lt;=CPM!DL$1,Start!$I53&gt;=CPM!DL$1),1,"")</f>
        <v/>
      </c>
      <c r="DM58" s="205" t="str">
        <f>IF(AND(Start!$H53&lt;=CPM!DM$1,Start!$I53&gt;=CPM!DM$1),1,"")</f>
        <v/>
      </c>
      <c r="DN58" s="205" t="str">
        <f>IF(AND(Start!$H53&lt;=CPM!DN$1,Start!$I53&gt;=CPM!DN$1),1,"")</f>
        <v/>
      </c>
      <c r="DO58" s="205" t="str">
        <f>IF(AND(Start!$H53&lt;=CPM!DO$1,Start!$I53&gt;=CPM!DO$1),1,"")</f>
        <v/>
      </c>
      <c r="DP58" s="205" t="str">
        <f>IF(AND(Start!$H53&lt;=CPM!DP$1,Start!$I53&gt;=CPM!DP$1),1,"")</f>
        <v/>
      </c>
      <c r="DQ58" s="205" t="str">
        <f>IF(AND(Start!$H53&lt;=CPM!DQ$1,Start!$I53&gt;=CPM!DQ$1),1,"")</f>
        <v/>
      </c>
      <c r="DR58" s="205" t="str">
        <f>IF(AND(Start!$H53&lt;=CPM!DR$1,Start!$I53&gt;=CPM!DR$1),1,"")</f>
        <v/>
      </c>
      <c r="DS58" s="205" t="str">
        <f>IF(AND(Start!$H53&lt;=CPM!DS$1,Start!$I53&gt;=CPM!DS$1),1,"")</f>
        <v/>
      </c>
      <c r="DT58" s="205" t="str">
        <f>IF(AND(Start!$H53&lt;=CPM!DT$1,Start!$I53&gt;=CPM!DT$1),1,"")</f>
        <v/>
      </c>
      <c r="DU58" s="205" t="str">
        <f>IF(AND(Start!$H53&lt;=CPM!DU$1,Start!$I53&gt;=CPM!DU$1),1,"")</f>
        <v/>
      </c>
      <c r="DV58" s="205" t="str">
        <f>IF(AND(Start!$H53&lt;=CPM!DV$1,Start!$I53&gt;=CPM!DV$1),1,"")</f>
        <v/>
      </c>
      <c r="DW58" s="205" t="str">
        <f>IF(AND(Start!$H53&lt;=CPM!DW$1,Start!$I53&gt;=CPM!DW$1),1,"")</f>
        <v/>
      </c>
      <c r="DX58" s="205" t="str">
        <f>IF(AND(Start!$H53&lt;=CPM!DX$1,Start!$I53&gt;=CPM!DX$1),1,"")</f>
        <v/>
      </c>
      <c r="DY58" s="205" t="str">
        <f>IF(AND(Start!$H53&lt;=CPM!DY$1,Start!$I53&gt;=CPM!DY$1),1,"")</f>
        <v/>
      </c>
      <c r="DZ58" s="205" t="str">
        <f>IF(AND(Start!$H53&lt;=CPM!DZ$1,Start!$I53&gt;=CPM!DZ$1),1,"")</f>
        <v/>
      </c>
      <c r="EA58" s="205" t="str">
        <f>IF(AND(Start!$H53&lt;=CPM!EA$1,Start!$I53&gt;=CPM!EA$1),1,"")</f>
        <v/>
      </c>
      <c r="EB58" s="205" t="str">
        <f>IF(AND(Start!$H53&lt;=CPM!EB$1,Start!$I53&gt;=CPM!EB$1),1,"")</f>
        <v/>
      </c>
      <c r="EC58" s="205" t="str">
        <f>IF(AND(Start!$H53&lt;=CPM!EC$1,Start!$I53&gt;=CPM!EC$1),1,"")</f>
        <v/>
      </c>
    </row>
    <row r="59" spans="3:133" ht="6" customHeight="1" x14ac:dyDescent="0.2"/>
    <row r="60" spans="3:133" x14ac:dyDescent="0.2">
      <c r="D60" s="361" t="s">
        <v>318</v>
      </c>
      <c r="E60" s="360"/>
      <c r="F60" s="360"/>
      <c r="G60" s="360"/>
      <c r="H60" s="360"/>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row>
    <row r="61" spans="3:133" ht="6" customHeight="1" x14ac:dyDescent="0.2">
      <c r="D61" s="220"/>
    </row>
    <row r="62" spans="3:133" x14ac:dyDescent="0.2">
      <c r="D62" s="227"/>
      <c r="E62" s="227"/>
      <c r="F62" s="227"/>
      <c r="G62" s="227"/>
      <c r="H62" s="227"/>
      <c r="J62" s="250" t="s">
        <v>285</v>
      </c>
      <c r="S62" s="224"/>
      <c r="T62" s="224"/>
      <c r="U62" s="224"/>
      <c r="V62" s="224"/>
      <c r="W62" s="224"/>
      <c r="Y62" s="250" t="s">
        <v>319</v>
      </c>
      <c r="CX62" s="359" t="str">
        <f>"Project duration = "&amp;Roadway!L140&amp;" working days"</f>
        <v>Project duration = 92 working days</v>
      </c>
      <c r="CY62" s="329"/>
      <c r="CZ62" s="329"/>
      <c r="DA62" s="329"/>
      <c r="DB62" s="329"/>
      <c r="DC62" s="329"/>
      <c r="DD62" s="329"/>
      <c r="DE62" s="329"/>
      <c r="DF62" s="329"/>
      <c r="DG62" s="329"/>
      <c r="DH62" s="329"/>
      <c r="DI62" s="329"/>
      <c r="DJ62" s="329"/>
      <c r="DK62" s="329"/>
      <c r="DL62" s="329"/>
      <c r="DM62" s="329"/>
      <c r="DN62" s="329"/>
      <c r="DO62" s="329"/>
      <c r="DP62" s="329"/>
      <c r="DQ62" s="329"/>
      <c r="DR62" s="329"/>
      <c r="DS62" s="329"/>
      <c r="DT62" s="329"/>
      <c r="DU62" s="329"/>
      <c r="DV62" s="329"/>
      <c r="DW62" s="329"/>
      <c r="DX62" s="329"/>
      <c r="DY62" s="329"/>
      <c r="DZ62" s="329"/>
      <c r="EA62" s="329"/>
      <c r="EB62" s="329"/>
      <c r="EC62" s="329"/>
    </row>
    <row r="63" spans="3:133" ht="6" customHeight="1" x14ac:dyDescent="0.2"/>
    <row r="64" spans="3:133" x14ac:dyDescent="0.2">
      <c r="C64" s="256" t="s">
        <v>333</v>
      </c>
      <c r="D64" s="255"/>
      <c r="E64" s="255"/>
      <c r="F64" s="255"/>
      <c r="G64" s="255"/>
      <c r="H64" s="255"/>
      <c r="I64" s="255"/>
      <c r="J64" s="255"/>
      <c r="K64" s="255"/>
      <c r="L64" s="25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5"/>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row>
    <row r="65" spans="3:145" ht="12" customHeight="1" x14ac:dyDescent="0.2">
      <c r="C65" s="251" t="s">
        <v>0</v>
      </c>
      <c r="D65" s="353" t="s">
        <v>211</v>
      </c>
      <c r="E65" s="353"/>
      <c r="F65" s="353"/>
      <c r="G65" s="360"/>
      <c r="H65" s="360"/>
      <c r="I65" s="360"/>
      <c r="J65" s="353" t="s">
        <v>311</v>
      </c>
      <c r="K65" s="353"/>
      <c r="L65" s="353"/>
      <c r="M65" s="360"/>
      <c r="N65" s="360"/>
      <c r="O65" s="360"/>
      <c r="P65" s="353" t="s">
        <v>17</v>
      </c>
      <c r="Q65" s="354"/>
      <c r="R65" s="354"/>
      <c r="S65" s="354"/>
      <c r="T65" s="261"/>
      <c r="U65" s="261"/>
      <c r="V65" s="261"/>
      <c r="AH65" s="251" t="s">
        <v>0</v>
      </c>
      <c r="BH65" s="336" t="s">
        <v>211</v>
      </c>
      <c r="BI65" s="337"/>
      <c r="BJ65" s="337"/>
      <c r="BK65" s="337"/>
      <c r="BL65" s="337"/>
      <c r="BM65" s="337"/>
      <c r="BN65" s="336" t="s">
        <v>311</v>
      </c>
      <c r="BO65" s="337"/>
      <c r="BP65" s="337"/>
      <c r="BQ65" s="337"/>
      <c r="BR65" s="337"/>
      <c r="BS65" s="337"/>
      <c r="BT65" s="336" t="s">
        <v>17</v>
      </c>
      <c r="BU65" s="337"/>
      <c r="BV65" s="337"/>
      <c r="BW65" s="337"/>
      <c r="CN65" s="255" t="s">
        <v>0</v>
      </c>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353" t="s">
        <v>211</v>
      </c>
      <c r="DO65" s="353"/>
      <c r="DP65" s="353"/>
      <c r="DQ65" s="360"/>
      <c r="DR65" s="360"/>
      <c r="DS65" s="360"/>
      <c r="DT65" s="353" t="s">
        <v>311</v>
      </c>
      <c r="DU65" s="353"/>
      <c r="DV65" s="353"/>
      <c r="DW65" s="360"/>
      <c r="DX65" s="360"/>
      <c r="DY65" s="360"/>
      <c r="DZ65" s="353" t="s">
        <v>17</v>
      </c>
      <c r="EA65" s="354"/>
      <c r="EB65" s="354"/>
      <c r="EC65" s="354"/>
      <c r="EE65" s="258"/>
      <c r="EF65" s="258"/>
      <c r="EG65" s="346"/>
      <c r="EH65" s="346"/>
      <c r="EI65" s="346"/>
      <c r="EJ65" s="346"/>
      <c r="EK65" s="346"/>
      <c r="EL65" s="347"/>
      <c r="EM65" s="347"/>
      <c r="EN65" s="346"/>
      <c r="EO65" s="347"/>
    </row>
    <row r="66" spans="3:145" ht="12" customHeight="1" x14ac:dyDescent="0.2">
      <c r="C66" s="252" t="str">
        <f>Start!D4</f>
        <v>Submittals &amp; Review</v>
      </c>
      <c r="D66" s="336">
        <f>Start!E4</f>
        <v>1</v>
      </c>
      <c r="E66" s="336"/>
      <c r="F66" s="336"/>
      <c r="G66" s="337"/>
      <c r="H66" s="337"/>
      <c r="I66" s="338"/>
      <c r="J66" s="336" t="str">
        <f>Start!F4</f>
        <v>20 Days</v>
      </c>
      <c r="K66" s="336"/>
      <c r="L66" s="336"/>
      <c r="M66" s="337"/>
      <c r="N66" s="337"/>
      <c r="O66" s="338"/>
      <c r="P66" s="355">
        <f>Start!G4</f>
        <v>20</v>
      </c>
      <c r="Q66" s="356"/>
      <c r="R66" s="356"/>
      <c r="S66" s="357"/>
      <c r="T66" s="262"/>
      <c r="U66" s="258"/>
      <c r="V66" s="258"/>
      <c r="AH66" s="208" t="str">
        <f>Start!D18</f>
        <v/>
      </c>
      <c r="AI66" s="253"/>
      <c r="AJ66" s="253"/>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358" t="str">
        <f>Start!E18</f>
        <v/>
      </c>
      <c r="BI66" s="337"/>
      <c r="BJ66" s="337"/>
      <c r="BK66" s="337"/>
      <c r="BL66" s="337"/>
      <c r="BM66" s="338"/>
      <c r="BN66" s="358" t="str">
        <f>Start!F18</f>
        <v/>
      </c>
      <c r="BO66" s="337"/>
      <c r="BP66" s="337"/>
      <c r="BQ66" s="337"/>
      <c r="BR66" s="337"/>
      <c r="BS66" s="338"/>
      <c r="BT66" s="358" t="str">
        <f>Start!G18</f>
        <v/>
      </c>
      <c r="BU66" s="337"/>
      <c r="BV66" s="337"/>
      <c r="BW66" s="338"/>
      <c r="CN66" s="208" t="str">
        <f>Start!D32</f>
        <v/>
      </c>
      <c r="CO66" s="253"/>
      <c r="CP66" s="253"/>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358" t="str">
        <f>Start!E32</f>
        <v/>
      </c>
      <c r="DO66" s="336"/>
      <c r="DP66" s="336"/>
      <c r="DQ66" s="337"/>
      <c r="DR66" s="337"/>
      <c r="DS66" s="338"/>
      <c r="DT66" s="336" t="str">
        <f>Start!F32</f>
        <v/>
      </c>
      <c r="DU66" s="336"/>
      <c r="DV66" s="336"/>
      <c r="DW66" s="337"/>
      <c r="DX66" s="337"/>
      <c r="DY66" s="338"/>
      <c r="DZ66" s="355" t="str">
        <f>Start!G32</f>
        <v/>
      </c>
      <c r="EA66" s="356"/>
      <c r="EB66" s="356"/>
      <c r="EC66" s="357"/>
    </row>
    <row r="67" spans="3:145" ht="12" customHeight="1" x14ac:dyDescent="0.2">
      <c r="C67" s="252" t="str">
        <f>Start!D5</f>
        <v>Mobilization</v>
      </c>
      <c r="D67" s="336">
        <f>Start!E5</f>
        <v>1</v>
      </c>
      <c r="E67" s="336"/>
      <c r="F67" s="336"/>
      <c r="G67" s="337"/>
      <c r="H67" s="337"/>
      <c r="I67" s="338"/>
      <c r="J67" s="336" t="str">
        <f>Start!F5</f>
        <v>5 Days</v>
      </c>
      <c r="K67" s="336"/>
      <c r="L67" s="336"/>
      <c r="M67" s="337"/>
      <c r="N67" s="337"/>
      <c r="O67" s="338"/>
      <c r="P67" s="355">
        <f>Start!G5</f>
        <v>5</v>
      </c>
      <c r="Q67" s="356"/>
      <c r="R67" s="356"/>
      <c r="S67" s="357"/>
      <c r="AH67" s="208" t="str">
        <f>Start!D19</f>
        <v/>
      </c>
      <c r="AI67" s="253"/>
      <c r="AJ67" s="253"/>
      <c r="AK67" s="254"/>
      <c r="AL67" s="254"/>
      <c r="AM67" s="254"/>
      <c r="AN67" s="254"/>
      <c r="AO67" s="254"/>
      <c r="AP67" s="254"/>
      <c r="AQ67" s="254"/>
      <c r="AR67" s="254"/>
      <c r="AS67" s="254"/>
      <c r="AT67" s="254"/>
      <c r="AU67" s="254"/>
      <c r="AV67" s="254"/>
      <c r="AW67" s="254"/>
      <c r="AX67" s="254"/>
      <c r="AY67" s="254"/>
      <c r="AZ67" s="254"/>
      <c r="BA67" s="254"/>
      <c r="BB67" s="254"/>
      <c r="BC67" s="254"/>
      <c r="BD67" s="254"/>
      <c r="BE67" s="254"/>
      <c r="BF67" s="254"/>
      <c r="BG67" s="254"/>
      <c r="BH67" s="358" t="str">
        <f>Start!E19</f>
        <v/>
      </c>
      <c r="BI67" s="337"/>
      <c r="BJ67" s="337"/>
      <c r="BK67" s="337"/>
      <c r="BL67" s="337"/>
      <c r="BM67" s="338"/>
      <c r="BN67" s="358" t="str">
        <f>Start!F19</f>
        <v/>
      </c>
      <c r="BO67" s="337"/>
      <c r="BP67" s="337"/>
      <c r="BQ67" s="337"/>
      <c r="BR67" s="337"/>
      <c r="BS67" s="338"/>
      <c r="BT67" s="358" t="str">
        <f>Start!G19</f>
        <v/>
      </c>
      <c r="BU67" s="337"/>
      <c r="BV67" s="337"/>
      <c r="BW67" s="338"/>
      <c r="CN67" s="208" t="str">
        <f>Start!D33</f>
        <v/>
      </c>
      <c r="CO67" s="253"/>
      <c r="CP67" s="253"/>
      <c r="CQ67" s="254"/>
      <c r="CR67" s="254"/>
      <c r="CS67" s="254"/>
      <c r="CT67" s="254"/>
      <c r="CU67" s="254"/>
      <c r="CV67" s="254"/>
      <c r="CW67" s="254"/>
      <c r="CX67" s="254"/>
      <c r="CY67" s="254"/>
      <c r="CZ67" s="254"/>
      <c r="DA67" s="254"/>
      <c r="DB67" s="254"/>
      <c r="DC67" s="254"/>
      <c r="DD67" s="254"/>
      <c r="DE67" s="254"/>
      <c r="DF67" s="254"/>
      <c r="DG67" s="254"/>
      <c r="DH67" s="254"/>
      <c r="DI67" s="254"/>
      <c r="DJ67" s="254"/>
      <c r="DK67" s="254"/>
      <c r="DL67" s="254"/>
      <c r="DM67" s="254"/>
      <c r="DN67" s="358" t="str">
        <f>Start!E33</f>
        <v/>
      </c>
      <c r="DO67" s="336"/>
      <c r="DP67" s="336"/>
      <c r="DQ67" s="337"/>
      <c r="DR67" s="337"/>
      <c r="DS67" s="338"/>
      <c r="DT67" s="336" t="str">
        <f>Start!F33</f>
        <v/>
      </c>
      <c r="DU67" s="336"/>
      <c r="DV67" s="336"/>
      <c r="DW67" s="337"/>
      <c r="DX67" s="337"/>
      <c r="DY67" s="338"/>
      <c r="DZ67" s="355" t="str">
        <f>Start!G33</f>
        <v/>
      </c>
      <c r="EA67" s="356"/>
      <c r="EB67" s="356"/>
      <c r="EC67" s="357"/>
    </row>
    <row r="68" spans="3:145" ht="12" customHeight="1" x14ac:dyDescent="0.2">
      <c r="C68" s="252" t="str">
        <f>Start!D6</f>
        <v>Initial Traffic Control</v>
      </c>
      <c r="D68" s="336">
        <f>Start!E6</f>
        <v>1</v>
      </c>
      <c r="E68" s="336"/>
      <c r="F68" s="336"/>
      <c r="G68" s="337"/>
      <c r="H68" s="337"/>
      <c r="I68" s="338"/>
      <c r="J68" s="336" t="str">
        <f>Start!F6</f>
        <v>10 LPSM</v>
      </c>
      <c r="K68" s="336"/>
      <c r="L68" s="336"/>
      <c r="M68" s="337"/>
      <c r="N68" s="337"/>
      <c r="O68" s="338"/>
      <c r="P68" s="355">
        <f>Start!G6</f>
        <v>1</v>
      </c>
      <c r="Q68" s="356"/>
      <c r="R68" s="356"/>
      <c r="S68" s="357"/>
      <c r="AH68" s="208" t="str">
        <f>Start!D20</f>
        <v/>
      </c>
      <c r="AI68" s="253"/>
      <c r="AJ68" s="253"/>
      <c r="AK68" s="254"/>
      <c r="AL68" s="254"/>
      <c r="AM68" s="254"/>
      <c r="AN68" s="254"/>
      <c r="AO68" s="254"/>
      <c r="AP68" s="254"/>
      <c r="AQ68" s="254"/>
      <c r="AR68" s="254"/>
      <c r="AS68" s="254"/>
      <c r="AT68" s="254"/>
      <c r="AU68" s="254"/>
      <c r="AV68" s="254"/>
      <c r="AW68" s="254"/>
      <c r="AX68" s="254"/>
      <c r="AY68" s="254"/>
      <c r="AZ68" s="254"/>
      <c r="BA68" s="254"/>
      <c r="BB68" s="254"/>
      <c r="BC68" s="254"/>
      <c r="BD68" s="254"/>
      <c r="BE68" s="254"/>
      <c r="BF68" s="254"/>
      <c r="BG68" s="254"/>
      <c r="BH68" s="358" t="str">
        <f>Start!E20</f>
        <v/>
      </c>
      <c r="BI68" s="337"/>
      <c r="BJ68" s="337"/>
      <c r="BK68" s="337"/>
      <c r="BL68" s="337"/>
      <c r="BM68" s="338"/>
      <c r="BN68" s="358" t="str">
        <f>Start!F20</f>
        <v/>
      </c>
      <c r="BO68" s="337"/>
      <c r="BP68" s="337"/>
      <c r="BQ68" s="337"/>
      <c r="BR68" s="337"/>
      <c r="BS68" s="338"/>
      <c r="BT68" s="358" t="str">
        <f>Start!G20</f>
        <v/>
      </c>
      <c r="BU68" s="337"/>
      <c r="BV68" s="337"/>
      <c r="BW68" s="338"/>
      <c r="CN68" s="208" t="str">
        <f>Start!D34</f>
        <v/>
      </c>
      <c r="CO68" s="253"/>
      <c r="CP68" s="253"/>
      <c r="CQ68" s="254"/>
      <c r="CR68" s="254"/>
      <c r="CS68" s="254"/>
      <c r="CT68" s="254"/>
      <c r="CU68" s="254"/>
      <c r="CV68" s="254"/>
      <c r="CW68" s="254"/>
      <c r="CX68" s="254"/>
      <c r="CY68" s="254"/>
      <c r="CZ68" s="254"/>
      <c r="DA68" s="254"/>
      <c r="DB68" s="254"/>
      <c r="DC68" s="254"/>
      <c r="DD68" s="254"/>
      <c r="DE68" s="254"/>
      <c r="DF68" s="254"/>
      <c r="DG68" s="254"/>
      <c r="DH68" s="254"/>
      <c r="DI68" s="254"/>
      <c r="DJ68" s="254"/>
      <c r="DK68" s="254"/>
      <c r="DL68" s="254"/>
      <c r="DM68" s="254"/>
      <c r="DN68" s="358" t="str">
        <f>Start!E34</f>
        <v/>
      </c>
      <c r="DO68" s="336"/>
      <c r="DP68" s="336"/>
      <c r="DQ68" s="337"/>
      <c r="DR68" s="337"/>
      <c r="DS68" s="338"/>
      <c r="DT68" s="336" t="str">
        <f>Start!F34</f>
        <v/>
      </c>
      <c r="DU68" s="336"/>
      <c r="DV68" s="336"/>
      <c r="DW68" s="337"/>
      <c r="DX68" s="337"/>
      <c r="DY68" s="338"/>
      <c r="DZ68" s="355" t="str">
        <f>Start!G34</f>
        <v/>
      </c>
      <c r="EA68" s="356"/>
      <c r="EB68" s="356"/>
      <c r="EC68" s="357"/>
    </row>
    <row r="69" spans="3:145" ht="12" customHeight="1" x14ac:dyDescent="0.2">
      <c r="C69" s="252" t="str">
        <f>Start!D7</f>
        <v>Silt Fence</v>
      </c>
      <c r="D69" s="336">
        <f>Start!E7</f>
        <v>5000</v>
      </c>
      <c r="E69" s="336"/>
      <c r="F69" s="336"/>
      <c r="G69" s="337"/>
      <c r="H69" s="337"/>
      <c r="I69" s="338"/>
      <c r="J69" s="336" t="str">
        <f>Start!F7</f>
        <v>2000 L.F.</v>
      </c>
      <c r="K69" s="336"/>
      <c r="L69" s="336"/>
      <c r="M69" s="337"/>
      <c r="N69" s="337"/>
      <c r="O69" s="338"/>
      <c r="P69" s="355">
        <f>Start!G7</f>
        <v>3</v>
      </c>
      <c r="Q69" s="356"/>
      <c r="R69" s="356"/>
      <c r="S69" s="357"/>
      <c r="AH69" s="208" t="str">
        <f>Start!D21</f>
        <v/>
      </c>
      <c r="AI69" s="253"/>
      <c r="AJ69" s="253"/>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358" t="str">
        <f>Start!E21</f>
        <v/>
      </c>
      <c r="BI69" s="337"/>
      <c r="BJ69" s="337"/>
      <c r="BK69" s="337"/>
      <c r="BL69" s="337"/>
      <c r="BM69" s="338"/>
      <c r="BN69" s="358" t="str">
        <f>Start!F21</f>
        <v/>
      </c>
      <c r="BO69" s="337"/>
      <c r="BP69" s="337"/>
      <c r="BQ69" s="337"/>
      <c r="BR69" s="337"/>
      <c r="BS69" s="338"/>
      <c r="BT69" s="358" t="str">
        <f>Start!G21</f>
        <v/>
      </c>
      <c r="BU69" s="337"/>
      <c r="BV69" s="337"/>
      <c r="BW69" s="338"/>
      <c r="CN69" s="208" t="str">
        <f>Start!D35</f>
        <v/>
      </c>
      <c r="CO69" s="253"/>
      <c r="CP69" s="253"/>
      <c r="CQ69" s="254"/>
      <c r="CR69" s="254"/>
      <c r="CS69" s="254"/>
      <c r="CT69" s="254"/>
      <c r="CU69" s="254"/>
      <c r="CV69" s="254"/>
      <c r="CW69" s="254"/>
      <c r="CX69" s="254"/>
      <c r="CY69" s="254"/>
      <c r="CZ69" s="254"/>
      <c r="DA69" s="254"/>
      <c r="DB69" s="254"/>
      <c r="DC69" s="254"/>
      <c r="DD69" s="254"/>
      <c r="DE69" s="254"/>
      <c r="DF69" s="254"/>
      <c r="DG69" s="254"/>
      <c r="DH69" s="254"/>
      <c r="DI69" s="254"/>
      <c r="DJ69" s="254"/>
      <c r="DK69" s="254"/>
      <c r="DL69" s="254"/>
      <c r="DM69" s="254"/>
      <c r="DN69" s="358" t="str">
        <f>Start!E35</f>
        <v/>
      </c>
      <c r="DO69" s="336"/>
      <c r="DP69" s="336"/>
      <c r="DQ69" s="337"/>
      <c r="DR69" s="337"/>
      <c r="DS69" s="338"/>
      <c r="DT69" s="336" t="str">
        <f>Start!F35</f>
        <v/>
      </c>
      <c r="DU69" s="336"/>
      <c r="DV69" s="336"/>
      <c r="DW69" s="337"/>
      <c r="DX69" s="337"/>
      <c r="DY69" s="338"/>
      <c r="DZ69" s="355" t="str">
        <f>Start!G35</f>
        <v/>
      </c>
      <c r="EA69" s="356"/>
      <c r="EB69" s="356"/>
      <c r="EC69" s="357"/>
    </row>
    <row r="70" spans="3:145" ht="12" customHeight="1" x14ac:dyDescent="0.2">
      <c r="C70" s="252" t="str">
        <f>Start!D8</f>
        <v>Excavation, Roadway</v>
      </c>
      <c r="D70" s="336">
        <f>Start!E8</f>
        <v>2000</v>
      </c>
      <c r="E70" s="336"/>
      <c r="F70" s="336"/>
      <c r="G70" s="337"/>
      <c r="H70" s="337"/>
      <c r="I70" s="338"/>
      <c r="J70" s="336" t="str">
        <f>Start!F8</f>
        <v>600 C.Y.</v>
      </c>
      <c r="K70" s="336"/>
      <c r="L70" s="336"/>
      <c r="M70" s="337"/>
      <c r="N70" s="337"/>
      <c r="O70" s="338"/>
      <c r="P70" s="355">
        <f>Start!G8</f>
        <v>3</v>
      </c>
      <c r="Q70" s="356"/>
      <c r="R70" s="356"/>
      <c r="S70" s="357"/>
      <c r="AH70" s="208" t="str">
        <f>Start!D22</f>
        <v/>
      </c>
      <c r="AI70" s="253"/>
      <c r="AJ70" s="253"/>
      <c r="AK70" s="254"/>
      <c r="AL70" s="254"/>
      <c r="AM70" s="254"/>
      <c r="AN70" s="254"/>
      <c r="AO70" s="254"/>
      <c r="AP70" s="254"/>
      <c r="AQ70" s="254"/>
      <c r="AR70" s="254"/>
      <c r="AS70" s="254"/>
      <c r="AT70" s="254"/>
      <c r="AU70" s="254"/>
      <c r="AV70" s="254"/>
      <c r="AW70" s="254"/>
      <c r="AX70" s="254"/>
      <c r="AY70" s="254"/>
      <c r="AZ70" s="254"/>
      <c r="BA70" s="254"/>
      <c r="BB70" s="254"/>
      <c r="BC70" s="254"/>
      <c r="BD70" s="254"/>
      <c r="BE70" s="254"/>
      <c r="BF70" s="254"/>
      <c r="BG70" s="254"/>
      <c r="BH70" s="358" t="str">
        <f>Start!E22</f>
        <v/>
      </c>
      <c r="BI70" s="337"/>
      <c r="BJ70" s="337"/>
      <c r="BK70" s="337"/>
      <c r="BL70" s="337"/>
      <c r="BM70" s="338"/>
      <c r="BN70" s="358" t="str">
        <f>Start!F22</f>
        <v/>
      </c>
      <c r="BO70" s="337"/>
      <c r="BP70" s="337"/>
      <c r="BQ70" s="337"/>
      <c r="BR70" s="337"/>
      <c r="BS70" s="338"/>
      <c r="BT70" s="358" t="str">
        <f>Start!G22</f>
        <v/>
      </c>
      <c r="BU70" s="337"/>
      <c r="BV70" s="337"/>
      <c r="BW70" s="338"/>
      <c r="CN70" s="208" t="str">
        <f>Start!D36</f>
        <v/>
      </c>
      <c r="CO70" s="253"/>
      <c r="CP70" s="253"/>
      <c r="CQ70" s="254"/>
      <c r="CR70" s="254"/>
      <c r="CS70" s="254"/>
      <c r="CT70" s="254"/>
      <c r="CU70" s="254"/>
      <c r="CV70" s="254"/>
      <c r="CW70" s="254"/>
      <c r="CX70" s="254"/>
      <c r="CY70" s="254"/>
      <c r="CZ70" s="254"/>
      <c r="DA70" s="254"/>
      <c r="DB70" s="254"/>
      <c r="DC70" s="254"/>
      <c r="DD70" s="254"/>
      <c r="DE70" s="254"/>
      <c r="DF70" s="254"/>
      <c r="DG70" s="254"/>
      <c r="DH70" s="254"/>
      <c r="DI70" s="254"/>
      <c r="DJ70" s="254"/>
      <c r="DK70" s="254"/>
      <c r="DL70" s="254"/>
      <c r="DM70" s="254"/>
      <c r="DN70" s="358" t="str">
        <f>Start!E36</f>
        <v/>
      </c>
      <c r="DO70" s="336"/>
      <c r="DP70" s="336"/>
      <c r="DQ70" s="337"/>
      <c r="DR70" s="337"/>
      <c r="DS70" s="338"/>
      <c r="DT70" s="336" t="str">
        <f>Start!F36</f>
        <v/>
      </c>
      <c r="DU70" s="336"/>
      <c r="DV70" s="336"/>
      <c r="DW70" s="337"/>
      <c r="DX70" s="337"/>
      <c r="DY70" s="338"/>
      <c r="DZ70" s="355" t="str">
        <f>Start!G36</f>
        <v/>
      </c>
      <c r="EA70" s="356"/>
      <c r="EB70" s="356"/>
      <c r="EC70" s="357"/>
    </row>
    <row r="71" spans="3:145" ht="12" customHeight="1" x14ac:dyDescent="0.2">
      <c r="C71" s="252" t="str">
        <f>Start!D9</f>
        <v>Asphalt Pavement Milling (1.5")</v>
      </c>
      <c r="D71" s="336">
        <f>Start!E9</f>
        <v>62000</v>
      </c>
      <c r="E71" s="336"/>
      <c r="F71" s="336"/>
      <c r="G71" s="337"/>
      <c r="H71" s="337"/>
      <c r="I71" s="338"/>
      <c r="J71" s="336" t="str">
        <f>Start!F9</f>
        <v>5000 S.Y.</v>
      </c>
      <c r="K71" s="336"/>
      <c r="L71" s="336"/>
      <c r="M71" s="337"/>
      <c r="N71" s="337"/>
      <c r="O71" s="338"/>
      <c r="P71" s="355">
        <f>Start!G9</f>
        <v>12</v>
      </c>
      <c r="Q71" s="356"/>
      <c r="R71" s="356"/>
      <c r="S71" s="357"/>
      <c r="AH71" s="208" t="str">
        <f>Start!D23</f>
        <v/>
      </c>
      <c r="AI71" s="253"/>
      <c r="AJ71" s="253"/>
      <c r="AK71" s="254"/>
      <c r="AL71" s="254"/>
      <c r="AM71" s="254"/>
      <c r="AN71" s="254"/>
      <c r="AO71" s="254"/>
      <c r="AP71" s="254"/>
      <c r="AQ71" s="254"/>
      <c r="AR71" s="254"/>
      <c r="AS71" s="254"/>
      <c r="AT71" s="254"/>
      <c r="AU71" s="254"/>
      <c r="AV71" s="254"/>
      <c r="AW71" s="254"/>
      <c r="AX71" s="254"/>
      <c r="AY71" s="254"/>
      <c r="AZ71" s="254"/>
      <c r="BA71" s="254"/>
      <c r="BB71" s="254"/>
      <c r="BC71" s="254"/>
      <c r="BD71" s="254"/>
      <c r="BE71" s="254"/>
      <c r="BF71" s="254"/>
      <c r="BG71" s="254"/>
      <c r="BH71" s="358" t="str">
        <f>Start!E23</f>
        <v/>
      </c>
      <c r="BI71" s="337"/>
      <c r="BJ71" s="337"/>
      <c r="BK71" s="337"/>
      <c r="BL71" s="337"/>
      <c r="BM71" s="338"/>
      <c r="BN71" s="358" t="str">
        <f>Start!F23</f>
        <v/>
      </c>
      <c r="BO71" s="337"/>
      <c r="BP71" s="337"/>
      <c r="BQ71" s="337"/>
      <c r="BR71" s="337"/>
      <c r="BS71" s="338"/>
      <c r="BT71" s="358" t="str">
        <f>Start!G23</f>
        <v/>
      </c>
      <c r="BU71" s="337"/>
      <c r="BV71" s="337"/>
      <c r="BW71" s="338"/>
      <c r="CN71" s="208" t="str">
        <f>Start!D37</f>
        <v/>
      </c>
      <c r="CO71" s="253"/>
      <c r="CP71" s="253"/>
      <c r="CQ71" s="254"/>
      <c r="CR71" s="254"/>
      <c r="CS71" s="254"/>
      <c r="CT71" s="254"/>
      <c r="CU71" s="254"/>
      <c r="CV71" s="254"/>
      <c r="CW71" s="254"/>
      <c r="CX71" s="254"/>
      <c r="CY71" s="254"/>
      <c r="CZ71" s="254"/>
      <c r="DA71" s="254"/>
      <c r="DB71" s="254"/>
      <c r="DC71" s="254"/>
      <c r="DD71" s="254"/>
      <c r="DE71" s="254"/>
      <c r="DF71" s="254"/>
      <c r="DG71" s="254"/>
      <c r="DH71" s="254"/>
      <c r="DI71" s="254"/>
      <c r="DJ71" s="254"/>
      <c r="DK71" s="254"/>
      <c r="DL71" s="254"/>
      <c r="DM71" s="254"/>
      <c r="DN71" s="358" t="str">
        <f>Start!E37</f>
        <v/>
      </c>
      <c r="DO71" s="336"/>
      <c r="DP71" s="336"/>
      <c r="DQ71" s="337"/>
      <c r="DR71" s="337"/>
      <c r="DS71" s="338"/>
      <c r="DT71" s="336" t="str">
        <f>Start!F37</f>
        <v/>
      </c>
      <c r="DU71" s="336"/>
      <c r="DV71" s="336"/>
      <c r="DW71" s="337"/>
      <c r="DX71" s="337"/>
      <c r="DY71" s="338"/>
      <c r="DZ71" s="355" t="str">
        <f>Start!G37</f>
        <v/>
      </c>
      <c r="EA71" s="356"/>
      <c r="EB71" s="356"/>
      <c r="EC71" s="357"/>
    </row>
    <row r="72" spans="3:145" ht="12" customHeight="1" x14ac:dyDescent="0.2">
      <c r="C72" s="252" t="str">
        <f>Start!D10</f>
        <v>Tack Coat (Add 1 Day to Broom)</v>
      </c>
      <c r="D72" s="336">
        <f>Start!E10</f>
        <v>50</v>
      </c>
      <c r="E72" s="336"/>
      <c r="F72" s="336"/>
      <c r="G72" s="337"/>
      <c r="H72" s="337"/>
      <c r="I72" s="338"/>
      <c r="J72" s="336" t="str">
        <f>Start!F10</f>
        <v>50 Tons</v>
      </c>
      <c r="K72" s="336"/>
      <c r="L72" s="336"/>
      <c r="M72" s="337"/>
      <c r="N72" s="337"/>
      <c r="O72" s="338"/>
      <c r="P72" s="355">
        <f>Start!G10</f>
        <v>1</v>
      </c>
      <c r="Q72" s="356"/>
      <c r="R72" s="356"/>
      <c r="S72" s="357"/>
      <c r="AH72" s="208" t="str">
        <f>Start!D24</f>
        <v/>
      </c>
      <c r="AI72" s="253"/>
      <c r="AJ72" s="253"/>
      <c r="AK72" s="254"/>
      <c r="AL72" s="254"/>
      <c r="AM72" s="254"/>
      <c r="AN72" s="254"/>
      <c r="AO72" s="254"/>
      <c r="AP72" s="254"/>
      <c r="AQ72" s="254"/>
      <c r="AR72" s="254"/>
      <c r="AS72" s="254"/>
      <c r="AT72" s="254"/>
      <c r="AU72" s="254"/>
      <c r="AV72" s="254"/>
      <c r="AW72" s="254"/>
      <c r="AX72" s="254"/>
      <c r="AY72" s="254"/>
      <c r="AZ72" s="254"/>
      <c r="BA72" s="254"/>
      <c r="BB72" s="254"/>
      <c r="BC72" s="254"/>
      <c r="BD72" s="254"/>
      <c r="BE72" s="254"/>
      <c r="BF72" s="254"/>
      <c r="BG72" s="254"/>
      <c r="BH72" s="358" t="str">
        <f>Start!E24</f>
        <v/>
      </c>
      <c r="BI72" s="337"/>
      <c r="BJ72" s="337"/>
      <c r="BK72" s="337"/>
      <c r="BL72" s="337"/>
      <c r="BM72" s="338"/>
      <c r="BN72" s="358" t="str">
        <f>Start!F24</f>
        <v/>
      </c>
      <c r="BO72" s="337"/>
      <c r="BP72" s="337"/>
      <c r="BQ72" s="337"/>
      <c r="BR72" s="337"/>
      <c r="BS72" s="338"/>
      <c r="BT72" s="358" t="str">
        <f>Start!G24</f>
        <v/>
      </c>
      <c r="BU72" s="337"/>
      <c r="BV72" s="337"/>
      <c r="BW72" s="338"/>
      <c r="CN72" s="208" t="str">
        <f>Start!D38</f>
        <v/>
      </c>
      <c r="CO72" s="253"/>
      <c r="CP72" s="253"/>
      <c r="CQ72" s="254"/>
      <c r="CR72" s="254"/>
      <c r="CS72" s="254"/>
      <c r="CT72" s="254"/>
      <c r="CU72" s="254"/>
      <c r="CV72" s="254"/>
      <c r="CW72" s="254"/>
      <c r="CX72" s="254"/>
      <c r="CY72" s="254"/>
      <c r="CZ72" s="254"/>
      <c r="DA72" s="254"/>
      <c r="DB72" s="254"/>
      <c r="DC72" s="254"/>
      <c r="DD72" s="254"/>
      <c r="DE72" s="254"/>
      <c r="DF72" s="254"/>
      <c r="DG72" s="254"/>
      <c r="DH72" s="254"/>
      <c r="DI72" s="254"/>
      <c r="DJ72" s="254"/>
      <c r="DK72" s="254"/>
      <c r="DL72" s="254"/>
      <c r="DM72" s="254"/>
      <c r="DN72" s="358" t="str">
        <f>Start!E38</f>
        <v/>
      </c>
      <c r="DO72" s="336"/>
      <c r="DP72" s="336"/>
      <c r="DQ72" s="337"/>
      <c r="DR72" s="337"/>
      <c r="DS72" s="338"/>
      <c r="DT72" s="336" t="str">
        <f>Start!F38</f>
        <v/>
      </c>
      <c r="DU72" s="336"/>
      <c r="DV72" s="336"/>
      <c r="DW72" s="337"/>
      <c r="DX72" s="337"/>
      <c r="DY72" s="338"/>
      <c r="DZ72" s="355" t="str">
        <f>Start!G38</f>
        <v/>
      </c>
      <c r="EA72" s="356"/>
      <c r="EB72" s="356"/>
      <c r="EC72" s="357"/>
    </row>
    <row r="73" spans="3:145" ht="12" customHeight="1" x14ac:dyDescent="0.2">
      <c r="C73" s="252" t="str">
        <f>Start!D11</f>
        <v>Asphalt Surface</v>
      </c>
      <c r="D73" s="336">
        <f>Start!E11</f>
        <v>42000</v>
      </c>
      <c r="E73" s="336"/>
      <c r="F73" s="336"/>
      <c r="G73" s="337"/>
      <c r="H73" s="337"/>
      <c r="I73" s="338"/>
      <c r="J73" s="336" t="str">
        <f>Start!F11</f>
        <v>1500 Tons</v>
      </c>
      <c r="K73" s="336"/>
      <c r="L73" s="336"/>
      <c r="M73" s="337"/>
      <c r="N73" s="337"/>
      <c r="O73" s="338"/>
      <c r="P73" s="355">
        <f>Start!G11</f>
        <v>28</v>
      </c>
      <c r="Q73" s="356"/>
      <c r="R73" s="356"/>
      <c r="S73" s="357"/>
      <c r="AH73" s="208" t="str">
        <f>Start!D25</f>
        <v/>
      </c>
      <c r="AI73" s="253"/>
      <c r="AJ73" s="253"/>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358" t="str">
        <f>Start!E25</f>
        <v/>
      </c>
      <c r="BI73" s="337"/>
      <c r="BJ73" s="337"/>
      <c r="BK73" s="337"/>
      <c r="BL73" s="337"/>
      <c r="BM73" s="338"/>
      <c r="BN73" s="358" t="str">
        <f>Start!F25</f>
        <v/>
      </c>
      <c r="BO73" s="337"/>
      <c r="BP73" s="337"/>
      <c r="BQ73" s="337"/>
      <c r="BR73" s="337"/>
      <c r="BS73" s="338"/>
      <c r="BT73" s="358" t="str">
        <f>Start!G25</f>
        <v/>
      </c>
      <c r="BU73" s="337"/>
      <c r="BV73" s="337"/>
      <c r="BW73" s="338"/>
      <c r="CN73" s="208" t="str">
        <f>Start!D39</f>
        <v/>
      </c>
      <c r="CO73" s="253"/>
      <c r="CP73" s="253"/>
      <c r="CQ73" s="254"/>
      <c r="CR73" s="254"/>
      <c r="CS73" s="254"/>
      <c r="CT73" s="254"/>
      <c r="CU73" s="254"/>
      <c r="CV73" s="254"/>
      <c r="CW73" s="254"/>
      <c r="CX73" s="254"/>
      <c r="CY73" s="254"/>
      <c r="CZ73" s="254"/>
      <c r="DA73" s="254"/>
      <c r="DB73" s="254"/>
      <c r="DC73" s="254"/>
      <c r="DD73" s="254"/>
      <c r="DE73" s="254"/>
      <c r="DF73" s="254"/>
      <c r="DG73" s="254"/>
      <c r="DH73" s="254"/>
      <c r="DI73" s="254"/>
      <c r="DJ73" s="254"/>
      <c r="DK73" s="254"/>
      <c r="DL73" s="254"/>
      <c r="DM73" s="254"/>
      <c r="DN73" s="358" t="str">
        <f>Start!E39</f>
        <v/>
      </c>
      <c r="DO73" s="336"/>
      <c r="DP73" s="336"/>
      <c r="DQ73" s="337"/>
      <c r="DR73" s="337"/>
      <c r="DS73" s="338"/>
      <c r="DT73" s="336" t="str">
        <f>Start!F39</f>
        <v/>
      </c>
      <c r="DU73" s="336"/>
      <c r="DV73" s="336"/>
      <c r="DW73" s="337"/>
      <c r="DX73" s="337"/>
      <c r="DY73" s="338"/>
      <c r="DZ73" s="355" t="str">
        <f>Start!G39</f>
        <v/>
      </c>
      <c r="EA73" s="356"/>
      <c r="EB73" s="356"/>
      <c r="EC73" s="357"/>
    </row>
    <row r="74" spans="3:145" ht="12" customHeight="1" x14ac:dyDescent="0.2">
      <c r="C74" s="252" t="str">
        <f>Start!D12</f>
        <v>Aggregate Topsoil Course</v>
      </c>
      <c r="D74" s="336">
        <f>Start!E12</f>
        <v>70000</v>
      </c>
      <c r="E74" s="336"/>
      <c r="F74" s="336"/>
      <c r="G74" s="337"/>
      <c r="H74" s="337"/>
      <c r="I74" s="338"/>
      <c r="J74" s="336" t="str">
        <f>Start!F12</f>
        <v>10000 S.Y.</v>
      </c>
      <c r="K74" s="336"/>
      <c r="L74" s="336"/>
      <c r="M74" s="337"/>
      <c r="N74" s="337"/>
      <c r="O74" s="338"/>
      <c r="P74" s="355">
        <f>Start!G12</f>
        <v>7</v>
      </c>
      <c r="Q74" s="356"/>
      <c r="R74" s="356"/>
      <c r="S74" s="357"/>
      <c r="AH74" s="208" t="str">
        <f>Start!D26</f>
        <v/>
      </c>
      <c r="AI74" s="253"/>
      <c r="AJ74" s="253"/>
      <c r="AK74" s="254"/>
      <c r="AL74" s="254"/>
      <c r="AM74" s="254"/>
      <c r="AN74" s="254"/>
      <c r="AO74" s="254"/>
      <c r="AP74" s="254"/>
      <c r="AQ74" s="254"/>
      <c r="AR74" s="254"/>
      <c r="AS74" s="254"/>
      <c r="AT74" s="254"/>
      <c r="AU74" s="254"/>
      <c r="AV74" s="254"/>
      <c r="AW74" s="254"/>
      <c r="AX74" s="254"/>
      <c r="AY74" s="254"/>
      <c r="AZ74" s="254"/>
      <c r="BA74" s="254"/>
      <c r="BB74" s="254"/>
      <c r="BC74" s="254"/>
      <c r="BD74" s="254"/>
      <c r="BE74" s="254"/>
      <c r="BF74" s="254"/>
      <c r="BG74" s="254"/>
      <c r="BH74" s="358" t="str">
        <f>Start!E26</f>
        <v/>
      </c>
      <c r="BI74" s="337"/>
      <c r="BJ74" s="337"/>
      <c r="BK74" s="337"/>
      <c r="BL74" s="337"/>
      <c r="BM74" s="338"/>
      <c r="BN74" s="358" t="str">
        <f>Start!F26</f>
        <v/>
      </c>
      <c r="BO74" s="337"/>
      <c r="BP74" s="337"/>
      <c r="BQ74" s="337"/>
      <c r="BR74" s="337"/>
      <c r="BS74" s="338"/>
      <c r="BT74" s="358" t="str">
        <f>Start!G26</f>
        <v/>
      </c>
      <c r="BU74" s="337"/>
      <c r="BV74" s="337"/>
      <c r="BW74" s="338"/>
      <c r="CN74" s="208" t="str">
        <f>Start!D40</f>
        <v/>
      </c>
      <c r="CO74" s="253"/>
      <c r="CP74" s="253"/>
      <c r="CQ74" s="254"/>
      <c r="CR74" s="254"/>
      <c r="CS74" s="254"/>
      <c r="CT74" s="254"/>
      <c r="CU74" s="254"/>
      <c r="CV74" s="254"/>
      <c r="CW74" s="254"/>
      <c r="CX74" s="254"/>
      <c r="CY74" s="254"/>
      <c r="CZ74" s="254"/>
      <c r="DA74" s="254"/>
      <c r="DB74" s="254"/>
      <c r="DC74" s="254"/>
      <c r="DD74" s="254"/>
      <c r="DE74" s="254"/>
      <c r="DF74" s="254"/>
      <c r="DG74" s="254"/>
      <c r="DH74" s="254"/>
      <c r="DI74" s="254"/>
      <c r="DJ74" s="254"/>
      <c r="DK74" s="254"/>
      <c r="DL74" s="254"/>
      <c r="DM74" s="254"/>
      <c r="DN74" s="358" t="str">
        <f>Start!E40</f>
        <v/>
      </c>
      <c r="DO74" s="336"/>
      <c r="DP74" s="336"/>
      <c r="DQ74" s="337"/>
      <c r="DR74" s="337"/>
      <c r="DS74" s="338"/>
      <c r="DT74" s="336" t="str">
        <f>Start!F40</f>
        <v/>
      </c>
      <c r="DU74" s="336"/>
      <c r="DV74" s="336"/>
      <c r="DW74" s="337"/>
      <c r="DX74" s="337"/>
      <c r="DY74" s="338"/>
      <c r="DZ74" s="355" t="str">
        <f>Start!G40</f>
        <v/>
      </c>
      <c r="EA74" s="356"/>
      <c r="EB74" s="356"/>
      <c r="EC74" s="357"/>
    </row>
    <row r="75" spans="3:145" ht="12" customHeight="1" x14ac:dyDescent="0.2">
      <c r="C75" s="252" t="str">
        <f>Start!D13</f>
        <v>Pavement Markings</v>
      </c>
      <c r="D75" s="336">
        <f>Start!E13</f>
        <v>100000</v>
      </c>
      <c r="E75" s="336"/>
      <c r="F75" s="336"/>
      <c r="G75" s="337"/>
      <c r="H75" s="337"/>
      <c r="I75" s="338"/>
      <c r="J75" s="336" t="str">
        <f>Start!F13</f>
        <v>15000 L.F.</v>
      </c>
      <c r="K75" s="336"/>
      <c r="L75" s="336"/>
      <c r="M75" s="337"/>
      <c r="N75" s="337"/>
      <c r="O75" s="338"/>
      <c r="P75" s="355">
        <f>Start!G13</f>
        <v>7</v>
      </c>
      <c r="Q75" s="356"/>
      <c r="R75" s="356"/>
      <c r="S75" s="357"/>
      <c r="AH75" s="208" t="str">
        <f>Start!D27</f>
        <v/>
      </c>
      <c r="AI75" s="253"/>
      <c r="AJ75" s="253"/>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358" t="str">
        <f>Start!E27</f>
        <v/>
      </c>
      <c r="BI75" s="337"/>
      <c r="BJ75" s="337"/>
      <c r="BK75" s="337"/>
      <c r="BL75" s="337"/>
      <c r="BM75" s="338"/>
      <c r="BN75" s="358" t="str">
        <f>Start!F27</f>
        <v/>
      </c>
      <c r="BO75" s="337"/>
      <c r="BP75" s="337"/>
      <c r="BQ75" s="337"/>
      <c r="BR75" s="337"/>
      <c r="BS75" s="338"/>
      <c r="BT75" s="358" t="str">
        <f>Start!G27</f>
        <v/>
      </c>
      <c r="BU75" s="337"/>
      <c r="BV75" s="337"/>
      <c r="BW75" s="338"/>
      <c r="CN75" s="208" t="str">
        <f>Start!D41</f>
        <v/>
      </c>
      <c r="CO75" s="253"/>
      <c r="CP75" s="253"/>
      <c r="CQ75" s="254"/>
      <c r="CR75" s="254"/>
      <c r="CS75" s="254"/>
      <c r="CT75" s="254"/>
      <c r="CU75" s="254"/>
      <c r="CV75" s="254"/>
      <c r="CW75" s="254"/>
      <c r="CX75" s="254"/>
      <c r="CY75" s="254"/>
      <c r="CZ75" s="254"/>
      <c r="DA75" s="254"/>
      <c r="DB75" s="254"/>
      <c r="DC75" s="254"/>
      <c r="DD75" s="254"/>
      <c r="DE75" s="254"/>
      <c r="DF75" s="254"/>
      <c r="DG75" s="254"/>
      <c r="DH75" s="254"/>
      <c r="DI75" s="254"/>
      <c r="DJ75" s="254"/>
      <c r="DK75" s="254"/>
      <c r="DL75" s="254"/>
      <c r="DM75" s="254"/>
      <c r="DN75" s="358" t="str">
        <f>Start!E41</f>
        <v/>
      </c>
      <c r="DO75" s="336"/>
      <c r="DP75" s="336"/>
      <c r="DQ75" s="337"/>
      <c r="DR75" s="337"/>
      <c r="DS75" s="338"/>
      <c r="DT75" s="336" t="str">
        <f>Start!F41</f>
        <v/>
      </c>
      <c r="DU75" s="336"/>
      <c r="DV75" s="336"/>
      <c r="DW75" s="337"/>
      <c r="DX75" s="337"/>
      <c r="DY75" s="338"/>
      <c r="DZ75" s="355" t="str">
        <f>Start!G41</f>
        <v/>
      </c>
      <c r="EA75" s="356"/>
      <c r="EB75" s="356"/>
      <c r="EC75" s="357"/>
    </row>
    <row r="76" spans="3:145" ht="12" customHeight="1" x14ac:dyDescent="0.2">
      <c r="C76" s="252" t="str">
        <f>Start!D14</f>
        <v>Turf Establishment</v>
      </c>
      <c r="D76" s="336">
        <f>Start!E14</f>
        <v>7</v>
      </c>
      <c r="E76" s="336"/>
      <c r="F76" s="336"/>
      <c r="G76" s="337"/>
      <c r="H76" s="337"/>
      <c r="I76" s="338"/>
      <c r="J76" s="336" t="str">
        <f>Start!F14</f>
        <v>5 Acres</v>
      </c>
      <c r="K76" s="336"/>
      <c r="L76" s="336"/>
      <c r="M76" s="337"/>
      <c r="N76" s="337"/>
      <c r="O76" s="338"/>
      <c r="P76" s="355">
        <f>Start!G14</f>
        <v>1</v>
      </c>
      <c r="Q76" s="356"/>
      <c r="R76" s="356"/>
      <c r="S76" s="357"/>
      <c r="AH76" s="208" t="str">
        <f>Start!D28</f>
        <v/>
      </c>
      <c r="AI76" s="253"/>
      <c r="AJ76" s="253"/>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358" t="str">
        <f>Start!E28</f>
        <v/>
      </c>
      <c r="BI76" s="337"/>
      <c r="BJ76" s="337"/>
      <c r="BK76" s="337"/>
      <c r="BL76" s="337"/>
      <c r="BM76" s="338"/>
      <c r="BN76" s="358" t="str">
        <f>Start!F28</f>
        <v/>
      </c>
      <c r="BO76" s="337"/>
      <c r="BP76" s="337"/>
      <c r="BQ76" s="337"/>
      <c r="BR76" s="337"/>
      <c r="BS76" s="338"/>
      <c r="BT76" s="358" t="str">
        <f>Start!G28</f>
        <v/>
      </c>
      <c r="BU76" s="337"/>
      <c r="BV76" s="337"/>
      <c r="BW76" s="338"/>
      <c r="CN76" s="208" t="str">
        <f>Start!D42</f>
        <v/>
      </c>
      <c r="CO76" s="253"/>
      <c r="CP76" s="253"/>
      <c r="CQ76" s="254"/>
      <c r="CR76" s="254"/>
      <c r="CS76" s="254"/>
      <c r="CT76" s="254"/>
      <c r="CU76" s="254"/>
      <c r="CV76" s="254"/>
      <c r="CW76" s="254"/>
      <c r="CX76" s="254"/>
      <c r="CY76" s="254"/>
      <c r="CZ76" s="254"/>
      <c r="DA76" s="254"/>
      <c r="DB76" s="254"/>
      <c r="DC76" s="254"/>
      <c r="DD76" s="254"/>
      <c r="DE76" s="254"/>
      <c r="DF76" s="254"/>
      <c r="DG76" s="254"/>
      <c r="DH76" s="254"/>
      <c r="DI76" s="254"/>
      <c r="DJ76" s="254"/>
      <c r="DK76" s="254"/>
      <c r="DL76" s="254"/>
      <c r="DM76" s="254"/>
      <c r="DN76" s="358" t="str">
        <f>Start!E42</f>
        <v/>
      </c>
      <c r="DO76" s="336"/>
      <c r="DP76" s="336"/>
      <c r="DQ76" s="337"/>
      <c r="DR76" s="337"/>
      <c r="DS76" s="338"/>
      <c r="DT76" s="336" t="str">
        <f>Start!F42</f>
        <v/>
      </c>
      <c r="DU76" s="336"/>
      <c r="DV76" s="336"/>
      <c r="DW76" s="337"/>
      <c r="DX76" s="337"/>
      <c r="DY76" s="338"/>
      <c r="DZ76" s="355" t="str">
        <f>Start!G42</f>
        <v/>
      </c>
      <c r="EA76" s="356"/>
      <c r="EB76" s="356"/>
      <c r="EC76" s="357"/>
    </row>
    <row r="77" spans="3:145" ht="12" customHeight="1" x14ac:dyDescent="0.2">
      <c r="C77" s="252" t="str">
        <f>Start!D15</f>
        <v>De-mobilization</v>
      </c>
      <c r="D77" s="336">
        <f>Start!E15</f>
        <v>1</v>
      </c>
      <c r="E77" s="336"/>
      <c r="F77" s="336"/>
      <c r="G77" s="337"/>
      <c r="H77" s="337"/>
      <c r="I77" s="338"/>
      <c r="J77" s="336" t="str">
        <f>Start!F15</f>
        <v>4 Days</v>
      </c>
      <c r="K77" s="336"/>
      <c r="L77" s="336"/>
      <c r="M77" s="337"/>
      <c r="N77" s="337"/>
      <c r="O77" s="338"/>
      <c r="P77" s="355">
        <f>Start!G15</f>
        <v>4</v>
      </c>
      <c r="Q77" s="356"/>
      <c r="R77" s="356"/>
      <c r="S77" s="357"/>
      <c r="AH77" s="208" t="str">
        <f>Start!D29</f>
        <v/>
      </c>
      <c r="AI77" s="253"/>
      <c r="AJ77" s="253"/>
      <c r="AK77" s="254"/>
      <c r="AL77" s="254"/>
      <c r="AM77" s="254"/>
      <c r="AN77" s="254"/>
      <c r="AO77" s="254"/>
      <c r="AP77" s="254"/>
      <c r="AQ77" s="254"/>
      <c r="AR77" s="254"/>
      <c r="AS77" s="254"/>
      <c r="AT77" s="254"/>
      <c r="AU77" s="254"/>
      <c r="AV77" s="254"/>
      <c r="AW77" s="254"/>
      <c r="AX77" s="254"/>
      <c r="AY77" s="254"/>
      <c r="AZ77" s="254"/>
      <c r="BA77" s="254"/>
      <c r="BB77" s="254"/>
      <c r="BC77" s="254"/>
      <c r="BD77" s="254"/>
      <c r="BE77" s="254"/>
      <c r="BF77" s="254"/>
      <c r="BG77" s="254"/>
      <c r="BH77" s="358" t="str">
        <f>Start!E29</f>
        <v/>
      </c>
      <c r="BI77" s="337"/>
      <c r="BJ77" s="337"/>
      <c r="BK77" s="337"/>
      <c r="BL77" s="337"/>
      <c r="BM77" s="338"/>
      <c r="BN77" s="358" t="str">
        <f>Start!F29</f>
        <v/>
      </c>
      <c r="BO77" s="337"/>
      <c r="BP77" s="337"/>
      <c r="BQ77" s="337"/>
      <c r="BR77" s="337"/>
      <c r="BS77" s="338"/>
      <c r="BT77" s="358" t="str">
        <f>Start!G29</f>
        <v/>
      </c>
      <c r="BU77" s="337"/>
      <c r="BV77" s="337"/>
      <c r="BW77" s="338"/>
      <c r="CN77" s="208" t="str">
        <f>Start!D43</f>
        <v/>
      </c>
      <c r="CO77" s="253"/>
      <c r="CP77" s="253"/>
      <c r="CQ77" s="254"/>
      <c r="CR77" s="254"/>
      <c r="CS77" s="254"/>
      <c r="CT77" s="254"/>
      <c r="CU77" s="254"/>
      <c r="CV77" s="254"/>
      <c r="CW77" s="254"/>
      <c r="CX77" s="254"/>
      <c r="CY77" s="254"/>
      <c r="CZ77" s="254"/>
      <c r="DA77" s="254"/>
      <c r="DB77" s="254"/>
      <c r="DC77" s="254"/>
      <c r="DD77" s="254"/>
      <c r="DE77" s="254"/>
      <c r="DF77" s="254"/>
      <c r="DG77" s="254"/>
      <c r="DH77" s="254"/>
      <c r="DI77" s="254"/>
      <c r="DJ77" s="254"/>
      <c r="DK77" s="254"/>
      <c r="DL77" s="254"/>
      <c r="DM77" s="254"/>
      <c r="DN77" s="358" t="str">
        <f>Start!E43</f>
        <v/>
      </c>
      <c r="DO77" s="336"/>
      <c r="DP77" s="336"/>
      <c r="DQ77" s="337"/>
      <c r="DR77" s="337"/>
      <c r="DS77" s="338"/>
      <c r="DT77" s="336" t="str">
        <f>Start!F43</f>
        <v/>
      </c>
      <c r="DU77" s="336"/>
      <c r="DV77" s="336"/>
      <c r="DW77" s="337"/>
      <c r="DX77" s="337"/>
      <c r="DY77" s="338"/>
      <c r="DZ77" s="355" t="str">
        <f>Start!G43</f>
        <v/>
      </c>
      <c r="EA77" s="356"/>
      <c r="EB77" s="356"/>
      <c r="EC77" s="357"/>
    </row>
    <row r="78" spans="3:145" ht="12" customHeight="1" x14ac:dyDescent="0.2">
      <c r="C78" s="252" t="str">
        <f>Start!D16</f>
        <v/>
      </c>
      <c r="D78" s="336" t="str">
        <f>Start!E16</f>
        <v/>
      </c>
      <c r="E78" s="336"/>
      <c r="F78" s="336"/>
      <c r="G78" s="337"/>
      <c r="H78" s="337"/>
      <c r="I78" s="338"/>
      <c r="J78" s="336" t="str">
        <f>Start!F16</f>
        <v/>
      </c>
      <c r="K78" s="336"/>
      <c r="L78" s="336"/>
      <c r="M78" s="337"/>
      <c r="N78" s="337"/>
      <c r="O78" s="338"/>
      <c r="P78" s="355" t="str">
        <f>Start!G16</f>
        <v/>
      </c>
      <c r="Q78" s="356"/>
      <c r="R78" s="356"/>
      <c r="S78" s="357"/>
      <c r="AH78" s="208" t="str">
        <f>Start!D30</f>
        <v/>
      </c>
      <c r="AI78" s="253"/>
      <c r="AJ78" s="253"/>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4"/>
      <c r="BG78" s="254"/>
      <c r="BH78" s="358" t="str">
        <f>Start!E30</f>
        <v/>
      </c>
      <c r="BI78" s="337"/>
      <c r="BJ78" s="337"/>
      <c r="BK78" s="337"/>
      <c r="BL78" s="337"/>
      <c r="BM78" s="338"/>
      <c r="BN78" s="358" t="str">
        <f>Start!F30</f>
        <v/>
      </c>
      <c r="BO78" s="337"/>
      <c r="BP78" s="337"/>
      <c r="BQ78" s="337"/>
      <c r="BR78" s="337"/>
      <c r="BS78" s="338"/>
      <c r="BT78" s="358" t="str">
        <f>Start!G30</f>
        <v/>
      </c>
      <c r="BU78" s="337"/>
      <c r="BV78" s="337"/>
      <c r="BW78" s="338"/>
      <c r="CN78" s="208" t="str">
        <f>Start!D44</f>
        <v/>
      </c>
      <c r="CO78" s="253"/>
      <c r="CP78" s="253"/>
      <c r="CQ78" s="254"/>
      <c r="CR78" s="254"/>
      <c r="CS78" s="254"/>
      <c r="CT78" s="254"/>
      <c r="CU78" s="254"/>
      <c r="CV78" s="254"/>
      <c r="CW78" s="254"/>
      <c r="CX78" s="254"/>
      <c r="CY78" s="254"/>
      <c r="CZ78" s="254"/>
      <c r="DA78" s="254"/>
      <c r="DB78" s="254"/>
      <c r="DC78" s="254"/>
      <c r="DD78" s="254"/>
      <c r="DE78" s="254"/>
      <c r="DF78" s="254"/>
      <c r="DG78" s="254"/>
      <c r="DH78" s="254"/>
      <c r="DI78" s="254"/>
      <c r="DJ78" s="254"/>
      <c r="DK78" s="254"/>
      <c r="DL78" s="254"/>
      <c r="DM78" s="254"/>
      <c r="DN78" s="358" t="str">
        <f>Start!E44</f>
        <v/>
      </c>
      <c r="DO78" s="336"/>
      <c r="DP78" s="336"/>
      <c r="DQ78" s="337"/>
      <c r="DR78" s="337"/>
      <c r="DS78" s="338"/>
      <c r="DT78" s="336" t="str">
        <f>Start!F44</f>
        <v/>
      </c>
      <c r="DU78" s="336"/>
      <c r="DV78" s="336"/>
      <c r="DW78" s="337"/>
      <c r="DX78" s="337"/>
      <c r="DY78" s="338"/>
      <c r="DZ78" s="355" t="str">
        <f>Start!G44</f>
        <v/>
      </c>
      <c r="EA78" s="356"/>
      <c r="EB78" s="356"/>
      <c r="EC78" s="357"/>
    </row>
    <row r="79" spans="3:145" ht="12" customHeight="1" x14ac:dyDescent="0.2">
      <c r="C79" s="252" t="str">
        <f>Start!D17</f>
        <v/>
      </c>
      <c r="D79" s="336" t="str">
        <f>Start!E17</f>
        <v/>
      </c>
      <c r="E79" s="336"/>
      <c r="F79" s="336"/>
      <c r="G79" s="337"/>
      <c r="H79" s="337"/>
      <c r="I79" s="338"/>
      <c r="J79" s="336" t="str">
        <f>Start!F17</f>
        <v/>
      </c>
      <c r="K79" s="336"/>
      <c r="L79" s="336"/>
      <c r="M79" s="337"/>
      <c r="N79" s="337"/>
      <c r="O79" s="338"/>
      <c r="P79" s="358" t="str">
        <f>Start!G17</f>
        <v/>
      </c>
      <c r="Q79" s="337"/>
      <c r="R79" s="337"/>
      <c r="S79" s="338"/>
      <c r="AH79" s="208" t="str">
        <f>Start!D31</f>
        <v/>
      </c>
      <c r="AI79" s="253"/>
      <c r="AJ79" s="253"/>
      <c r="AK79" s="254"/>
      <c r="AL79" s="254"/>
      <c r="AM79" s="254"/>
      <c r="AN79" s="254"/>
      <c r="AO79" s="254"/>
      <c r="AP79" s="254"/>
      <c r="AQ79" s="254"/>
      <c r="AR79" s="254"/>
      <c r="AS79" s="254"/>
      <c r="AT79" s="254"/>
      <c r="AU79" s="254"/>
      <c r="AV79" s="254"/>
      <c r="AW79" s="254"/>
      <c r="AX79" s="254"/>
      <c r="AY79" s="254"/>
      <c r="AZ79" s="254"/>
      <c r="BA79" s="254"/>
      <c r="BB79" s="254"/>
      <c r="BC79" s="254"/>
      <c r="BD79" s="254"/>
      <c r="BE79" s="254"/>
      <c r="BF79" s="254"/>
      <c r="BG79" s="254"/>
      <c r="BH79" s="358" t="str">
        <f>Start!E31</f>
        <v/>
      </c>
      <c r="BI79" s="337"/>
      <c r="BJ79" s="337"/>
      <c r="BK79" s="337"/>
      <c r="BL79" s="337"/>
      <c r="BM79" s="338"/>
      <c r="BN79" s="358" t="str">
        <f>Start!F31</f>
        <v/>
      </c>
      <c r="BO79" s="337"/>
      <c r="BP79" s="337"/>
      <c r="BQ79" s="337"/>
      <c r="BR79" s="337"/>
      <c r="BS79" s="338"/>
      <c r="BT79" s="358" t="str">
        <f>Start!G31</f>
        <v/>
      </c>
      <c r="BU79" s="337"/>
      <c r="BV79" s="337"/>
      <c r="BW79" s="338"/>
      <c r="CN79" s="208" t="str">
        <f>Start!D45</f>
        <v/>
      </c>
      <c r="CO79" s="253"/>
      <c r="CP79" s="253"/>
      <c r="CQ79" s="254"/>
      <c r="CR79" s="254"/>
      <c r="CS79" s="254"/>
      <c r="CT79" s="254"/>
      <c r="CU79" s="254"/>
      <c r="CV79" s="254"/>
      <c r="CW79" s="254"/>
      <c r="CX79" s="254"/>
      <c r="CY79" s="254"/>
      <c r="CZ79" s="254"/>
      <c r="DA79" s="254"/>
      <c r="DB79" s="254"/>
      <c r="DC79" s="254"/>
      <c r="DD79" s="254"/>
      <c r="DE79" s="254"/>
      <c r="DF79" s="254"/>
      <c r="DG79" s="254"/>
      <c r="DH79" s="254"/>
      <c r="DI79" s="254"/>
      <c r="DJ79" s="254"/>
      <c r="DK79" s="254"/>
      <c r="DL79" s="254"/>
      <c r="DM79" s="254"/>
      <c r="DN79" s="358" t="str">
        <f>Start!E45</f>
        <v/>
      </c>
      <c r="DO79" s="336"/>
      <c r="DP79" s="336"/>
      <c r="DQ79" s="337"/>
      <c r="DR79" s="337"/>
      <c r="DS79" s="338"/>
      <c r="DT79" s="336" t="str">
        <f>Start!F45</f>
        <v/>
      </c>
      <c r="DU79" s="336"/>
      <c r="DV79" s="336"/>
      <c r="DW79" s="337"/>
      <c r="DX79" s="337"/>
      <c r="DY79" s="338"/>
      <c r="DZ79" s="358" t="str">
        <f>Start!G45</f>
        <v/>
      </c>
      <c r="EA79" s="337"/>
      <c r="EB79" s="337"/>
      <c r="EC79" s="338"/>
    </row>
    <row r="80" spans="3:145" ht="12" customHeight="1" x14ac:dyDescent="0.2">
      <c r="CN80" s="263"/>
      <c r="CO80" s="263"/>
      <c r="CP80" s="263"/>
      <c r="CQ80" s="263"/>
      <c r="CR80" s="263"/>
      <c r="CS80" s="263"/>
      <c r="CT80" s="263"/>
      <c r="CU80" s="263"/>
      <c r="CV80" s="263"/>
      <c r="CW80" s="263"/>
      <c r="CX80" s="263"/>
      <c r="CY80" s="263"/>
      <c r="CZ80" s="263"/>
      <c r="DA80" s="263"/>
      <c r="DB80" s="263"/>
      <c r="DC80" s="263"/>
      <c r="DD80" s="263"/>
      <c r="DE80" s="263"/>
      <c r="DF80" s="263"/>
      <c r="DG80" s="263"/>
      <c r="DH80" s="263"/>
      <c r="DI80" s="263"/>
      <c r="DJ80" s="263"/>
      <c r="DK80" s="263"/>
      <c r="DL80" s="263"/>
      <c r="DM80" s="263"/>
      <c r="DN80" s="263"/>
      <c r="DO80" s="263"/>
      <c r="DP80" s="263"/>
      <c r="DQ80" s="263"/>
      <c r="DR80" s="263"/>
      <c r="DS80" s="263"/>
      <c r="DT80" s="263"/>
      <c r="DU80" s="263"/>
      <c r="DV80" s="263"/>
      <c r="DW80" s="263"/>
      <c r="DX80" s="263"/>
      <c r="DY80" s="263"/>
      <c r="DZ80" s="263"/>
      <c r="EA80" s="263"/>
      <c r="EB80" s="263"/>
      <c r="EC80" s="263"/>
    </row>
    <row r="81" ht="12" customHeight="1" x14ac:dyDescent="0.2"/>
    <row r="82" ht="12" customHeight="1" x14ac:dyDescent="0.2"/>
    <row r="83" ht="12" customHeight="1" x14ac:dyDescent="0.2"/>
    <row r="84" ht="12" customHeight="1" x14ac:dyDescent="0.2"/>
  </sheetData>
  <mergeCells count="162">
    <mergeCell ref="D60:H60"/>
    <mergeCell ref="BT70:BW70"/>
    <mergeCell ref="BN71:BS71"/>
    <mergeCell ref="BT71:BW71"/>
    <mergeCell ref="BN72:BS72"/>
    <mergeCell ref="BT72:BW72"/>
    <mergeCell ref="BN73:BS73"/>
    <mergeCell ref="BT73:BW73"/>
    <mergeCell ref="DT71:DY71"/>
    <mergeCell ref="DT72:DY72"/>
    <mergeCell ref="DT73:DY73"/>
    <mergeCell ref="DT65:DY65"/>
    <mergeCell ref="DT66:DY66"/>
    <mergeCell ref="DT67:DY67"/>
    <mergeCell ref="DT68:DY68"/>
    <mergeCell ref="DT69:DY69"/>
    <mergeCell ref="J68:O68"/>
    <mergeCell ref="J69:O69"/>
    <mergeCell ref="BN79:BS79"/>
    <mergeCell ref="BT79:BW79"/>
    <mergeCell ref="BN74:BS74"/>
    <mergeCell ref="BT74:BW74"/>
    <mergeCell ref="BN75:BS75"/>
    <mergeCell ref="BT75:BW75"/>
    <mergeCell ref="BN76:BS76"/>
    <mergeCell ref="BT76:BW76"/>
    <mergeCell ref="BN77:BS77"/>
    <mergeCell ref="BT77:BW77"/>
    <mergeCell ref="BN78:BS78"/>
    <mergeCell ref="BT78:BW78"/>
    <mergeCell ref="DN75:DS75"/>
    <mergeCell ref="DN76:DS76"/>
    <mergeCell ref="DN77:DS77"/>
    <mergeCell ref="DN78:DS78"/>
    <mergeCell ref="DN79:DS79"/>
    <mergeCell ref="DN65:DS65"/>
    <mergeCell ref="DN66:DS66"/>
    <mergeCell ref="DN67:DS67"/>
    <mergeCell ref="DN68:DS68"/>
    <mergeCell ref="DN69:DS69"/>
    <mergeCell ref="DN70:DS70"/>
    <mergeCell ref="DN71:DS71"/>
    <mergeCell ref="DN72:DS72"/>
    <mergeCell ref="DN73:DS73"/>
    <mergeCell ref="DT77:DY77"/>
    <mergeCell ref="DZ77:EC77"/>
    <mergeCell ref="DT78:DY78"/>
    <mergeCell ref="DZ78:EC78"/>
    <mergeCell ref="DT79:DY79"/>
    <mergeCell ref="DZ79:EC79"/>
    <mergeCell ref="DT74:DY74"/>
    <mergeCell ref="DZ74:EC74"/>
    <mergeCell ref="DT75:DY75"/>
    <mergeCell ref="DZ75:EC75"/>
    <mergeCell ref="DT76:DY76"/>
    <mergeCell ref="DZ76:EC76"/>
    <mergeCell ref="BH78:BM78"/>
    <mergeCell ref="BH79:BM79"/>
    <mergeCell ref="J65:O65"/>
    <mergeCell ref="D65:I65"/>
    <mergeCell ref="D66:I66"/>
    <mergeCell ref="D67:I67"/>
    <mergeCell ref="D68:I68"/>
    <mergeCell ref="D69:I69"/>
    <mergeCell ref="D70:I70"/>
    <mergeCell ref="D71:I71"/>
    <mergeCell ref="D72:I72"/>
    <mergeCell ref="D73:I73"/>
    <mergeCell ref="P75:S75"/>
    <mergeCell ref="P76:S76"/>
    <mergeCell ref="P77:S77"/>
    <mergeCell ref="P78:S78"/>
    <mergeCell ref="P79:S79"/>
    <mergeCell ref="J70:O70"/>
    <mergeCell ref="J71:O71"/>
    <mergeCell ref="J72:O72"/>
    <mergeCell ref="BH65:BM65"/>
    <mergeCell ref="P74:S74"/>
    <mergeCell ref="J66:O66"/>
    <mergeCell ref="J67:O67"/>
    <mergeCell ref="BH74:BM74"/>
    <mergeCell ref="DZ69:EC69"/>
    <mergeCell ref="DT70:DY70"/>
    <mergeCell ref="DZ70:EC70"/>
    <mergeCell ref="DN74:DS74"/>
    <mergeCell ref="DZ71:EC71"/>
    <mergeCell ref="DZ72:EC72"/>
    <mergeCell ref="DZ73:EC73"/>
    <mergeCell ref="DZ66:EC66"/>
    <mergeCell ref="DZ67:EC67"/>
    <mergeCell ref="DZ68:EC68"/>
    <mergeCell ref="BN69:BS69"/>
    <mergeCell ref="BT69:BW69"/>
    <mergeCell ref="BN70:BS70"/>
    <mergeCell ref="BH75:BM75"/>
    <mergeCell ref="BH76:BM76"/>
    <mergeCell ref="BH77:BM77"/>
    <mergeCell ref="BH69:BM69"/>
    <mergeCell ref="BH70:BM70"/>
    <mergeCell ref="BH71:BM71"/>
    <mergeCell ref="BH72:BM72"/>
    <mergeCell ref="BH73:BM73"/>
    <mergeCell ref="CX8:DA8"/>
    <mergeCell ref="BH66:BM66"/>
    <mergeCell ref="BH67:BM67"/>
    <mergeCell ref="BH68:BM68"/>
    <mergeCell ref="CX62:EC62"/>
    <mergeCell ref="DZ65:EC65"/>
    <mergeCell ref="DH8:DK8"/>
    <mergeCell ref="BJ8:BM8"/>
    <mergeCell ref="BN65:BS65"/>
    <mergeCell ref="BT65:BW65"/>
    <mergeCell ref="BN66:BS66"/>
    <mergeCell ref="BT66:BW66"/>
    <mergeCell ref="BN67:BS67"/>
    <mergeCell ref="BT67:BW67"/>
    <mergeCell ref="BN68:BS68"/>
    <mergeCell ref="BT68:BW68"/>
    <mergeCell ref="AZ8:BC8"/>
    <mergeCell ref="AP8:AS8"/>
    <mergeCell ref="AF8:AI8"/>
    <mergeCell ref="V8:Y8"/>
    <mergeCell ref="J73:O73"/>
    <mergeCell ref="P70:S70"/>
    <mergeCell ref="P71:S71"/>
    <mergeCell ref="P72:S72"/>
    <mergeCell ref="P73:S73"/>
    <mergeCell ref="DR8:DU8"/>
    <mergeCell ref="EA8:EC8"/>
    <mergeCell ref="C5:EC5"/>
    <mergeCell ref="BP8:BQ8"/>
    <mergeCell ref="EG65:EI65"/>
    <mergeCell ref="EJ65:EM65"/>
    <mergeCell ref="EN65:EO65"/>
    <mergeCell ref="D74:I74"/>
    <mergeCell ref="AL8:AM8"/>
    <mergeCell ref="AV8:AW8"/>
    <mergeCell ref="BF8:BG8"/>
    <mergeCell ref="H8:I8"/>
    <mergeCell ref="R8:S8"/>
    <mergeCell ref="AB8:AC8"/>
    <mergeCell ref="D7:EC7"/>
    <mergeCell ref="BT8:BW8"/>
    <mergeCell ref="P65:S65"/>
    <mergeCell ref="P66:S66"/>
    <mergeCell ref="P67:S67"/>
    <mergeCell ref="P68:S68"/>
    <mergeCell ref="P69:S69"/>
    <mergeCell ref="CD8:CG8"/>
    <mergeCell ref="CN8:CQ8"/>
    <mergeCell ref="L8:O8"/>
    <mergeCell ref="D75:I75"/>
    <mergeCell ref="D76:I76"/>
    <mergeCell ref="D77:I77"/>
    <mergeCell ref="D78:I78"/>
    <mergeCell ref="D79:I79"/>
    <mergeCell ref="J74:O74"/>
    <mergeCell ref="J75:O75"/>
    <mergeCell ref="J76:O76"/>
    <mergeCell ref="J77:O77"/>
    <mergeCell ref="J78:O78"/>
    <mergeCell ref="J79:O79"/>
  </mergeCells>
  <conditionalFormatting sqref="D9:EC58">
    <cfRule type="expression" dxfId="31" priority="5" stopIfTrue="1">
      <formula>AND($B9="Yes",D9=1,$EE$4=2)</formula>
    </cfRule>
    <cfRule type="expression" dxfId="30" priority="6">
      <formula>AND(D9=1,$EE$4=2)</formula>
    </cfRule>
  </conditionalFormatting>
  <conditionalFormatting sqref="D9:EC43">
    <cfRule type="expression" dxfId="29" priority="7" stopIfTrue="1">
      <formula>AND($B9="Yes",D9=1,$EE$4=1)</formula>
    </cfRule>
    <cfRule type="expression" dxfId="28" priority="8">
      <formula>AND(D9=1,$EE$4=1)</formula>
    </cfRule>
    <cfRule type="expression" dxfId="27" priority="9" stopIfTrue="1">
      <formula>AND($B9="Yes",D9=1,$EE$4=3)</formula>
    </cfRule>
    <cfRule type="expression" dxfId="26" priority="10">
      <formula>AND(D9=1,$EE$4=3)</formula>
    </cfRule>
  </conditionalFormatting>
  <conditionalFormatting sqref="D62:H62">
    <cfRule type="expression" dxfId="25" priority="2">
      <formula>$EE$4=3</formula>
    </cfRule>
    <cfRule type="expression" dxfId="24" priority="4">
      <formula>$EE$4=1</formula>
    </cfRule>
  </conditionalFormatting>
  <conditionalFormatting sqref="S62:W62">
    <cfRule type="expression" dxfId="23" priority="1">
      <formula>$EE$4=3</formula>
    </cfRule>
    <cfRule type="expression" dxfId="22" priority="3">
      <formula>$EE$4=1</formula>
    </cfRule>
  </conditionalFormatting>
  <dataValidations count="1">
    <dataValidation type="list" allowBlank="1" showInputMessage="1" showErrorMessage="1" sqref="C3" xr:uid="{00000000-0002-0000-0300-000000000000}">
      <formula1>$EG$1:$EG$11</formula1>
    </dataValidation>
  </dataValidations>
  <pageMargins left="0.7" right="0.7" top="0.75" bottom="0.75" header="0.3" footer="0.3"/>
  <pageSetup paperSize="119" scale="98" orientation="landscape" r:id="rId1"/>
  <headerFooter>
    <oddFooter>&amp;CEFL-TM-HWY-05(01)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7" r:id="rId4" name="Drop Down 13">
              <controlPr locked="0" defaultSize="0" autoLine="0" autoPict="0">
                <anchor moveWithCells="1">
                  <from>
                    <xdr:col>8</xdr:col>
                    <xdr:colOff>0</xdr:colOff>
                    <xdr:row>2</xdr:row>
                    <xdr:rowOff>0</xdr:rowOff>
                  </from>
                  <to>
                    <xdr:col>22</xdr:col>
                    <xdr:colOff>76200</xdr:colOff>
                    <xdr:row>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U152"/>
  <sheetViews>
    <sheetView showGridLines="0" showZeros="0" defaultGridColor="0" colorId="55" zoomScale="85" zoomScaleNormal="85" workbookViewId="0">
      <pane ySplit="4" topLeftCell="A5" activePane="bottomLeft" state="frozen"/>
      <selection pane="bottomLeft" activeCell="D38" sqref="D38"/>
    </sheetView>
  </sheetViews>
  <sheetFormatPr defaultRowHeight="12.75" x14ac:dyDescent="0.2"/>
  <cols>
    <col min="1" max="1" width="9.140625" hidden="1" customWidth="1"/>
    <col min="2" max="2" width="6" style="88" customWidth="1"/>
    <col min="3" max="3" width="6.7109375" style="88" customWidth="1"/>
    <col min="4" max="4" width="44.5703125" customWidth="1"/>
    <col min="5" max="5" width="17.140625" customWidth="1"/>
    <col min="6" max="6" width="10.42578125" customWidth="1"/>
    <col min="7" max="7" width="9.85546875" customWidth="1"/>
    <col min="8" max="8" width="8" bestFit="1" customWidth="1"/>
    <col min="9" max="9" width="6.85546875" customWidth="1"/>
    <col min="10" max="10" width="10.28515625" bestFit="1" customWidth="1"/>
    <col min="11" max="11" width="6.5703125" customWidth="1"/>
    <col min="12" max="12" width="8" bestFit="1" customWidth="1"/>
    <col min="13" max="13" width="10.28515625" customWidth="1"/>
    <col min="14" max="14" width="37.42578125" customWidth="1"/>
    <col min="15" max="15" width="14.85546875" customWidth="1"/>
    <col min="16" max="16" width="7.85546875" style="88" customWidth="1"/>
    <col min="17" max="17" width="16.140625" style="88" customWidth="1"/>
    <col min="19" max="19" width="13.7109375" customWidth="1"/>
  </cols>
  <sheetData>
    <row r="1" spans="1:17" ht="23.25" x14ac:dyDescent="0.35">
      <c r="B1" s="328" t="str">
        <f>"Work Activity Production Rates for "&amp;Title!B6</f>
        <v>Work Activity Production Rates for PROJECT NUMBER</v>
      </c>
      <c r="C1" s="329"/>
      <c r="D1" s="329"/>
      <c r="E1" s="329"/>
      <c r="F1" s="329"/>
      <c r="G1" s="329"/>
      <c r="H1" s="329"/>
      <c r="I1" s="329"/>
      <c r="J1" s="329"/>
      <c r="K1" s="329"/>
      <c r="L1" s="329"/>
      <c r="M1" s="329"/>
      <c r="N1" s="329"/>
      <c r="O1" s="237"/>
      <c r="P1" s="237"/>
    </row>
    <row r="2" spans="1:17" ht="13.5" thickBot="1" x14ac:dyDescent="0.25">
      <c r="D2" s="4"/>
      <c r="F2" s="4"/>
      <c r="G2" s="4"/>
      <c r="H2" s="4"/>
      <c r="I2" s="4"/>
      <c r="J2" s="4"/>
      <c r="K2" s="4"/>
      <c r="L2" s="4"/>
      <c r="M2" s="4"/>
    </row>
    <row r="3" spans="1:17" ht="25.5" customHeight="1" x14ac:dyDescent="0.2">
      <c r="B3" s="330" t="s">
        <v>285</v>
      </c>
      <c r="C3" s="362" t="s">
        <v>215</v>
      </c>
      <c r="D3" s="146" t="s">
        <v>0</v>
      </c>
      <c r="E3" s="146" t="s">
        <v>16</v>
      </c>
      <c r="F3" s="146" t="s">
        <v>161</v>
      </c>
      <c r="G3" s="144" t="s">
        <v>207</v>
      </c>
      <c r="H3" s="334" t="s">
        <v>292</v>
      </c>
      <c r="I3" s="335"/>
      <c r="J3" s="335"/>
      <c r="K3" s="335"/>
      <c r="L3" s="335"/>
      <c r="M3" s="191" t="s">
        <v>208</v>
      </c>
      <c r="N3" s="142" t="s">
        <v>300</v>
      </c>
      <c r="O3" s="5"/>
    </row>
    <row r="4" spans="1:17" ht="16.5" thickBot="1" x14ac:dyDescent="0.3">
      <c r="B4" s="331"/>
      <c r="C4" s="363"/>
      <c r="D4" s="148"/>
      <c r="E4" s="147"/>
      <c r="F4" s="147"/>
      <c r="G4" s="145"/>
      <c r="H4" s="145" t="s">
        <v>134</v>
      </c>
      <c r="I4" s="145" t="s">
        <v>209</v>
      </c>
      <c r="J4" s="145" t="s">
        <v>136</v>
      </c>
      <c r="K4" s="145" t="s">
        <v>210</v>
      </c>
      <c r="L4" s="187" t="s">
        <v>211</v>
      </c>
      <c r="M4" s="192"/>
      <c r="N4" s="143"/>
      <c r="Q4" s="211" t="s">
        <v>312</v>
      </c>
    </row>
    <row r="5" spans="1:17" ht="14.25" x14ac:dyDescent="0.2">
      <c r="A5">
        <f>IF(P5&gt;0,SUM($P$5:P5)+100,0)</f>
        <v>0</v>
      </c>
      <c r="B5" s="158"/>
      <c r="C5" s="151">
        <v>152</v>
      </c>
      <c r="D5" s="129" t="s">
        <v>213</v>
      </c>
      <c r="E5" s="129" t="s">
        <v>20</v>
      </c>
      <c r="F5" s="131">
        <v>1500</v>
      </c>
      <c r="G5" s="138"/>
      <c r="H5" s="137">
        <v>1</v>
      </c>
      <c r="I5" s="137">
        <v>1</v>
      </c>
      <c r="J5" s="137">
        <v>1</v>
      </c>
      <c r="K5" s="137">
        <v>1</v>
      </c>
      <c r="L5" s="189">
        <v>1</v>
      </c>
      <c r="M5" s="194">
        <f t="shared" ref="M5:M10" si="0">ROUND(G5/(F5*H5*I5*J5*K5*L5),0)</f>
        <v>0</v>
      </c>
      <c r="N5" s="176"/>
      <c r="P5" s="88">
        <f t="shared" ref="P5:P10" si="1">IF($M5&gt;0,1,0)</f>
        <v>0</v>
      </c>
      <c r="Q5" s="88">
        <f>CEILING(F5*H5*I5*J5*K5*L5,10)</f>
        <v>1500</v>
      </c>
    </row>
    <row r="6" spans="1:17" ht="14.25" x14ac:dyDescent="0.2">
      <c r="A6">
        <f>IF(P6&gt;0,SUM($P$5:P6)+100,0)</f>
        <v>101</v>
      </c>
      <c r="B6" s="158" t="s">
        <v>286</v>
      </c>
      <c r="C6" s="151">
        <v>152</v>
      </c>
      <c r="D6" s="129" t="s">
        <v>225</v>
      </c>
      <c r="E6" s="129" t="s">
        <v>18</v>
      </c>
      <c r="F6" s="131">
        <v>3</v>
      </c>
      <c r="G6" s="138">
        <v>5</v>
      </c>
      <c r="H6" s="137">
        <v>1</v>
      </c>
      <c r="I6" s="137">
        <v>1</v>
      </c>
      <c r="J6" s="137">
        <v>1</v>
      </c>
      <c r="K6" s="137">
        <v>1</v>
      </c>
      <c r="L6" s="189">
        <v>1</v>
      </c>
      <c r="M6" s="194">
        <f t="shared" si="0"/>
        <v>2</v>
      </c>
      <c r="N6" s="176"/>
      <c r="P6" s="88">
        <f t="shared" si="1"/>
        <v>1</v>
      </c>
      <c r="Q6" s="88">
        <f>ROUND(F6*H6*I6*J6*K6*L6,0)</f>
        <v>3</v>
      </c>
    </row>
    <row r="7" spans="1:17" ht="14.25" x14ac:dyDescent="0.2">
      <c r="A7">
        <f>IF(P7&gt;0,SUM($P$5:P7)+100,0)</f>
        <v>0</v>
      </c>
      <c r="B7" s="158"/>
      <c r="C7" s="151">
        <v>157</v>
      </c>
      <c r="D7" s="129" t="s">
        <v>226</v>
      </c>
      <c r="E7" s="129" t="s">
        <v>19</v>
      </c>
      <c r="F7" s="131">
        <v>400</v>
      </c>
      <c r="G7" s="138"/>
      <c r="H7" s="137">
        <v>1</v>
      </c>
      <c r="I7" s="137">
        <v>1</v>
      </c>
      <c r="J7" s="137">
        <v>1</v>
      </c>
      <c r="K7" s="137">
        <v>1</v>
      </c>
      <c r="L7" s="189">
        <v>1</v>
      </c>
      <c r="M7" s="194">
        <f t="shared" si="0"/>
        <v>0</v>
      </c>
      <c r="N7" s="176"/>
      <c r="P7" s="88">
        <f t="shared" si="1"/>
        <v>0</v>
      </c>
      <c r="Q7" s="88">
        <f t="shared" ref="Q7:Q8" si="2">ROUND(F7*H7*I7*J7*K7*L7,0)</f>
        <v>400</v>
      </c>
    </row>
    <row r="8" spans="1:17" ht="14.25" x14ac:dyDescent="0.2">
      <c r="A8">
        <f>IF(P8&gt;0,SUM($P$5:P8)+100,0)</f>
        <v>0</v>
      </c>
      <c r="B8" s="158"/>
      <c r="C8" s="151">
        <v>203</v>
      </c>
      <c r="D8" s="129" t="s">
        <v>45</v>
      </c>
      <c r="E8" s="129" t="s">
        <v>25</v>
      </c>
      <c r="F8" s="131">
        <v>1</v>
      </c>
      <c r="G8" s="138"/>
      <c r="H8" s="137">
        <v>1</v>
      </c>
      <c r="I8" s="137">
        <v>1</v>
      </c>
      <c r="J8" s="137">
        <v>1</v>
      </c>
      <c r="K8" s="137">
        <v>1</v>
      </c>
      <c r="L8" s="189">
        <v>1</v>
      </c>
      <c r="M8" s="194">
        <f t="shared" si="0"/>
        <v>0</v>
      </c>
      <c r="N8" s="176"/>
      <c r="P8" s="88">
        <f t="shared" si="1"/>
        <v>0</v>
      </c>
      <c r="Q8" s="88">
        <f t="shared" si="2"/>
        <v>1</v>
      </c>
    </row>
    <row r="9" spans="1:17" ht="14.25" x14ac:dyDescent="0.2">
      <c r="A9">
        <f>IF(P9&gt;0,SUM($P$5:P9)+100,0)</f>
        <v>102</v>
      </c>
      <c r="B9" s="158"/>
      <c r="C9" s="151">
        <v>203</v>
      </c>
      <c r="D9" s="129" t="s">
        <v>231</v>
      </c>
      <c r="E9" s="129" t="s">
        <v>22</v>
      </c>
      <c r="F9" s="134">
        <v>1500</v>
      </c>
      <c r="G9" s="138">
        <v>5000</v>
      </c>
      <c r="H9" s="137">
        <v>1</v>
      </c>
      <c r="I9" s="137">
        <v>1</v>
      </c>
      <c r="J9" s="137">
        <v>1</v>
      </c>
      <c r="K9" s="137">
        <v>1</v>
      </c>
      <c r="L9" s="189">
        <v>1</v>
      </c>
      <c r="M9" s="194">
        <f t="shared" si="0"/>
        <v>3</v>
      </c>
      <c r="N9" s="176"/>
      <c r="P9" s="88">
        <f t="shared" si="1"/>
        <v>1</v>
      </c>
      <c r="Q9" s="88">
        <f>CEILING(F9*H9*I9*J9*K9*L9,10)</f>
        <v>1500</v>
      </c>
    </row>
    <row r="10" spans="1:17" ht="14.25" x14ac:dyDescent="0.2">
      <c r="A10">
        <f>IF(P10&gt;0,SUM($P$5:P10)+100,0)</f>
        <v>0</v>
      </c>
      <c r="B10" s="158"/>
      <c r="C10" s="151">
        <v>301</v>
      </c>
      <c r="D10" s="129" t="s">
        <v>202</v>
      </c>
      <c r="E10" s="129" t="s">
        <v>23</v>
      </c>
      <c r="F10" s="131">
        <v>1360</v>
      </c>
      <c r="G10" s="138"/>
      <c r="H10" s="137">
        <v>1</v>
      </c>
      <c r="I10" s="137">
        <v>1</v>
      </c>
      <c r="J10" s="137">
        <v>1</v>
      </c>
      <c r="K10" s="137">
        <v>1</v>
      </c>
      <c r="L10" s="189">
        <v>1</v>
      </c>
      <c r="M10" s="194">
        <f t="shared" si="0"/>
        <v>0</v>
      </c>
      <c r="N10" s="176"/>
      <c r="P10" s="88">
        <f t="shared" si="1"/>
        <v>0</v>
      </c>
      <c r="Q10" s="88">
        <f>CEILING(F10*H10*I10*J10*K10*L10,10)</f>
        <v>1360</v>
      </c>
    </row>
    <row r="11" spans="1:17" ht="14.25" x14ac:dyDescent="0.2">
      <c r="A11">
        <f>IF(P11&gt;0,SUM($P$5:P11)+100,0)</f>
        <v>0</v>
      </c>
      <c r="B11" s="158"/>
      <c r="C11" s="151">
        <v>615</v>
      </c>
      <c r="D11" s="129" t="s">
        <v>42</v>
      </c>
      <c r="E11" s="129" t="s">
        <v>21</v>
      </c>
      <c r="F11" s="131">
        <v>1550</v>
      </c>
      <c r="G11" s="138"/>
      <c r="H11" s="137">
        <v>1</v>
      </c>
      <c r="I11" s="137">
        <v>1</v>
      </c>
      <c r="J11" s="137">
        <v>1</v>
      </c>
      <c r="K11" s="137">
        <v>1</v>
      </c>
      <c r="L11" s="189">
        <v>1</v>
      </c>
      <c r="M11" s="194">
        <f t="shared" ref="M11" si="3">ROUND(G11/(F11*H11*I11*J11*K11*L11),0)</f>
        <v>0</v>
      </c>
      <c r="N11" s="179"/>
      <c r="O11" s="21"/>
      <c r="P11" s="88">
        <f t="shared" ref="P11:P12" si="4">IF($M11&gt;0,1,0)</f>
        <v>0</v>
      </c>
      <c r="Q11" s="88">
        <f>CEILING(F11*H11*I11*J11*K11*L11,10)</f>
        <v>1550</v>
      </c>
    </row>
    <row r="12" spans="1:17" ht="14.25" x14ac:dyDescent="0.2">
      <c r="A12">
        <f>IF(P12&gt;0,SUM($P$5:P12)+100,0)</f>
        <v>103</v>
      </c>
      <c r="B12" s="158" t="s">
        <v>286</v>
      </c>
      <c r="C12" s="151">
        <v>635</v>
      </c>
      <c r="D12" s="129" t="s">
        <v>320</v>
      </c>
      <c r="E12" s="129" t="s">
        <v>17</v>
      </c>
      <c r="F12" s="131">
        <v>120</v>
      </c>
      <c r="G12" s="138">
        <v>1</v>
      </c>
      <c r="H12" s="137">
        <v>1</v>
      </c>
      <c r="I12" s="137">
        <v>1</v>
      </c>
      <c r="J12" s="137">
        <v>1</v>
      </c>
      <c r="K12" s="137">
        <v>1</v>
      </c>
      <c r="L12" s="189">
        <v>1</v>
      </c>
      <c r="M12" s="194">
        <f>F12*H12*I12*J12*K12*L12*G12</f>
        <v>120</v>
      </c>
      <c r="N12" s="246" t="s">
        <v>326</v>
      </c>
      <c r="O12" s="21"/>
      <c r="P12" s="88">
        <f t="shared" si="4"/>
        <v>1</v>
      </c>
      <c r="Q12" s="88">
        <f t="shared" ref="Q12" si="5">F12*H12*I12*J12*K12*L12</f>
        <v>120</v>
      </c>
    </row>
    <row r="13" spans="1:17" ht="14.25" x14ac:dyDescent="0.2">
      <c r="A13">
        <f>IF(P13&gt;0,SUM($P$5:P13)+100,0)</f>
        <v>0</v>
      </c>
      <c r="B13" s="158"/>
      <c r="C13" s="151">
        <v>636</v>
      </c>
      <c r="D13" s="129" t="s">
        <v>261</v>
      </c>
      <c r="E13" s="129" t="s">
        <v>328</v>
      </c>
      <c r="F13" s="131">
        <v>15</v>
      </c>
      <c r="G13" s="138"/>
      <c r="H13" s="137">
        <v>1</v>
      </c>
      <c r="I13" s="137">
        <v>1</v>
      </c>
      <c r="J13" s="137">
        <v>1</v>
      </c>
      <c r="K13" s="137">
        <v>1</v>
      </c>
      <c r="L13" s="189">
        <v>1</v>
      </c>
      <c r="M13" s="194">
        <f>ROUND(F13*H13*I13*J13*K13*L13*G13,0)</f>
        <v>0</v>
      </c>
      <c r="N13" s="248" t="s">
        <v>327</v>
      </c>
      <c r="O13" s="21"/>
      <c r="P13" s="88">
        <f t="shared" ref="P13:P14" si="6">IF($M13&gt;0,1,0)</f>
        <v>0</v>
      </c>
      <c r="Q13" s="88">
        <f t="shared" ref="Q13:Q14" si="7">F13*H13*I13*J13*K13*L13</f>
        <v>15</v>
      </c>
    </row>
    <row r="14" spans="1:17" ht="15" thickBot="1" x14ac:dyDescent="0.25">
      <c r="A14">
        <f>IF(P14&gt;0,SUM($P$5:P14)+100,0)</f>
        <v>0</v>
      </c>
      <c r="B14" s="158"/>
      <c r="C14" s="151">
        <v>636</v>
      </c>
      <c r="D14" s="135" t="s">
        <v>30</v>
      </c>
      <c r="E14" s="129" t="s">
        <v>17</v>
      </c>
      <c r="F14" s="131">
        <v>30</v>
      </c>
      <c r="G14" s="138"/>
      <c r="H14" s="137">
        <v>1</v>
      </c>
      <c r="I14" s="137">
        <v>1</v>
      </c>
      <c r="J14" s="137">
        <v>1</v>
      </c>
      <c r="K14" s="137">
        <v>1</v>
      </c>
      <c r="L14" s="189">
        <v>1</v>
      </c>
      <c r="M14" s="194">
        <f>ROUND(F14*H14*I14*J14*K14*L14*G14,0)</f>
        <v>0</v>
      </c>
      <c r="N14" s="245" t="s">
        <v>325</v>
      </c>
      <c r="O14" s="21"/>
      <c r="P14" s="88">
        <f t="shared" si="6"/>
        <v>0</v>
      </c>
      <c r="Q14" s="88">
        <f t="shared" si="7"/>
        <v>30</v>
      </c>
    </row>
    <row r="15" spans="1:17" ht="15" thickTop="1" x14ac:dyDescent="0.2">
      <c r="B15" s="238"/>
      <c r="C15" s="238"/>
      <c r="D15" s="239"/>
      <c r="E15" s="240"/>
      <c r="F15" s="241"/>
      <c r="G15" s="242"/>
      <c r="H15" s="242"/>
      <c r="I15" s="242"/>
      <c r="J15" s="242"/>
      <c r="K15" s="242"/>
      <c r="L15" s="242"/>
      <c r="M15" s="243"/>
      <c r="N15" s="244"/>
      <c r="O15" s="21"/>
      <c r="P15" s="212"/>
    </row>
    <row r="16" spans="1:17" ht="18" x14ac:dyDescent="0.25">
      <c r="B16" s="89"/>
      <c r="C16" s="89"/>
      <c r="D16" s="27"/>
      <c r="E16" s="89"/>
      <c r="F16" s="97"/>
      <c r="H16" s="99"/>
      <c r="K16" s="156" t="s">
        <v>287</v>
      </c>
      <c r="L16" s="154">
        <f>SUMIF($B$5:$B$14,"Yes",$M$5:$M$14)</f>
        <v>122</v>
      </c>
      <c r="M16" s="155" t="str">
        <f>IF(L16&gt;0,"Working Days","")</f>
        <v>Working Days</v>
      </c>
    </row>
    <row r="17" spans="1:21" ht="15.75" x14ac:dyDescent="0.25">
      <c r="B17" s="89"/>
      <c r="C17" s="89"/>
      <c r="D17" s="17"/>
      <c r="E17" s="3"/>
      <c r="F17" s="3"/>
      <c r="G17" s="100"/>
      <c r="H17" s="3"/>
      <c r="I17" s="3"/>
      <c r="J17" s="99"/>
      <c r="K17" s="99"/>
      <c r="L17" s="99"/>
      <c r="M17" s="98"/>
      <c r="N17" s="82"/>
    </row>
    <row r="18" spans="1:21" s="88" customFormat="1" ht="15.75" x14ac:dyDescent="0.25">
      <c r="A18"/>
      <c r="B18" s="89"/>
      <c r="C18" s="89"/>
      <c r="D18" s="17" t="s">
        <v>154</v>
      </c>
      <c r="E18" s="3"/>
      <c r="F18" s="3"/>
      <c r="G18" s="100"/>
      <c r="H18" s="3"/>
      <c r="I18" s="3"/>
      <c r="J18" s="99"/>
      <c r="K18" s="99"/>
      <c r="L18" s="99"/>
      <c r="M18" s="98"/>
      <c r="N18" s="82"/>
      <c r="O18"/>
      <c r="R18"/>
      <c r="S18"/>
      <c r="T18"/>
      <c r="U18"/>
    </row>
    <row r="19" spans="1:21" s="88" customFormat="1" ht="14.25" x14ac:dyDescent="0.2">
      <c r="A19"/>
      <c r="B19" s="89"/>
      <c r="C19" s="89"/>
      <c r="D19" s="1"/>
      <c r="E19" s="3"/>
      <c r="F19" s="3"/>
      <c r="G19" s="100"/>
      <c r="H19" s="3"/>
      <c r="I19" s="3"/>
      <c r="J19" s="99"/>
      <c r="K19" s="99"/>
      <c r="L19" s="99"/>
      <c r="M19" s="106"/>
      <c r="N19" s="108"/>
      <c r="O19" s="21"/>
      <c r="P19" s="212"/>
      <c r="R19"/>
      <c r="S19"/>
      <c r="T19"/>
      <c r="U19"/>
    </row>
    <row r="20" spans="1:21" s="88" customFormat="1" ht="15" x14ac:dyDescent="0.25">
      <c r="A20"/>
      <c r="B20" s="89"/>
      <c r="C20" s="89"/>
      <c r="D20" s="22" t="s">
        <v>222</v>
      </c>
      <c r="E20" s="21"/>
      <c r="F20" s="21"/>
      <c r="G20" s="112"/>
      <c r="H20" s="21"/>
      <c r="I20" s="21"/>
      <c r="J20" s="99"/>
      <c r="K20" s="99"/>
      <c r="L20" s="99"/>
      <c r="M20" s="106"/>
      <c r="N20" s="114"/>
      <c r="O20" s="21"/>
      <c r="P20" s="212"/>
      <c r="R20"/>
      <c r="S20"/>
      <c r="T20"/>
      <c r="U20"/>
    </row>
    <row r="21" spans="1:21" s="88" customFormat="1" ht="14.25" x14ac:dyDescent="0.2">
      <c r="A21"/>
      <c r="B21" s="89"/>
      <c r="C21" s="89"/>
      <c r="D21" s="22" t="s">
        <v>158</v>
      </c>
      <c r="E21" s="21"/>
      <c r="F21" s="21"/>
      <c r="G21" s="112"/>
      <c r="H21" s="21"/>
      <c r="I21" s="21"/>
      <c r="J21" s="99"/>
      <c r="K21" s="24"/>
      <c r="L21" s="99"/>
      <c r="M21" s="106"/>
      <c r="N21" s="108"/>
      <c r="O21" s="21"/>
      <c r="P21" s="212"/>
      <c r="R21"/>
      <c r="S21"/>
      <c r="T21"/>
      <c r="U21"/>
    </row>
    <row r="22" spans="1:21" s="88" customFormat="1" ht="15" x14ac:dyDescent="0.25">
      <c r="A22"/>
      <c r="B22" s="89"/>
      <c r="C22" s="89"/>
      <c r="D22" s="24" t="s">
        <v>288</v>
      </c>
      <c r="E22" s="21"/>
      <c r="F22" s="21"/>
      <c r="G22" s="112"/>
      <c r="H22" s="21"/>
      <c r="I22" s="21"/>
      <c r="J22" s="99"/>
      <c r="K22" s="23"/>
      <c r="L22" s="99"/>
      <c r="M22" s="106"/>
      <c r="N22" s="82"/>
      <c r="O22"/>
      <c r="R22"/>
      <c r="S22"/>
      <c r="T22"/>
      <c r="U22"/>
    </row>
    <row r="23" spans="1:21" s="88" customFormat="1" ht="14.25" x14ac:dyDescent="0.2">
      <c r="A23"/>
      <c r="B23" s="89"/>
      <c r="C23" s="89"/>
      <c r="D23" s="23" t="s">
        <v>199</v>
      </c>
      <c r="E23" s="21"/>
      <c r="F23" s="21"/>
      <c r="G23" s="112"/>
      <c r="H23" s="21"/>
      <c r="I23" s="21"/>
      <c r="J23" s="99"/>
      <c r="K23" s="20"/>
      <c r="L23" s="99"/>
      <c r="M23" s="106"/>
      <c r="N23" s="82"/>
      <c r="O23"/>
      <c r="R23"/>
      <c r="S23"/>
      <c r="T23"/>
      <c r="U23"/>
    </row>
    <row r="24" spans="1:21" s="88" customFormat="1" ht="14.25" x14ac:dyDescent="0.2">
      <c r="A24"/>
      <c r="B24" s="89"/>
      <c r="C24" s="89"/>
      <c r="D24" s="20" t="s">
        <v>200</v>
      </c>
      <c r="E24" s="21"/>
      <c r="F24" s="21"/>
      <c r="G24" s="112"/>
      <c r="H24" s="21"/>
      <c r="I24" s="21"/>
      <c r="J24" s="98"/>
      <c r="K24" s="98"/>
      <c r="L24" s="98"/>
      <c r="M24" s="98"/>
      <c r="N24" s="82"/>
      <c r="O24"/>
      <c r="R24"/>
      <c r="S24"/>
      <c r="T24"/>
      <c r="U24"/>
    </row>
    <row r="25" spans="1:21" s="88" customFormat="1" ht="15" x14ac:dyDescent="0.25">
      <c r="A25"/>
      <c r="B25" s="89"/>
      <c r="C25" s="89"/>
      <c r="D25" s="24" t="s">
        <v>291</v>
      </c>
      <c r="E25" s="21"/>
      <c r="F25" s="21"/>
      <c r="G25" s="98"/>
      <c r="H25" s="21"/>
      <c r="I25" s="21"/>
      <c r="J25" s="99"/>
      <c r="K25" s="99"/>
      <c r="L25" s="99"/>
      <c r="M25" s="98"/>
      <c r="N25" s="82"/>
      <c r="O25"/>
      <c r="R25"/>
      <c r="S25"/>
      <c r="T25"/>
      <c r="U25"/>
    </row>
    <row r="26" spans="1:21" s="88" customFormat="1" ht="14.25" x14ac:dyDescent="0.2">
      <c r="A26"/>
      <c r="B26" s="89"/>
      <c r="C26" s="89"/>
      <c r="D26" s="21" t="s">
        <v>155</v>
      </c>
      <c r="E26" s="21"/>
      <c r="F26" s="21"/>
      <c r="G26" s="100"/>
      <c r="H26" s="21"/>
      <c r="I26" s="21"/>
      <c r="J26" s="99"/>
      <c r="K26" s="99"/>
      <c r="L26" s="99"/>
      <c r="M26" s="106"/>
      <c r="N26" s="82"/>
      <c r="O26"/>
      <c r="R26"/>
      <c r="S26"/>
      <c r="T26"/>
      <c r="U26"/>
    </row>
    <row r="27" spans="1:21" s="88" customFormat="1" ht="14.25" x14ac:dyDescent="0.2">
      <c r="A27"/>
      <c r="B27" s="89"/>
      <c r="C27" s="89"/>
      <c r="D27" s="24" t="s">
        <v>293</v>
      </c>
      <c r="E27" s="21"/>
      <c r="F27" s="21"/>
      <c r="G27" s="112"/>
      <c r="H27" s="21"/>
      <c r="I27" s="21"/>
      <c r="J27" s="99"/>
      <c r="K27" s="99"/>
      <c r="L27" s="99"/>
      <c r="M27" s="106"/>
      <c r="N27" s="82"/>
      <c r="O27"/>
      <c r="R27"/>
      <c r="S27"/>
      <c r="T27"/>
      <c r="U27"/>
    </row>
    <row r="28" spans="1:21" s="88" customFormat="1" ht="14.25" x14ac:dyDescent="0.2">
      <c r="A28"/>
      <c r="B28" s="89"/>
      <c r="C28" s="89"/>
      <c r="D28" s="25" t="s">
        <v>159</v>
      </c>
      <c r="E28" s="21"/>
      <c r="F28" s="21"/>
      <c r="G28" s="112"/>
      <c r="H28" s="21"/>
      <c r="I28" s="21"/>
      <c r="J28" s="99"/>
      <c r="K28" s="99"/>
      <c r="L28" s="99"/>
      <c r="M28" s="106"/>
      <c r="N28" s="82"/>
      <c r="O28"/>
      <c r="R28"/>
      <c r="S28"/>
      <c r="T28"/>
      <c r="U28"/>
    </row>
    <row r="29" spans="1:21" s="88" customFormat="1" ht="14.25" x14ac:dyDescent="0.2">
      <c r="A29"/>
      <c r="B29" s="89"/>
      <c r="C29" s="89"/>
      <c r="D29" s="25" t="s">
        <v>160</v>
      </c>
      <c r="E29" s="21"/>
      <c r="F29" s="21"/>
      <c r="G29" s="112"/>
      <c r="H29" s="21"/>
      <c r="I29" s="21"/>
      <c r="J29" s="99"/>
      <c r="K29" s="99"/>
      <c r="L29" s="99"/>
      <c r="M29" s="106"/>
      <c r="N29" s="82"/>
      <c r="O29"/>
      <c r="R29"/>
      <c r="S29"/>
      <c r="T29"/>
      <c r="U29"/>
    </row>
    <row r="30" spans="1:21" ht="14.25" x14ac:dyDescent="0.2">
      <c r="B30" s="89"/>
      <c r="C30" s="89"/>
      <c r="E30" s="21"/>
      <c r="F30" s="21"/>
      <c r="G30" s="112"/>
      <c r="H30" s="21"/>
      <c r="I30" s="21"/>
      <c r="J30" s="99"/>
      <c r="K30" s="99"/>
      <c r="L30" s="99"/>
      <c r="M30" s="106"/>
      <c r="N30" s="82"/>
    </row>
    <row r="31" spans="1:21" ht="14.25" x14ac:dyDescent="0.2">
      <c r="B31" s="89"/>
      <c r="C31" s="89"/>
      <c r="E31" s="21"/>
      <c r="F31" s="21"/>
      <c r="G31" s="112"/>
      <c r="H31" s="21"/>
      <c r="I31" s="21"/>
      <c r="J31" s="99"/>
      <c r="K31" s="99"/>
      <c r="L31" s="99"/>
      <c r="M31" s="106"/>
      <c r="N31" s="82"/>
    </row>
    <row r="32" spans="1:21" ht="14.25" x14ac:dyDescent="0.2">
      <c r="B32" s="89"/>
      <c r="C32" s="89"/>
      <c r="E32" s="21"/>
      <c r="F32" s="21"/>
      <c r="G32" s="112"/>
      <c r="H32" s="21"/>
      <c r="I32" s="21"/>
      <c r="J32" s="99"/>
      <c r="K32" s="99"/>
      <c r="L32" s="99"/>
      <c r="M32" s="106"/>
      <c r="N32" s="82"/>
    </row>
    <row r="33" spans="2:17" ht="14.25" x14ac:dyDescent="0.2">
      <c r="B33" s="89"/>
      <c r="C33" s="89"/>
      <c r="D33" s="20"/>
      <c r="E33" s="21"/>
      <c r="F33" s="21"/>
      <c r="G33" s="112"/>
      <c r="H33" s="21"/>
      <c r="I33" s="21"/>
      <c r="J33" s="99"/>
      <c r="K33" s="99"/>
      <c r="L33" s="99"/>
      <c r="M33" s="106"/>
      <c r="N33" s="82"/>
    </row>
    <row r="34" spans="2:17" ht="14.25" x14ac:dyDescent="0.2">
      <c r="B34" s="89"/>
      <c r="C34" s="89"/>
      <c r="E34" s="21"/>
      <c r="F34" s="21"/>
      <c r="G34" s="112"/>
      <c r="H34" s="21"/>
      <c r="I34" s="21"/>
      <c r="J34" s="99"/>
      <c r="K34" s="99"/>
      <c r="L34" s="99"/>
      <c r="M34" s="106"/>
      <c r="N34" s="82"/>
    </row>
    <row r="35" spans="2:17" ht="14.25" x14ac:dyDescent="0.2">
      <c r="B35" s="89"/>
      <c r="C35" s="89"/>
      <c r="E35" s="21"/>
      <c r="F35" s="21"/>
      <c r="G35" s="98"/>
      <c r="H35" s="21"/>
      <c r="I35" s="21"/>
      <c r="J35" s="98"/>
      <c r="K35" s="98"/>
      <c r="L35" s="98"/>
      <c r="M35" s="98"/>
      <c r="N35" s="82"/>
    </row>
    <row r="36" spans="2:17" ht="14.25" x14ac:dyDescent="0.2">
      <c r="B36" s="89"/>
      <c r="C36" s="89"/>
      <c r="D36" s="24"/>
      <c r="E36" s="21"/>
      <c r="F36" s="21"/>
      <c r="G36" s="100"/>
      <c r="H36" s="21"/>
      <c r="I36" s="21"/>
      <c r="J36" s="99"/>
      <c r="K36" s="99"/>
      <c r="L36" s="99"/>
      <c r="M36" s="98"/>
      <c r="N36" s="82"/>
    </row>
    <row r="37" spans="2:17" ht="14.25" x14ac:dyDescent="0.2">
      <c r="B37" s="89"/>
      <c r="C37" s="89"/>
      <c r="D37" s="23"/>
      <c r="E37" s="21"/>
      <c r="F37" s="21"/>
      <c r="G37" s="100"/>
      <c r="H37" s="21"/>
      <c r="I37" s="21"/>
      <c r="J37" s="99"/>
      <c r="K37" s="99"/>
      <c r="L37" s="99"/>
      <c r="M37" s="98"/>
      <c r="N37" s="82"/>
    </row>
    <row r="38" spans="2:17" ht="14.25" x14ac:dyDescent="0.2">
      <c r="B38" s="89"/>
      <c r="C38" s="89"/>
      <c r="D38" s="20"/>
      <c r="E38" s="21"/>
      <c r="F38" s="21"/>
      <c r="G38" s="100"/>
      <c r="H38" s="21"/>
      <c r="I38" s="21"/>
      <c r="J38" s="99"/>
      <c r="K38" s="99"/>
      <c r="L38" s="99"/>
      <c r="M38" s="98"/>
      <c r="N38" s="82"/>
    </row>
    <row r="39" spans="2:17" ht="14.25" x14ac:dyDescent="0.2">
      <c r="B39" s="89"/>
      <c r="C39" s="89"/>
      <c r="D39" s="22"/>
      <c r="E39" s="21"/>
      <c r="F39" s="21"/>
      <c r="G39" s="100"/>
      <c r="H39" s="21"/>
      <c r="I39" s="21"/>
      <c r="J39" s="99"/>
      <c r="K39" s="99"/>
      <c r="L39" s="99"/>
      <c r="M39" s="98"/>
      <c r="N39" s="82"/>
      <c r="P39"/>
      <c r="Q39"/>
    </row>
    <row r="40" spans="2:17" ht="14.25" x14ac:dyDescent="0.2">
      <c r="B40" s="89"/>
      <c r="C40" s="89"/>
      <c r="D40" s="20"/>
      <c r="E40" s="21"/>
      <c r="F40" s="21"/>
      <c r="G40" s="112"/>
      <c r="H40" s="21"/>
      <c r="I40" s="21"/>
      <c r="J40" s="99"/>
      <c r="K40" s="99"/>
      <c r="L40" s="99"/>
      <c r="M40" s="106"/>
      <c r="N40" s="82"/>
      <c r="P40"/>
      <c r="Q40"/>
    </row>
    <row r="41" spans="2:17" ht="14.25" x14ac:dyDescent="0.2">
      <c r="B41" s="89"/>
      <c r="C41" s="89"/>
      <c r="D41" s="20"/>
      <c r="E41" s="21"/>
      <c r="F41" s="21"/>
      <c r="G41" s="112"/>
      <c r="H41" s="21"/>
      <c r="I41" s="21"/>
      <c r="J41" s="99"/>
      <c r="K41" s="99"/>
      <c r="L41" s="99"/>
      <c r="M41" s="106"/>
      <c r="N41" s="82"/>
      <c r="P41"/>
      <c r="Q41"/>
    </row>
    <row r="42" spans="2:17" ht="14.25" x14ac:dyDescent="0.2">
      <c r="B42" s="89"/>
      <c r="C42" s="89"/>
      <c r="D42" s="27"/>
      <c r="E42" s="89"/>
      <c r="F42" s="97"/>
      <c r="G42" s="112"/>
      <c r="H42" s="99"/>
      <c r="I42" s="99"/>
      <c r="J42" s="99"/>
      <c r="K42" s="99"/>
      <c r="L42" s="99"/>
      <c r="M42" s="106"/>
      <c r="N42" s="82"/>
      <c r="P42"/>
      <c r="Q42"/>
    </row>
    <row r="43" spans="2:17" ht="14.25" x14ac:dyDescent="0.2">
      <c r="B43" s="89"/>
      <c r="C43" s="89"/>
      <c r="D43" s="27"/>
      <c r="E43" s="89"/>
      <c r="F43" s="97"/>
      <c r="G43" s="112"/>
      <c r="H43" s="99"/>
      <c r="I43" s="99"/>
      <c r="J43" s="99"/>
      <c r="K43" s="99"/>
      <c r="L43" s="99"/>
      <c r="M43" s="106"/>
      <c r="N43" s="82"/>
      <c r="P43"/>
      <c r="Q43"/>
    </row>
    <row r="44" spans="2:17" ht="14.25" x14ac:dyDescent="0.2">
      <c r="B44" s="89"/>
      <c r="C44" s="89"/>
      <c r="D44" s="27"/>
      <c r="E44" s="89"/>
      <c r="F44" s="97"/>
      <c r="G44" s="112"/>
      <c r="H44" s="99"/>
      <c r="I44" s="99"/>
      <c r="J44" s="99"/>
      <c r="K44" s="99"/>
      <c r="L44" s="99"/>
      <c r="M44" s="106"/>
      <c r="N44" s="82"/>
      <c r="P44"/>
      <c r="Q44"/>
    </row>
    <row r="45" spans="2:17" ht="14.25" x14ac:dyDescent="0.2">
      <c r="B45" s="89"/>
      <c r="C45" s="89"/>
      <c r="D45" s="27"/>
      <c r="E45" s="89"/>
      <c r="F45" s="97"/>
      <c r="G45" s="112"/>
      <c r="H45" s="99"/>
      <c r="I45" s="99"/>
      <c r="J45" s="99"/>
      <c r="K45" s="99"/>
      <c r="L45" s="99"/>
      <c r="M45" s="106"/>
      <c r="N45" s="82"/>
      <c r="P45"/>
      <c r="Q45"/>
    </row>
    <row r="46" spans="2:17" ht="14.25" x14ac:dyDescent="0.2">
      <c r="B46" s="89"/>
      <c r="C46" s="89"/>
      <c r="D46" s="27"/>
      <c r="E46" s="89"/>
      <c r="F46" s="97"/>
      <c r="G46" s="112"/>
      <c r="H46" s="99"/>
      <c r="I46" s="99"/>
      <c r="J46" s="99"/>
      <c r="K46" s="99"/>
      <c r="L46" s="99"/>
      <c r="M46" s="106"/>
      <c r="N46" s="82"/>
      <c r="P46"/>
      <c r="Q46"/>
    </row>
    <row r="47" spans="2:17" ht="14.25" hidden="1" x14ac:dyDescent="0.2">
      <c r="B47" s="89" t="s">
        <v>286</v>
      </c>
      <c r="C47" s="89"/>
      <c r="D47" s="27"/>
      <c r="E47" s="89"/>
      <c r="F47" s="97"/>
      <c r="G47" s="112"/>
      <c r="H47" s="99"/>
      <c r="I47" s="99"/>
      <c r="J47" s="99"/>
      <c r="K47" s="99"/>
      <c r="L47" s="99"/>
      <c r="M47" s="106"/>
      <c r="N47" s="82"/>
      <c r="P47"/>
      <c r="Q47"/>
    </row>
    <row r="48" spans="2:17" ht="14.25" x14ac:dyDescent="0.2">
      <c r="B48" s="89"/>
      <c r="C48" s="89"/>
      <c r="D48" s="27"/>
      <c r="E48" s="89"/>
      <c r="F48" s="97"/>
      <c r="G48" s="112"/>
      <c r="H48" s="99"/>
      <c r="I48" s="99"/>
      <c r="J48" s="99"/>
      <c r="K48" s="99"/>
      <c r="L48" s="99"/>
      <c r="M48" s="106"/>
      <c r="N48" s="82"/>
      <c r="P48"/>
      <c r="Q48"/>
    </row>
    <row r="49" spans="2:17" ht="14.25" x14ac:dyDescent="0.2">
      <c r="B49" s="89"/>
      <c r="C49" s="89"/>
      <c r="D49" s="27"/>
      <c r="E49" s="89"/>
      <c r="F49" s="97"/>
      <c r="G49" s="112"/>
      <c r="H49" s="99"/>
      <c r="I49" s="99"/>
      <c r="J49" s="99"/>
      <c r="K49" s="99"/>
      <c r="L49" s="99"/>
      <c r="M49" s="106"/>
      <c r="N49" s="82"/>
      <c r="P49"/>
      <c r="Q49"/>
    </row>
    <row r="50" spans="2:17" ht="14.25" x14ac:dyDescent="0.2">
      <c r="B50" s="89"/>
      <c r="C50" s="89"/>
      <c r="D50" s="27"/>
      <c r="E50" s="89"/>
      <c r="F50" s="97"/>
      <c r="G50" s="112"/>
      <c r="H50" s="99"/>
      <c r="I50" s="99"/>
      <c r="J50" s="99"/>
      <c r="K50" s="99"/>
      <c r="L50" s="99"/>
      <c r="M50" s="106"/>
      <c r="N50" s="82"/>
      <c r="P50"/>
      <c r="Q50"/>
    </row>
    <row r="51" spans="2:17" ht="14.25" x14ac:dyDescent="0.2">
      <c r="B51" s="89"/>
      <c r="C51" s="89"/>
      <c r="D51" s="27"/>
      <c r="E51" s="89"/>
      <c r="F51" s="97"/>
      <c r="G51" s="112"/>
      <c r="H51" s="99"/>
      <c r="I51" s="99"/>
      <c r="J51" s="99"/>
      <c r="K51" s="99"/>
      <c r="L51" s="99"/>
      <c r="M51" s="106"/>
      <c r="N51" s="82"/>
      <c r="P51"/>
      <c r="Q51"/>
    </row>
    <row r="52" spans="2:17" ht="14.25" x14ac:dyDescent="0.2">
      <c r="B52" s="89"/>
      <c r="C52" s="89"/>
      <c r="D52" s="27"/>
      <c r="E52" s="89"/>
      <c r="F52" s="97"/>
      <c r="G52" s="100"/>
      <c r="H52" s="99"/>
      <c r="I52" s="99"/>
      <c r="J52" s="99"/>
      <c r="K52" s="99"/>
      <c r="L52" s="99"/>
      <c r="M52" s="98"/>
      <c r="N52" s="82"/>
      <c r="P52"/>
      <c r="Q52"/>
    </row>
    <row r="53" spans="2:17" ht="14.25" x14ac:dyDescent="0.2">
      <c r="B53" s="89"/>
      <c r="C53" s="89"/>
      <c r="D53" s="27"/>
      <c r="E53" s="89"/>
      <c r="F53" s="97"/>
      <c r="G53" s="112"/>
      <c r="H53" s="99"/>
      <c r="I53" s="99"/>
      <c r="J53" s="99"/>
      <c r="K53" s="99"/>
      <c r="L53" s="99"/>
      <c r="M53" s="106"/>
      <c r="N53" s="82"/>
      <c r="P53"/>
      <c r="Q53"/>
    </row>
    <row r="54" spans="2:17" ht="14.25" x14ac:dyDescent="0.2">
      <c r="B54" s="89"/>
      <c r="C54" s="89"/>
      <c r="D54" s="27"/>
      <c r="E54" s="89"/>
      <c r="F54" s="97"/>
      <c r="G54" s="112"/>
      <c r="H54" s="99"/>
      <c r="I54" s="99"/>
      <c r="J54" s="99"/>
      <c r="K54" s="99"/>
      <c r="L54" s="99"/>
      <c r="M54" s="106"/>
      <c r="N54" s="82"/>
      <c r="P54"/>
      <c r="Q54"/>
    </row>
    <row r="55" spans="2:17" ht="14.25" x14ac:dyDescent="0.2">
      <c r="B55" s="89"/>
      <c r="C55" s="89"/>
      <c r="D55" s="27"/>
      <c r="E55" s="89"/>
      <c r="F55" s="97"/>
      <c r="G55" s="112"/>
      <c r="H55" s="99"/>
      <c r="I55" s="99"/>
      <c r="J55" s="99"/>
      <c r="K55" s="99"/>
      <c r="L55" s="99"/>
      <c r="M55" s="106"/>
      <c r="N55" s="82"/>
      <c r="P55"/>
      <c r="Q55"/>
    </row>
    <row r="56" spans="2:17" ht="14.25" x14ac:dyDescent="0.2">
      <c r="B56" s="89"/>
      <c r="C56" s="89"/>
      <c r="D56" s="27"/>
      <c r="E56" s="89"/>
      <c r="F56" s="97"/>
      <c r="G56" s="112"/>
      <c r="H56" s="99"/>
      <c r="I56" s="99"/>
      <c r="J56" s="99"/>
      <c r="K56" s="99"/>
      <c r="L56" s="99"/>
      <c r="M56" s="106"/>
      <c r="N56" s="82"/>
      <c r="P56"/>
      <c r="Q56"/>
    </row>
    <row r="57" spans="2:17" ht="14.25" x14ac:dyDescent="0.2">
      <c r="B57" s="89"/>
      <c r="C57" s="89"/>
      <c r="D57" s="27"/>
      <c r="E57" s="89"/>
      <c r="F57" s="97"/>
      <c r="G57" s="112"/>
      <c r="H57" s="99"/>
      <c r="I57" s="99"/>
      <c r="J57" s="99"/>
      <c r="K57" s="99"/>
      <c r="L57" s="99"/>
      <c r="M57" s="106"/>
      <c r="N57" s="82"/>
      <c r="P57"/>
      <c r="Q57"/>
    </row>
    <row r="58" spans="2:17" ht="14.25" x14ac:dyDescent="0.2">
      <c r="B58" s="89"/>
      <c r="C58" s="89"/>
      <c r="D58" s="27"/>
      <c r="E58" s="89"/>
      <c r="F58" s="97"/>
      <c r="G58" s="112"/>
      <c r="H58" s="99"/>
      <c r="I58" s="99"/>
      <c r="J58" s="99"/>
      <c r="K58" s="99"/>
      <c r="L58" s="99"/>
      <c r="M58" s="106"/>
      <c r="N58" s="82"/>
      <c r="P58"/>
      <c r="Q58"/>
    </row>
    <row r="59" spans="2:17" ht="14.25" x14ac:dyDescent="0.2">
      <c r="B59" s="89"/>
      <c r="C59" s="89"/>
      <c r="D59" s="27"/>
      <c r="E59" s="89"/>
      <c r="F59" s="97"/>
      <c r="G59" s="112"/>
      <c r="H59" s="99"/>
      <c r="I59" s="99"/>
      <c r="J59" s="99"/>
      <c r="K59" s="99"/>
      <c r="L59" s="99"/>
      <c r="M59" s="106"/>
      <c r="N59" s="82"/>
      <c r="P59"/>
      <c r="Q59"/>
    </row>
    <row r="60" spans="2:17" ht="14.25" x14ac:dyDescent="0.2">
      <c r="B60" s="89"/>
      <c r="C60" s="89"/>
      <c r="D60" s="27"/>
      <c r="E60" s="89"/>
      <c r="F60" s="97"/>
      <c r="G60" s="112"/>
      <c r="H60" s="99"/>
      <c r="I60" s="99"/>
      <c r="J60" s="99"/>
      <c r="K60" s="99"/>
      <c r="L60" s="99"/>
      <c r="M60" s="106"/>
      <c r="N60" s="82"/>
      <c r="P60"/>
      <c r="Q60"/>
    </row>
    <row r="61" spans="2:17" ht="14.25" x14ac:dyDescent="0.2">
      <c r="B61" s="89"/>
      <c r="C61" s="89"/>
      <c r="D61" s="27"/>
      <c r="E61" s="89"/>
      <c r="F61" s="97"/>
      <c r="G61" s="112"/>
      <c r="H61" s="99"/>
      <c r="I61" s="99"/>
      <c r="J61" s="99"/>
      <c r="K61" s="99"/>
      <c r="L61" s="99"/>
      <c r="M61" s="106"/>
      <c r="N61" s="82"/>
      <c r="P61"/>
      <c r="Q61"/>
    </row>
    <row r="62" spans="2:17" ht="14.25" x14ac:dyDescent="0.2">
      <c r="B62" s="89"/>
      <c r="C62" s="89"/>
      <c r="D62" s="27"/>
      <c r="E62" s="89"/>
      <c r="F62" s="97"/>
      <c r="G62" s="112"/>
      <c r="H62" s="99"/>
      <c r="I62" s="99"/>
      <c r="J62" s="99"/>
      <c r="K62" s="99"/>
      <c r="L62" s="99"/>
      <c r="M62" s="106"/>
      <c r="N62" s="82"/>
      <c r="P62"/>
      <c r="Q62"/>
    </row>
    <row r="63" spans="2:17" ht="14.25" x14ac:dyDescent="0.2">
      <c r="B63" s="89"/>
      <c r="C63" s="89"/>
      <c r="D63" s="27"/>
      <c r="E63" s="89"/>
      <c r="F63" s="97"/>
      <c r="G63" s="112"/>
      <c r="H63" s="99"/>
      <c r="I63" s="99"/>
      <c r="J63" s="99"/>
      <c r="K63" s="99"/>
      <c r="L63" s="99"/>
      <c r="M63" s="106"/>
      <c r="N63" s="82"/>
      <c r="P63"/>
      <c r="Q63"/>
    </row>
    <row r="64" spans="2:17" ht="14.25" x14ac:dyDescent="0.2">
      <c r="B64" s="89"/>
      <c r="C64" s="89"/>
      <c r="D64" s="27"/>
      <c r="E64" s="89"/>
      <c r="F64" s="97"/>
      <c r="G64" s="112"/>
      <c r="H64" s="99"/>
      <c r="I64" s="99"/>
      <c r="J64" s="99"/>
      <c r="K64" s="99"/>
      <c r="L64" s="99"/>
      <c r="M64" s="106"/>
      <c r="N64" s="82"/>
      <c r="P64"/>
      <c r="Q64"/>
    </row>
    <row r="65" spans="2:17" ht="14.25" x14ac:dyDescent="0.2">
      <c r="B65" s="89"/>
      <c r="C65" s="89"/>
      <c r="D65" s="27"/>
      <c r="E65" s="89"/>
      <c r="F65" s="97"/>
      <c r="G65" s="112"/>
      <c r="H65" s="99"/>
      <c r="I65" s="99"/>
      <c r="J65" s="99"/>
      <c r="K65" s="99"/>
      <c r="L65" s="99"/>
      <c r="M65" s="106"/>
      <c r="N65" s="82"/>
      <c r="P65"/>
      <c r="Q65"/>
    </row>
    <row r="66" spans="2:17" ht="14.25" x14ac:dyDescent="0.2">
      <c r="B66" s="89"/>
      <c r="C66" s="89"/>
      <c r="D66" s="27"/>
      <c r="E66" s="89"/>
      <c r="F66" s="97"/>
      <c r="G66" s="112"/>
      <c r="H66" s="99"/>
      <c r="I66" s="99"/>
      <c r="J66" s="99"/>
      <c r="K66" s="99"/>
      <c r="L66" s="99"/>
      <c r="M66" s="106"/>
      <c r="N66" s="82"/>
      <c r="P66"/>
      <c r="Q66"/>
    </row>
    <row r="67" spans="2:17" ht="14.25" x14ac:dyDescent="0.2">
      <c r="B67" s="89"/>
      <c r="C67" s="89"/>
      <c r="D67" s="27"/>
      <c r="E67" s="89"/>
      <c r="F67" s="97"/>
      <c r="G67" s="112"/>
      <c r="H67" s="99"/>
      <c r="I67" s="99"/>
      <c r="J67" s="99"/>
      <c r="K67" s="99"/>
      <c r="L67" s="99"/>
      <c r="M67" s="106"/>
      <c r="N67" s="82"/>
      <c r="P67"/>
      <c r="Q67"/>
    </row>
    <row r="68" spans="2:17" ht="14.25" x14ac:dyDescent="0.2">
      <c r="B68" s="89"/>
      <c r="C68" s="89"/>
      <c r="D68" s="27"/>
      <c r="E68" s="89"/>
      <c r="F68" s="97"/>
      <c r="G68" s="112"/>
      <c r="H68" s="99"/>
      <c r="I68" s="99"/>
      <c r="J68" s="99"/>
      <c r="K68" s="99"/>
      <c r="L68" s="99"/>
      <c r="M68" s="106"/>
      <c r="N68" s="82"/>
      <c r="P68"/>
      <c r="Q68"/>
    </row>
    <row r="69" spans="2:17" ht="14.25" x14ac:dyDescent="0.2">
      <c r="B69" s="89"/>
      <c r="C69" s="89"/>
      <c r="D69" s="27"/>
      <c r="E69" s="89"/>
      <c r="F69" s="97"/>
      <c r="G69" s="112"/>
      <c r="H69" s="99"/>
      <c r="I69" s="99"/>
      <c r="J69" s="99"/>
      <c r="K69" s="99"/>
      <c r="L69" s="99"/>
      <c r="M69" s="106"/>
      <c r="N69" s="82"/>
      <c r="P69"/>
      <c r="Q69"/>
    </row>
    <row r="70" spans="2:17" ht="14.25" x14ac:dyDescent="0.2">
      <c r="B70" s="89"/>
      <c r="C70" s="89"/>
      <c r="D70" s="27"/>
      <c r="E70" s="89"/>
      <c r="F70" s="97"/>
      <c r="G70" s="112"/>
      <c r="H70" s="99"/>
      <c r="I70" s="99"/>
      <c r="J70" s="99"/>
      <c r="K70" s="99"/>
      <c r="L70" s="99"/>
      <c r="M70" s="106"/>
      <c r="N70" s="82"/>
      <c r="P70"/>
      <c r="Q70"/>
    </row>
    <row r="71" spans="2:17" ht="14.25" x14ac:dyDescent="0.2">
      <c r="B71" s="89"/>
      <c r="C71" s="89"/>
      <c r="D71" s="27"/>
      <c r="E71" s="89"/>
      <c r="F71" s="97"/>
      <c r="G71" s="112"/>
      <c r="H71" s="99"/>
      <c r="I71" s="99"/>
      <c r="J71" s="99"/>
      <c r="K71" s="99"/>
      <c r="L71" s="99"/>
      <c r="M71" s="106"/>
      <c r="N71" s="82"/>
    </row>
    <row r="72" spans="2:17" ht="14.25" x14ac:dyDescent="0.2">
      <c r="B72" s="89"/>
      <c r="C72" s="89"/>
      <c r="D72" s="27"/>
      <c r="E72" s="89"/>
      <c r="F72" s="97"/>
      <c r="G72" s="112"/>
      <c r="H72" s="99"/>
      <c r="I72" s="99"/>
      <c r="J72" s="99"/>
      <c r="K72" s="99"/>
      <c r="L72" s="99"/>
      <c r="M72" s="106"/>
      <c r="N72" s="82"/>
    </row>
    <row r="73" spans="2:17" ht="14.25" x14ac:dyDescent="0.2">
      <c r="B73" s="89"/>
      <c r="C73" s="89"/>
      <c r="D73" s="27"/>
      <c r="E73" s="89"/>
      <c r="F73" s="97"/>
      <c r="G73" s="112"/>
      <c r="H73" s="99"/>
      <c r="I73" s="99"/>
      <c r="J73" s="99"/>
      <c r="K73" s="99"/>
      <c r="L73" s="99"/>
      <c r="M73" s="106"/>
      <c r="N73" s="82"/>
    </row>
    <row r="74" spans="2:17" ht="14.25" x14ac:dyDescent="0.2">
      <c r="B74" s="89"/>
      <c r="C74" s="89"/>
      <c r="D74" s="27"/>
      <c r="E74" s="89"/>
      <c r="F74" s="97"/>
      <c r="G74" s="112"/>
      <c r="H74" s="99"/>
      <c r="I74" s="99"/>
      <c r="J74" s="99"/>
      <c r="K74" s="99"/>
      <c r="L74" s="99"/>
      <c r="M74" s="106"/>
      <c r="N74" s="82"/>
    </row>
    <row r="75" spans="2:17" ht="15" x14ac:dyDescent="0.25">
      <c r="B75" s="89"/>
      <c r="C75" s="89"/>
      <c r="D75" s="96"/>
      <c r="E75" s="89"/>
      <c r="F75" s="97"/>
      <c r="G75" s="98"/>
      <c r="H75" s="98"/>
      <c r="I75" s="98"/>
      <c r="J75" s="98"/>
      <c r="K75" s="98"/>
      <c r="L75" s="98"/>
      <c r="M75" s="98"/>
      <c r="N75" s="82"/>
    </row>
    <row r="76" spans="2:17" ht="14.25" x14ac:dyDescent="0.2">
      <c r="B76" s="89"/>
      <c r="C76" s="89"/>
      <c r="D76" s="27"/>
      <c r="E76" s="89"/>
      <c r="F76" s="97"/>
      <c r="G76" s="112"/>
      <c r="H76" s="99"/>
      <c r="I76" s="99"/>
      <c r="J76" s="99"/>
      <c r="K76" s="99"/>
      <c r="L76" s="99"/>
      <c r="M76" s="106"/>
      <c r="N76" s="82"/>
    </row>
    <row r="77" spans="2:17" ht="14.25" x14ac:dyDescent="0.2">
      <c r="B77" s="89"/>
      <c r="C77" s="89"/>
      <c r="D77" s="27"/>
      <c r="E77" s="89"/>
      <c r="F77" s="97"/>
      <c r="G77" s="112"/>
      <c r="H77" s="99"/>
      <c r="I77" s="99"/>
      <c r="J77" s="99"/>
      <c r="K77" s="99"/>
      <c r="L77" s="99"/>
      <c r="M77" s="106"/>
      <c r="N77" s="82"/>
    </row>
    <row r="78" spans="2:17" ht="14.25" x14ac:dyDescent="0.2">
      <c r="B78" s="89"/>
      <c r="C78" s="89"/>
      <c r="D78" s="27"/>
      <c r="E78" s="89"/>
      <c r="F78" s="97"/>
      <c r="G78" s="112"/>
      <c r="H78" s="99"/>
      <c r="I78" s="99"/>
      <c r="J78" s="99"/>
      <c r="K78" s="99"/>
      <c r="L78" s="99"/>
      <c r="M78" s="106"/>
      <c r="N78" s="82"/>
    </row>
    <row r="79" spans="2:17" ht="14.25" x14ac:dyDescent="0.2">
      <c r="B79" s="89"/>
      <c r="C79" s="89"/>
      <c r="D79" s="27"/>
      <c r="E79" s="89"/>
      <c r="F79" s="97"/>
      <c r="G79" s="100"/>
      <c r="H79" s="99"/>
      <c r="I79" s="99"/>
      <c r="J79" s="99"/>
      <c r="K79" s="99"/>
      <c r="L79" s="99"/>
      <c r="M79" s="98"/>
      <c r="N79" s="82"/>
    </row>
    <row r="80" spans="2:17" ht="14.25" x14ac:dyDescent="0.2">
      <c r="B80" s="89"/>
      <c r="C80" s="89"/>
      <c r="D80" s="27"/>
      <c r="E80" s="89"/>
      <c r="F80" s="97"/>
      <c r="G80" s="100"/>
      <c r="H80" s="99"/>
      <c r="I80" s="99"/>
      <c r="J80" s="99"/>
      <c r="K80" s="99"/>
      <c r="L80" s="99"/>
      <c r="M80" s="98"/>
      <c r="N80" s="82"/>
    </row>
    <row r="81" spans="1:21" ht="14.25" x14ac:dyDescent="0.2">
      <c r="B81" s="89"/>
      <c r="C81" s="89"/>
      <c r="D81" s="27"/>
      <c r="E81" s="89"/>
      <c r="F81" s="97"/>
      <c r="G81" s="100"/>
      <c r="H81" s="99"/>
      <c r="I81" s="99"/>
      <c r="J81" s="99"/>
      <c r="K81" s="99"/>
      <c r="L81" s="99"/>
      <c r="M81" s="98"/>
      <c r="N81" s="82"/>
    </row>
    <row r="82" spans="1:21" ht="12.75" customHeight="1" x14ac:dyDescent="0.2">
      <c r="B82" s="115"/>
      <c r="C82" s="115"/>
      <c r="D82" s="113"/>
      <c r="E82" s="113"/>
      <c r="F82" s="114"/>
      <c r="G82" s="79"/>
      <c r="H82" s="79"/>
      <c r="I82" s="79"/>
      <c r="J82" s="79"/>
      <c r="K82" s="79"/>
      <c r="L82" s="79"/>
      <c r="M82" s="106"/>
      <c r="N82" s="79"/>
      <c r="O82" s="3"/>
      <c r="P82" s="213"/>
    </row>
    <row r="83" spans="1:21" s="10" customFormat="1" ht="15" x14ac:dyDescent="0.25">
      <c r="B83" s="89"/>
      <c r="C83" s="89"/>
      <c r="D83" s="101"/>
      <c r="E83" s="27"/>
      <c r="F83" s="102"/>
      <c r="G83" s="103"/>
      <c r="H83" s="103"/>
      <c r="I83" s="103"/>
      <c r="J83" s="103"/>
      <c r="K83" s="103"/>
      <c r="L83" s="103"/>
      <c r="M83" s="104"/>
      <c r="N83" s="12"/>
      <c r="O83" s="11"/>
      <c r="P83" s="214"/>
      <c r="Q83" s="216"/>
      <c r="R83" s="8"/>
      <c r="S83" s="9"/>
      <c r="U83"/>
    </row>
    <row r="84" spans="1:21" s="10" customFormat="1" ht="15" x14ac:dyDescent="0.25">
      <c r="B84" s="89"/>
      <c r="C84" s="89"/>
      <c r="D84" s="27"/>
      <c r="E84" s="27"/>
      <c r="F84" s="102"/>
      <c r="G84" s="105"/>
      <c r="H84" s="99"/>
      <c r="I84" s="99"/>
      <c r="J84" s="99"/>
      <c r="K84" s="99"/>
      <c r="L84" s="99"/>
      <c r="M84" s="106"/>
      <c r="N84" s="12"/>
      <c r="O84" s="11"/>
      <c r="P84" s="214"/>
      <c r="Q84" s="216"/>
      <c r="R84" s="8"/>
      <c r="S84" s="9"/>
      <c r="U84"/>
    </row>
    <row r="85" spans="1:21" s="10" customFormat="1" ht="14.25" x14ac:dyDescent="0.2">
      <c r="B85" s="89"/>
      <c r="C85" s="89"/>
      <c r="D85" s="27"/>
      <c r="E85" s="27"/>
      <c r="F85" s="27"/>
      <c r="G85" s="100"/>
      <c r="H85" s="99"/>
      <c r="I85" s="99"/>
      <c r="J85" s="99"/>
      <c r="K85" s="99"/>
      <c r="L85" s="99"/>
      <c r="M85" s="98"/>
      <c r="N85" s="13"/>
      <c r="O85" s="11"/>
      <c r="P85" s="214"/>
      <c r="Q85" s="216"/>
      <c r="R85" s="8"/>
      <c r="S85" s="9"/>
      <c r="U85"/>
    </row>
    <row r="86" spans="1:21" s="10" customFormat="1" ht="14.25" x14ac:dyDescent="0.2">
      <c r="B86" s="89"/>
      <c r="C86" s="89"/>
      <c r="D86" s="27"/>
      <c r="E86" s="27"/>
      <c r="F86" s="27"/>
      <c r="G86" s="100"/>
      <c r="H86" s="99"/>
      <c r="I86" s="99"/>
      <c r="J86" s="99"/>
      <c r="K86" s="99"/>
      <c r="L86" s="99"/>
      <c r="M86" s="98"/>
      <c r="N86" s="13"/>
      <c r="O86" s="11"/>
      <c r="P86" s="214"/>
      <c r="Q86" s="216"/>
      <c r="R86" s="8"/>
      <c r="S86" s="9"/>
      <c r="U86"/>
    </row>
    <row r="87" spans="1:21" s="10" customFormat="1" ht="14.25" x14ac:dyDescent="0.2">
      <c r="B87" s="89"/>
      <c r="C87" s="89"/>
      <c r="D87" s="27"/>
      <c r="E87" s="27"/>
      <c r="F87" s="27"/>
      <c r="G87" s="100"/>
      <c r="H87" s="99"/>
      <c r="I87" s="99"/>
      <c r="J87" s="99"/>
      <c r="K87" s="99"/>
      <c r="L87" s="99"/>
      <c r="M87" s="98"/>
      <c r="N87" s="13"/>
      <c r="O87" s="11"/>
      <c r="P87" s="214"/>
      <c r="Q87" s="216"/>
      <c r="R87" s="8"/>
      <c r="S87" s="9"/>
      <c r="U87"/>
    </row>
    <row r="88" spans="1:21" s="10" customFormat="1" ht="14.25" x14ac:dyDescent="0.2">
      <c r="B88" s="89"/>
      <c r="C88" s="89"/>
      <c r="D88" s="27"/>
      <c r="E88" s="27"/>
      <c r="F88" s="27"/>
      <c r="G88" s="100"/>
      <c r="H88" s="99"/>
      <c r="I88" s="99"/>
      <c r="J88" s="99"/>
      <c r="K88" s="99"/>
      <c r="L88" s="99"/>
      <c r="M88" s="98"/>
      <c r="N88" s="13"/>
      <c r="O88" s="11"/>
      <c r="P88" s="214"/>
      <c r="Q88" s="216"/>
      <c r="R88" s="8"/>
      <c r="S88" s="9"/>
      <c r="U88"/>
    </row>
    <row r="89" spans="1:21" s="10" customFormat="1" ht="14.25" x14ac:dyDescent="0.2">
      <c r="B89" s="89"/>
      <c r="C89" s="89"/>
      <c r="D89" s="27"/>
      <c r="E89" s="27"/>
      <c r="F89" s="27"/>
      <c r="G89" s="100"/>
      <c r="H89" s="99"/>
      <c r="I89" s="99"/>
      <c r="J89" s="99"/>
      <c r="K89" s="99"/>
      <c r="L89" s="99"/>
      <c r="M89" s="98"/>
      <c r="N89" s="13"/>
      <c r="O89" s="14"/>
      <c r="P89" s="214"/>
      <c r="Q89" s="216"/>
      <c r="R89" s="8"/>
      <c r="S89" s="9"/>
      <c r="U89"/>
    </row>
    <row r="90" spans="1:21" s="10" customFormat="1" ht="14.25" x14ac:dyDescent="0.2">
      <c r="B90" s="89"/>
      <c r="C90" s="89"/>
      <c r="D90" s="27"/>
      <c r="E90" s="27"/>
      <c r="F90" s="27"/>
      <c r="G90" s="100"/>
      <c r="H90" s="99"/>
      <c r="I90" s="99"/>
      <c r="J90" s="99"/>
      <c r="K90" s="99"/>
      <c r="L90" s="99"/>
      <c r="M90" s="98"/>
      <c r="N90" s="13"/>
      <c r="O90" s="11"/>
      <c r="P90" s="214"/>
      <c r="Q90" s="216"/>
      <c r="R90" s="8"/>
      <c r="S90" s="9"/>
      <c r="U90"/>
    </row>
    <row r="91" spans="1:21" s="10" customFormat="1" ht="14.25" x14ac:dyDescent="0.2">
      <c r="B91" s="89"/>
      <c r="C91" s="89"/>
      <c r="D91" s="27"/>
      <c r="E91" s="27"/>
      <c r="F91" s="27"/>
      <c r="G91" s="100"/>
      <c r="H91" s="99"/>
      <c r="I91" s="99"/>
      <c r="J91" s="99"/>
      <c r="K91" s="99"/>
      <c r="L91" s="99"/>
      <c r="M91" s="98"/>
      <c r="N91" s="13"/>
      <c r="O91" s="11"/>
      <c r="P91" s="214"/>
      <c r="Q91" s="216"/>
      <c r="R91" s="8"/>
      <c r="S91" s="9"/>
      <c r="U91"/>
    </row>
    <row r="92" spans="1:21" s="10" customFormat="1" ht="14.25" x14ac:dyDescent="0.2">
      <c r="B92" s="89"/>
      <c r="C92" s="89"/>
      <c r="D92" s="27"/>
      <c r="E92" s="27"/>
      <c r="F92" s="27"/>
      <c r="G92" s="100"/>
      <c r="H92" s="99"/>
      <c r="I92" s="99"/>
      <c r="J92" s="99"/>
      <c r="K92" s="99"/>
      <c r="L92" s="99"/>
      <c r="M92" s="98"/>
      <c r="N92" s="13"/>
      <c r="O92" s="11"/>
      <c r="P92" s="214"/>
      <c r="Q92" s="216"/>
      <c r="R92" s="8"/>
      <c r="S92" s="9"/>
      <c r="U92"/>
    </row>
    <row r="93" spans="1:21" s="88" customFormat="1" x14ac:dyDescent="0.2">
      <c r="A93"/>
      <c r="B93" s="116"/>
      <c r="C93" s="116"/>
      <c r="D93" s="117"/>
      <c r="E93" s="117"/>
      <c r="F93" s="79"/>
      <c r="G93" s="79"/>
      <c r="H93" s="79"/>
      <c r="I93" s="79"/>
      <c r="J93" s="79"/>
      <c r="K93" s="79"/>
      <c r="L93" s="79"/>
      <c r="M93" s="106"/>
      <c r="N93" s="79"/>
      <c r="O93" s="3"/>
      <c r="P93" s="213"/>
      <c r="R93"/>
      <c r="S93"/>
      <c r="T93"/>
      <c r="U93"/>
    </row>
    <row r="94" spans="1:21" s="88" customFormat="1" ht="30" x14ac:dyDescent="0.4">
      <c r="A94"/>
      <c r="B94" s="107"/>
      <c r="C94" s="107"/>
      <c r="D94" s="76"/>
      <c r="E94" s="82"/>
      <c r="F94" s="82"/>
      <c r="G94" s="82"/>
      <c r="H94" s="82"/>
      <c r="I94" s="82"/>
      <c r="J94" s="82"/>
      <c r="K94" s="82"/>
      <c r="L94" s="82"/>
      <c r="M94" s="106"/>
      <c r="N94" s="118"/>
      <c r="O94"/>
      <c r="R94"/>
      <c r="S94"/>
      <c r="T94"/>
      <c r="U94"/>
    </row>
    <row r="95" spans="1:21" s="88" customFormat="1" x14ac:dyDescent="0.2">
      <c r="A95"/>
      <c r="B95" s="107"/>
      <c r="C95" s="107"/>
      <c r="D95" s="82"/>
      <c r="E95" s="82"/>
      <c r="F95" s="82"/>
      <c r="G95" s="82"/>
      <c r="H95" s="82"/>
      <c r="I95" s="82"/>
      <c r="J95" s="82"/>
      <c r="K95" s="82"/>
      <c r="L95" s="82"/>
      <c r="M95" s="106"/>
      <c r="N95" s="82"/>
      <c r="O95"/>
      <c r="R95"/>
      <c r="S95"/>
      <c r="T95"/>
      <c r="U95"/>
    </row>
    <row r="96" spans="1:21" s="88" customFormat="1" ht="15" x14ac:dyDescent="0.25">
      <c r="A96"/>
      <c r="B96" s="109"/>
      <c r="C96" s="109"/>
      <c r="D96" s="119"/>
      <c r="E96" s="109"/>
      <c r="F96" s="109"/>
      <c r="G96" s="119"/>
      <c r="H96" s="119"/>
      <c r="I96" s="119"/>
      <c r="J96" s="119"/>
      <c r="K96" s="119"/>
      <c r="L96" s="119"/>
      <c r="M96" s="120"/>
      <c r="N96" s="119"/>
      <c r="O96" s="20"/>
      <c r="P96" s="215"/>
      <c r="R96"/>
      <c r="S96"/>
      <c r="T96"/>
      <c r="U96"/>
    </row>
    <row r="97" spans="1:21" s="88" customFormat="1" ht="14.25" x14ac:dyDescent="0.2">
      <c r="A97"/>
      <c r="B97" s="38"/>
      <c r="C97" s="38"/>
      <c r="D97" s="111"/>
      <c r="E97" s="38"/>
      <c r="F97" s="38"/>
      <c r="G97" s="123"/>
      <c r="H97" s="99"/>
      <c r="I97" s="99"/>
      <c r="J97" s="99"/>
      <c r="K97" s="99"/>
      <c r="L97" s="99"/>
      <c r="M97" s="124"/>
      <c r="N97" s="113"/>
      <c r="O97" s="20"/>
      <c r="P97" s="215"/>
      <c r="R97"/>
      <c r="S97"/>
      <c r="T97"/>
      <c r="U97"/>
    </row>
    <row r="98" spans="1:21" s="88" customFormat="1" ht="14.25" x14ac:dyDescent="0.2">
      <c r="A98"/>
      <c r="B98" s="38"/>
      <c r="C98" s="38"/>
      <c r="D98" s="111"/>
      <c r="E98" s="38"/>
      <c r="F98" s="38"/>
      <c r="G98" s="123"/>
      <c r="H98" s="99"/>
      <c r="I98" s="99"/>
      <c r="J98" s="99"/>
      <c r="K98" s="99"/>
      <c r="L98" s="99"/>
      <c r="M98" s="124"/>
      <c r="N98" s="113"/>
      <c r="O98" s="20"/>
      <c r="P98" s="215"/>
      <c r="R98"/>
      <c r="S98"/>
      <c r="T98"/>
      <c r="U98"/>
    </row>
    <row r="99" spans="1:21" s="88" customFormat="1" ht="14.25" x14ac:dyDescent="0.2">
      <c r="A99"/>
      <c r="B99" s="38"/>
      <c r="C99" s="38"/>
      <c r="D99" s="113"/>
      <c r="E99" s="38"/>
      <c r="F99" s="38"/>
      <c r="G99" s="123"/>
      <c r="H99" s="99"/>
      <c r="I99" s="99"/>
      <c r="J99" s="99"/>
      <c r="K99" s="99"/>
      <c r="L99" s="99"/>
      <c r="M99" s="124"/>
      <c r="N99" s="113"/>
      <c r="O99" s="20"/>
      <c r="P99" s="215"/>
      <c r="R99"/>
      <c r="S99"/>
      <c r="T99"/>
      <c r="U99"/>
    </row>
    <row r="100" spans="1:21" s="88" customFormat="1" ht="14.25" x14ac:dyDescent="0.2">
      <c r="A100"/>
      <c r="B100" s="38"/>
      <c r="C100" s="38"/>
      <c r="D100" s="113"/>
      <c r="E100" s="38"/>
      <c r="F100" s="38"/>
      <c r="G100" s="123"/>
      <c r="H100" s="99"/>
      <c r="I100" s="99"/>
      <c r="J100" s="99"/>
      <c r="K100" s="99"/>
      <c r="L100" s="99"/>
      <c r="M100" s="124"/>
      <c r="N100" s="113"/>
      <c r="O100" s="20"/>
      <c r="P100" s="215"/>
      <c r="R100"/>
      <c r="S100"/>
      <c r="T100"/>
      <c r="U100"/>
    </row>
    <row r="101" spans="1:21" s="88" customFormat="1" ht="14.25" x14ac:dyDescent="0.2">
      <c r="A101"/>
      <c r="B101" s="38"/>
      <c r="C101" s="38"/>
      <c r="D101" s="113"/>
      <c r="E101" s="38"/>
      <c r="F101" s="38"/>
      <c r="G101" s="123"/>
      <c r="H101" s="99"/>
      <c r="I101" s="99"/>
      <c r="J101" s="99"/>
      <c r="K101" s="99"/>
      <c r="L101" s="99"/>
      <c r="M101" s="124"/>
      <c r="N101" s="113"/>
      <c r="O101" s="20"/>
      <c r="P101" s="215"/>
      <c r="R101"/>
      <c r="S101"/>
      <c r="T101"/>
      <c r="U101"/>
    </row>
    <row r="102" spans="1:21" s="88" customFormat="1" ht="14.25" x14ac:dyDescent="0.2">
      <c r="A102"/>
      <c r="B102" s="38"/>
      <c r="C102" s="38"/>
      <c r="D102" s="113"/>
      <c r="E102" s="38"/>
      <c r="F102" s="38"/>
      <c r="G102" s="123"/>
      <c r="H102" s="99"/>
      <c r="I102" s="99"/>
      <c r="J102" s="99"/>
      <c r="K102" s="99"/>
      <c r="L102" s="99"/>
      <c r="M102" s="124"/>
      <c r="N102" s="113"/>
      <c r="O102" s="20"/>
      <c r="P102" s="215"/>
      <c r="R102"/>
      <c r="S102"/>
      <c r="T102"/>
      <c r="U102"/>
    </row>
    <row r="103" spans="1:21" s="88" customFormat="1" ht="14.25" x14ac:dyDescent="0.2">
      <c r="A103"/>
      <c r="B103" s="38"/>
      <c r="C103" s="38"/>
      <c r="D103" s="113"/>
      <c r="E103" s="38"/>
      <c r="F103" s="38"/>
      <c r="G103" s="123"/>
      <c r="H103" s="99"/>
      <c r="I103" s="99"/>
      <c r="J103" s="99"/>
      <c r="K103" s="99"/>
      <c r="L103" s="99"/>
      <c r="M103" s="124"/>
      <c r="N103" s="113"/>
      <c r="O103" s="20"/>
      <c r="P103" s="215"/>
      <c r="R103"/>
      <c r="S103"/>
      <c r="T103"/>
      <c r="U103"/>
    </row>
    <row r="104" spans="1:21" s="88" customFormat="1" ht="14.25" x14ac:dyDescent="0.2">
      <c r="A104"/>
      <c r="B104" s="38"/>
      <c r="C104" s="38"/>
      <c r="D104" s="113"/>
      <c r="E104" s="38"/>
      <c r="F104" s="38"/>
      <c r="G104" s="123"/>
      <c r="H104" s="99"/>
      <c r="I104" s="99"/>
      <c r="J104" s="99"/>
      <c r="K104" s="99"/>
      <c r="L104" s="99"/>
      <c r="M104" s="124"/>
      <c r="N104" s="113"/>
      <c r="O104" s="20"/>
      <c r="P104" s="215"/>
      <c r="R104"/>
      <c r="S104"/>
      <c r="T104"/>
      <c r="U104"/>
    </row>
    <row r="105" spans="1:21" s="88" customFormat="1" ht="14.25" x14ac:dyDescent="0.2">
      <c r="A105"/>
      <c r="B105" s="38"/>
      <c r="C105" s="38"/>
      <c r="D105" s="110"/>
      <c r="E105" s="38"/>
      <c r="F105" s="38"/>
      <c r="G105" s="125"/>
      <c r="H105" s="99"/>
      <c r="I105" s="99"/>
      <c r="J105" s="99"/>
      <c r="K105" s="99"/>
      <c r="L105" s="99"/>
      <c r="M105" s="126"/>
      <c r="N105" s="110"/>
      <c r="O105" s="20"/>
      <c r="P105" s="215"/>
      <c r="R105"/>
      <c r="S105"/>
      <c r="T105"/>
      <c r="U105"/>
    </row>
    <row r="106" spans="1:21" s="88" customFormat="1" ht="14.25" x14ac:dyDescent="0.2">
      <c r="A106"/>
      <c r="B106" s="38"/>
      <c r="C106" s="38"/>
      <c r="D106" s="110"/>
      <c r="E106" s="38"/>
      <c r="F106" s="38"/>
      <c r="G106" s="125"/>
      <c r="H106" s="99"/>
      <c r="I106" s="99"/>
      <c r="J106" s="99"/>
      <c r="K106" s="99"/>
      <c r="L106" s="99"/>
      <c r="M106" s="126"/>
      <c r="N106" s="110"/>
      <c r="O106" s="20"/>
      <c r="P106" s="215"/>
      <c r="R106"/>
      <c r="S106"/>
      <c r="T106"/>
      <c r="U106"/>
    </row>
    <row r="107" spans="1:21" s="88" customFormat="1" ht="14.25" x14ac:dyDescent="0.2">
      <c r="A107"/>
      <c r="B107" s="38"/>
      <c r="C107" s="38"/>
      <c r="D107" s="110"/>
      <c r="E107" s="38"/>
      <c r="F107" s="38"/>
      <c r="G107" s="125"/>
      <c r="H107" s="99"/>
      <c r="I107" s="99"/>
      <c r="J107" s="99"/>
      <c r="K107" s="99"/>
      <c r="L107" s="99"/>
      <c r="M107" s="126"/>
      <c r="N107" s="110"/>
      <c r="O107" s="20"/>
      <c r="P107" s="215"/>
      <c r="R107"/>
      <c r="S107"/>
      <c r="T107"/>
      <c r="U107"/>
    </row>
    <row r="108" spans="1:21" s="88" customFormat="1" ht="14.25" x14ac:dyDescent="0.2">
      <c r="A108"/>
      <c r="B108" s="115"/>
      <c r="C108" s="115"/>
      <c r="D108" s="113"/>
      <c r="E108" s="115"/>
      <c r="F108" s="127"/>
      <c r="G108" s="125"/>
      <c r="H108" s="99"/>
      <c r="I108" s="99"/>
      <c r="J108" s="99"/>
      <c r="K108" s="99"/>
      <c r="L108" s="99"/>
      <c r="M108" s="126"/>
      <c r="N108" s="114"/>
      <c r="O108" s="21"/>
      <c r="P108" s="212"/>
      <c r="R108"/>
      <c r="S108"/>
      <c r="T108"/>
      <c r="U108"/>
    </row>
    <row r="109" spans="1:21" s="88" customFormat="1" ht="27" customHeight="1" x14ac:dyDescent="0.2">
      <c r="A109"/>
      <c r="B109" s="38"/>
      <c r="C109" s="38"/>
      <c r="D109" s="121"/>
      <c r="E109" s="38"/>
      <c r="F109" s="38"/>
      <c r="G109" s="125"/>
      <c r="H109" s="99"/>
      <c r="I109" s="99"/>
      <c r="J109" s="99"/>
      <c r="K109" s="99"/>
      <c r="L109" s="99"/>
      <c r="M109" s="126"/>
      <c r="N109" s="113"/>
      <c r="O109" s="20"/>
      <c r="P109" s="215"/>
      <c r="R109"/>
      <c r="S109"/>
      <c r="T109"/>
      <c r="U109"/>
    </row>
    <row r="110" spans="1:21" s="88" customFormat="1" ht="25.5" customHeight="1" x14ac:dyDescent="0.2">
      <c r="A110"/>
      <c r="B110" s="38"/>
      <c r="C110" s="38"/>
      <c r="D110" s="122"/>
      <c r="E110" s="38"/>
      <c r="F110" s="38"/>
      <c r="G110" s="125"/>
      <c r="H110" s="99"/>
      <c r="I110" s="99"/>
      <c r="J110" s="99"/>
      <c r="K110" s="99"/>
      <c r="L110" s="99"/>
      <c r="M110" s="126"/>
      <c r="N110" s="113"/>
      <c r="O110" s="20"/>
      <c r="P110" s="215"/>
      <c r="R110"/>
      <c r="S110"/>
      <c r="T110"/>
      <c r="U110"/>
    </row>
    <row r="111" spans="1:21" s="88" customFormat="1" x14ac:dyDescent="0.2">
      <c r="A111"/>
      <c r="B111" s="107"/>
      <c r="C111" s="107"/>
      <c r="D111" s="82"/>
      <c r="E111" s="82"/>
      <c r="F111" s="82"/>
      <c r="G111" s="82"/>
      <c r="H111" s="82"/>
      <c r="I111" s="82"/>
      <c r="J111" s="82"/>
      <c r="K111" s="82"/>
      <c r="L111" s="82"/>
      <c r="M111" s="82"/>
      <c r="N111" s="82"/>
      <c r="O111"/>
      <c r="R111"/>
      <c r="S111"/>
      <c r="T111"/>
      <c r="U111"/>
    </row>
    <row r="112" spans="1:21" s="88" customFormat="1" ht="14.25" x14ac:dyDescent="0.2">
      <c r="A112"/>
      <c r="B112" s="107"/>
      <c r="C112" s="107"/>
      <c r="D112" s="111"/>
      <c r="E112" s="82"/>
      <c r="F112" s="82"/>
      <c r="G112" s="82"/>
      <c r="H112" s="82"/>
      <c r="I112" s="82"/>
      <c r="J112" s="82"/>
      <c r="K112" s="82"/>
      <c r="L112" s="82"/>
      <c r="M112" s="82"/>
      <c r="N112" s="82"/>
      <c r="O112"/>
      <c r="R112"/>
      <c r="S112"/>
      <c r="T112"/>
      <c r="U112"/>
    </row>
    <row r="113" spans="1:21" s="88" customFormat="1" x14ac:dyDescent="0.2">
      <c r="A113"/>
      <c r="B113" s="90"/>
      <c r="C113" s="90"/>
      <c r="D113" s="16"/>
      <c r="E113" s="16"/>
      <c r="F113" s="16"/>
      <c r="G113" s="16"/>
      <c r="H113" s="16"/>
      <c r="I113" s="16"/>
      <c r="J113" s="16"/>
      <c r="K113" s="16"/>
      <c r="L113" s="16"/>
      <c r="M113" s="16"/>
      <c r="N113"/>
      <c r="O113"/>
      <c r="R113"/>
      <c r="S113"/>
      <c r="T113"/>
      <c r="U113"/>
    </row>
    <row r="114" spans="1:21" s="88" customFormat="1" x14ac:dyDescent="0.2">
      <c r="A114"/>
      <c r="B114" s="90"/>
      <c r="C114" s="90"/>
      <c r="D114" s="16"/>
      <c r="E114" s="16"/>
      <c r="F114" s="16"/>
      <c r="G114" s="16"/>
      <c r="H114" s="16"/>
      <c r="I114" s="16"/>
      <c r="J114" s="16"/>
      <c r="K114" s="16"/>
      <c r="L114" s="16"/>
      <c r="M114" s="16"/>
      <c r="N114"/>
      <c r="O114"/>
      <c r="R114"/>
      <c r="S114"/>
      <c r="T114"/>
      <c r="U114"/>
    </row>
    <row r="115" spans="1:21" s="88" customFormat="1" x14ac:dyDescent="0.2">
      <c r="A115"/>
      <c r="B115" s="90"/>
      <c r="C115" s="90"/>
      <c r="D115" s="16"/>
      <c r="E115" s="16"/>
      <c r="F115" s="16"/>
      <c r="G115" s="16"/>
      <c r="H115" s="16"/>
      <c r="I115" s="16"/>
      <c r="J115" s="16"/>
      <c r="K115" s="16"/>
      <c r="L115" s="16"/>
      <c r="M115" s="16"/>
      <c r="N115"/>
      <c r="O115"/>
      <c r="R115"/>
      <c r="S115"/>
      <c r="T115"/>
      <c r="U115"/>
    </row>
    <row r="116" spans="1:21" s="88" customFormat="1" x14ac:dyDescent="0.2">
      <c r="A116"/>
      <c r="B116" s="90"/>
      <c r="C116" s="90"/>
      <c r="D116" s="16"/>
      <c r="E116" s="16"/>
      <c r="F116" s="16"/>
      <c r="G116" s="16"/>
      <c r="H116" s="16"/>
      <c r="I116" s="16"/>
      <c r="J116" s="16"/>
      <c r="K116" s="16"/>
      <c r="L116" s="16"/>
      <c r="M116" s="16"/>
      <c r="N116"/>
      <c r="O116"/>
      <c r="R116"/>
      <c r="S116"/>
      <c r="T116"/>
      <c r="U116"/>
    </row>
    <row r="117" spans="1:21" s="88" customFormat="1" x14ac:dyDescent="0.2">
      <c r="A117"/>
      <c r="B117" s="90"/>
      <c r="C117" s="90"/>
      <c r="D117" s="16"/>
      <c r="E117" s="16"/>
      <c r="F117" s="16"/>
      <c r="G117" s="16"/>
      <c r="H117" s="16"/>
      <c r="I117" s="16"/>
      <c r="J117" s="16"/>
      <c r="K117" s="16"/>
      <c r="L117" s="16"/>
      <c r="M117" s="16"/>
      <c r="N117"/>
      <c r="O117"/>
      <c r="R117"/>
      <c r="S117"/>
      <c r="T117"/>
      <c r="U117"/>
    </row>
    <row r="118" spans="1:21" s="88" customFormat="1" x14ac:dyDescent="0.2">
      <c r="A118"/>
      <c r="B118" s="90"/>
      <c r="C118" s="90"/>
      <c r="D118" s="16"/>
      <c r="E118" s="16"/>
      <c r="F118" s="16"/>
      <c r="G118" s="16"/>
      <c r="H118" s="16"/>
      <c r="I118" s="16"/>
      <c r="J118" s="16"/>
      <c r="K118" s="16"/>
      <c r="L118" s="16"/>
      <c r="M118" s="16"/>
      <c r="N118"/>
      <c r="O118"/>
      <c r="R118"/>
      <c r="S118"/>
      <c r="T118"/>
      <c r="U118"/>
    </row>
    <row r="119" spans="1:21" s="88" customFormat="1" x14ac:dyDescent="0.2">
      <c r="A119"/>
      <c r="B119" s="90"/>
      <c r="C119" s="90"/>
      <c r="D119" s="16"/>
      <c r="E119" s="16"/>
      <c r="F119" s="16"/>
      <c r="G119" s="16"/>
      <c r="H119" s="16"/>
      <c r="I119" s="16"/>
      <c r="J119" s="16"/>
      <c r="K119" s="16"/>
      <c r="L119" s="16"/>
      <c r="M119" s="16"/>
      <c r="N119"/>
      <c r="O119"/>
      <c r="R119"/>
      <c r="S119"/>
      <c r="T119"/>
      <c r="U119"/>
    </row>
    <row r="120" spans="1:21" s="88" customFormat="1" x14ac:dyDescent="0.2">
      <c r="A120"/>
      <c r="B120" s="90"/>
      <c r="C120" s="90"/>
      <c r="D120" s="16"/>
      <c r="E120" s="16"/>
      <c r="F120" s="16"/>
      <c r="G120" s="16"/>
      <c r="H120" s="16"/>
      <c r="I120" s="16"/>
      <c r="J120" s="16"/>
      <c r="K120" s="16"/>
      <c r="L120" s="16"/>
      <c r="M120" s="16"/>
      <c r="N120"/>
      <c r="O120"/>
      <c r="R120"/>
      <c r="S120"/>
      <c r="T120"/>
      <c r="U120"/>
    </row>
    <row r="121" spans="1:21" s="88" customFormat="1" x14ac:dyDescent="0.2">
      <c r="A121"/>
      <c r="B121" s="90"/>
      <c r="C121" s="90"/>
      <c r="D121" s="16"/>
      <c r="E121" s="16"/>
      <c r="F121" s="16"/>
      <c r="G121" s="16"/>
      <c r="H121" s="16"/>
      <c r="I121" s="16"/>
      <c r="J121" s="16"/>
      <c r="K121" s="16"/>
      <c r="L121" s="16"/>
      <c r="M121" s="16"/>
      <c r="N121"/>
      <c r="O121"/>
      <c r="R121"/>
      <c r="S121"/>
      <c r="T121"/>
      <c r="U121"/>
    </row>
    <row r="122" spans="1:21" s="88" customFormat="1" hidden="1" x14ac:dyDescent="0.2">
      <c r="A122"/>
      <c r="B122" s="94" t="s">
        <v>223</v>
      </c>
      <c r="C122" s="94" t="s">
        <v>223</v>
      </c>
      <c r="D122" s="93" t="s">
        <v>44</v>
      </c>
      <c r="E122" s="139">
        <v>0</v>
      </c>
      <c r="F122" s="16"/>
      <c r="G122" s="16"/>
      <c r="H122" s="16"/>
      <c r="I122" s="16"/>
      <c r="J122" s="16"/>
      <c r="K122" s="16"/>
      <c r="L122" s="16"/>
      <c r="M122" s="16"/>
      <c r="N122"/>
      <c r="O122"/>
      <c r="R122"/>
      <c r="S122"/>
      <c r="T122"/>
      <c r="U122"/>
    </row>
    <row r="123" spans="1:21" s="88" customFormat="1" hidden="1" x14ac:dyDescent="0.2">
      <c r="A123"/>
      <c r="B123" s="92">
        <v>1</v>
      </c>
      <c r="C123" s="92">
        <v>1</v>
      </c>
      <c r="D123" s="92">
        <v>1</v>
      </c>
      <c r="E123" s="16">
        <v>1</v>
      </c>
      <c r="F123" s="16"/>
      <c r="G123" s="16"/>
      <c r="H123" s="16"/>
      <c r="I123" s="16"/>
      <c r="J123" s="16"/>
      <c r="K123" s="16"/>
      <c r="L123" s="16"/>
      <c r="M123" s="16"/>
      <c r="N123"/>
      <c r="O123"/>
      <c r="R123"/>
      <c r="S123"/>
      <c r="T123"/>
      <c r="U123"/>
    </row>
    <row r="124" spans="1:21" s="88" customFormat="1" ht="15" hidden="1" x14ac:dyDescent="0.25">
      <c r="A124"/>
      <c r="B124" s="92">
        <v>0.4</v>
      </c>
      <c r="C124" s="92">
        <v>0.4</v>
      </c>
      <c r="D124" s="92">
        <v>0.6</v>
      </c>
      <c r="E124" s="19"/>
      <c r="F124" s="19"/>
      <c r="G124" s="16"/>
      <c r="H124" s="20"/>
      <c r="I124" s="21"/>
      <c r="J124" s="16"/>
      <c r="K124" s="16"/>
      <c r="L124" s="16"/>
      <c r="M124" s="16"/>
      <c r="N124"/>
      <c r="O124"/>
      <c r="R124"/>
      <c r="S124"/>
      <c r="T124"/>
      <c r="U124"/>
    </row>
    <row r="125" spans="1:21" ht="14.25" hidden="1" x14ac:dyDescent="0.2">
      <c r="B125" s="90"/>
      <c r="C125" s="90"/>
      <c r="D125" s="92"/>
      <c r="E125" s="20"/>
      <c r="F125" s="20"/>
      <c r="G125" s="16"/>
      <c r="H125" s="20"/>
      <c r="I125" s="20"/>
      <c r="J125" s="16"/>
      <c r="K125" s="16"/>
      <c r="L125" s="16"/>
      <c r="M125" s="16"/>
    </row>
    <row r="126" spans="1:21" ht="14.25" hidden="1" x14ac:dyDescent="0.2">
      <c r="B126" s="94" t="s">
        <v>134</v>
      </c>
      <c r="C126" s="94" t="s">
        <v>134</v>
      </c>
      <c r="D126" s="93" t="s">
        <v>135</v>
      </c>
      <c r="E126" s="20"/>
      <c r="F126" s="20"/>
      <c r="G126" s="16"/>
      <c r="H126" s="21"/>
      <c r="I126" s="21"/>
      <c r="J126" s="16"/>
      <c r="K126" s="16"/>
      <c r="L126" s="16"/>
      <c r="M126" s="16"/>
    </row>
    <row r="127" spans="1:21" ht="14.25" hidden="1" x14ac:dyDescent="0.2">
      <c r="B127" s="92">
        <v>1</v>
      </c>
      <c r="C127" s="92">
        <v>1</v>
      </c>
      <c r="D127" s="92">
        <v>1</v>
      </c>
      <c r="E127" s="20"/>
      <c r="F127" s="23"/>
      <c r="G127" s="16"/>
      <c r="H127" s="21"/>
      <c r="I127" s="21"/>
      <c r="J127" s="16"/>
      <c r="K127" s="16"/>
      <c r="L127" s="16"/>
      <c r="M127" s="16"/>
    </row>
    <row r="128" spans="1:21" ht="14.25" hidden="1" x14ac:dyDescent="0.2">
      <c r="B128" s="92">
        <v>0.85</v>
      </c>
      <c r="C128" s="92">
        <v>0.85</v>
      </c>
      <c r="D128" s="92">
        <v>0.88</v>
      </c>
      <c r="E128" s="23"/>
      <c r="F128" s="20"/>
      <c r="G128" s="16"/>
      <c r="H128" s="21"/>
      <c r="I128" s="21"/>
      <c r="J128" s="16"/>
      <c r="K128" s="16"/>
      <c r="L128" s="16"/>
      <c r="M128" s="16"/>
    </row>
    <row r="129" spans="2:17" ht="14.25" hidden="1" x14ac:dyDescent="0.2">
      <c r="B129" s="92">
        <v>0.75</v>
      </c>
      <c r="C129" s="92">
        <v>0.75</v>
      </c>
      <c r="D129" s="92">
        <v>0.7</v>
      </c>
      <c r="E129" s="20"/>
      <c r="F129" s="21"/>
      <c r="G129" s="16"/>
      <c r="H129" s="21"/>
      <c r="I129" s="21"/>
      <c r="J129" s="16"/>
      <c r="K129" s="16"/>
      <c r="L129" s="16"/>
      <c r="M129" s="16"/>
    </row>
    <row r="130" spans="2:17" hidden="1" x14ac:dyDescent="0.2">
      <c r="B130" s="90"/>
      <c r="C130" s="90"/>
      <c r="D130" s="16"/>
      <c r="E130" s="16"/>
      <c r="F130" s="16"/>
      <c r="G130" s="16"/>
      <c r="H130" s="16"/>
      <c r="I130" s="16"/>
      <c r="J130" s="16"/>
      <c r="K130" s="16"/>
      <c r="L130" s="16"/>
      <c r="M130" s="16"/>
    </row>
    <row r="131" spans="2:17" hidden="1" x14ac:dyDescent="0.2">
      <c r="B131" s="94" t="s">
        <v>136</v>
      </c>
      <c r="C131" s="94" t="s">
        <v>136</v>
      </c>
      <c r="D131" s="91">
        <v>1</v>
      </c>
      <c r="E131" s="16"/>
      <c r="F131" s="16"/>
      <c r="G131" s="16"/>
      <c r="H131" s="16"/>
      <c r="I131" s="16"/>
      <c r="J131" s="16"/>
      <c r="K131" s="16"/>
      <c r="L131" s="16"/>
      <c r="M131" s="16"/>
    </row>
    <row r="132" spans="2:17" hidden="1" x14ac:dyDescent="0.2">
      <c r="B132" s="92">
        <v>1</v>
      </c>
      <c r="C132" s="92">
        <v>1</v>
      </c>
      <c r="D132" s="16"/>
      <c r="E132" s="16"/>
      <c r="F132" s="16"/>
      <c r="G132" s="16"/>
      <c r="H132" s="16"/>
      <c r="I132" s="16"/>
      <c r="J132" s="16"/>
      <c r="K132" s="16"/>
      <c r="L132" s="16"/>
      <c r="M132" s="16"/>
    </row>
    <row r="133" spans="2:17" hidden="1" x14ac:dyDescent="0.2">
      <c r="B133" s="92">
        <v>0.85</v>
      </c>
      <c r="C133" s="92">
        <v>0.85</v>
      </c>
      <c r="D133" s="16"/>
      <c r="E133" s="16"/>
      <c r="F133" s="16"/>
      <c r="G133" s="16"/>
      <c r="H133" s="16"/>
      <c r="I133" s="16"/>
      <c r="J133" s="16"/>
      <c r="K133" s="16"/>
      <c r="L133" s="16"/>
      <c r="M133" s="16"/>
    </row>
    <row r="134" spans="2:17" hidden="1" x14ac:dyDescent="0.2">
      <c r="B134" s="92">
        <v>0.7</v>
      </c>
      <c r="C134" s="92">
        <v>0.7</v>
      </c>
      <c r="D134" s="16"/>
      <c r="E134" s="16"/>
      <c r="F134" s="16"/>
      <c r="G134" s="16"/>
      <c r="H134" s="16"/>
      <c r="I134" s="16"/>
      <c r="J134" s="16"/>
      <c r="K134" s="16"/>
      <c r="L134" s="16"/>
      <c r="M134" s="16"/>
    </row>
    <row r="135" spans="2:17" hidden="1" x14ac:dyDescent="0.2">
      <c r="B135" s="90"/>
      <c r="C135" s="90"/>
      <c r="D135" s="16"/>
      <c r="E135" s="16"/>
      <c r="F135" s="16"/>
      <c r="G135" s="16"/>
      <c r="H135" s="16"/>
      <c r="I135" s="16"/>
      <c r="J135" s="16"/>
      <c r="K135" s="16"/>
      <c r="L135" s="16"/>
      <c r="M135" s="16"/>
      <c r="P135"/>
      <c r="Q135"/>
    </row>
    <row r="136" spans="2:17" hidden="1" x14ac:dyDescent="0.2">
      <c r="B136" s="94" t="s">
        <v>224</v>
      </c>
      <c r="C136" s="94" t="s">
        <v>224</v>
      </c>
      <c r="D136" s="93" t="s">
        <v>211</v>
      </c>
      <c r="E136" s="16"/>
      <c r="F136" s="16"/>
      <c r="G136" s="16"/>
      <c r="H136" s="16"/>
      <c r="I136" s="16"/>
      <c r="J136" s="16"/>
      <c r="K136" s="16"/>
      <c r="L136" s="16"/>
      <c r="M136" s="16"/>
      <c r="P136"/>
      <c r="Q136"/>
    </row>
    <row r="137" spans="2:17" hidden="1" x14ac:dyDescent="0.2">
      <c r="B137" s="92">
        <v>1</v>
      </c>
      <c r="C137" s="92">
        <v>1</v>
      </c>
      <c r="D137" s="92">
        <v>1</v>
      </c>
      <c r="E137" s="16"/>
      <c r="F137" s="16"/>
      <c r="G137" s="16"/>
      <c r="H137" s="16"/>
      <c r="I137" s="16"/>
      <c r="J137" s="16"/>
      <c r="K137" s="16"/>
      <c r="L137" s="16"/>
      <c r="M137" s="16"/>
      <c r="P137"/>
      <c r="Q137"/>
    </row>
    <row r="138" spans="2:17" hidden="1" x14ac:dyDescent="0.2">
      <c r="B138" s="92">
        <v>0.85</v>
      </c>
      <c r="C138" s="92">
        <v>0.85</v>
      </c>
      <c r="D138" s="92">
        <v>0.88</v>
      </c>
      <c r="E138" s="16"/>
      <c r="F138" s="16"/>
      <c r="G138" s="16"/>
      <c r="H138" s="16"/>
      <c r="I138" s="16"/>
      <c r="J138" s="16"/>
      <c r="K138" s="16"/>
      <c r="L138" s="16"/>
      <c r="M138" s="16"/>
      <c r="P138"/>
      <c r="Q138"/>
    </row>
    <row r="139" spans="2:17" hidden="1" x14ac:dyDescent="0.2">
      <c r="B139" s="92">
        <v>0.65</v>
      </c>
      <c r="C139" s="92">
        <v>0.65</v>
      </c>
      <c r="D139" s="92">
        <v>0.75</v>
      </c>
      <c r="E139" s="16"/>
      <c r="F139" s="16"/>
      <c r="G139" s="16"/>
      <c r="H139" s="16"/>
      <c r="I139" s="16"/>
      <c r="J139" s="16"/>
      <c r="K139" s="16"/>
      <c r="L139" s="16"/>
      <c r="M139" s="16"/>
      <c r="P139"/>
      <c r="Q139"/>
    </row>
    <row r="140" spans="2:17" x14ac:dyDescent="0.2">
      <c r="B140" s="90"/>
      <c r="C140" s="90"/>
      <c r="D140" s="16"/>
      <c r="E140" s="16"/>
      <c r="F140" s="16"/>
      <c r="G140" s="16"/>
      <c r="H140" s="16"/>
      <c r="I140" s="16"/>
      <c r="J140" s="16"/>
      <c r="K140" s="16"/>
      <c r="L140" s="16"/>
      <c r="M140" s="16"/>
      <c r="P140"/>
      <c r="Q140"/>
    </row>
    <row r="141" spans="2:17" x14ac:dyDescent="0.2">
      <c r="B141" s="90"/>
      <c r="C141" s="90"/>
      <c r="D141" s="16"/>
      <c r="E141" s="16"/>
      <c r="F141" s="16"/>
      <c r="G141" s="16"/>
      <c r="H141" s="16"/>
      <c r="I141" s="16"/>
      <c r="J141" s="16"/>
      <c r="K141" s="16"/>
      <c r="L141" s="16"/>
      <c r="M141" s="16"/>
      <c r="P141"/>
      <c r="Q141"/>
    </row>
    <row r="142" spans="2:17" x14ac:dyDescent="0.2">
      <c r="B142" s="90"/>
      <c r="C142" s="90"/>
      <c r="D142" s="16"/>
      <c r="E142" s="16"/>
      <c r="F142" s="16"/>
      <c r="G142" s="16"/>
      <c r="H142" s="16"/>
      <c r="I142" s="16"/>
      <c r="J142" s="16"/>
      <c r="K142" s="16"/>
      <c r="L142" s="16"/>
      <c r="M142" s="16"/>
      <c r="P142"/>
      <c r="Q142"/>
    </row>
    <row r="143" spans="2:17" x14ac:dyDescent="0.2">
      <c r="B143" s="90"/>
      <c r="C143" s="90"/>
      <c r="D143" s="16"/>
      <c r="E143" s="16"/>
      <c r="F143" s="16"/>
      <c r="G143" s="16"/>
      <c r="H143" s="16"/>
      <c r="I143" s="16"/>
      <c r="J143" s="16"/>
      <c r="K143" s="16"/>
      <c r="L143" s="16"/>
      <c r="M143" s="16"/>
      <c r="P143"/>
      <c r="Q143"/>
    </row>
    <row r="144" spans="2:17" x14ac:dyDescent="0.2">
      <c r="B144" s="90"/>
      <c r="C144" s="90"/>
      <c r="D144" s="16"/>
      <c r="E144" s="16"/>
      <c r="F144" s="16"/>
      <c r="G144" s="16"/>
      <c r="H144" s="16"/>
      <c r="I144" s="16"/>
      <c r="J144" s="16"/>
      <c r="K144" s="16"/>
      <c r="L144" s="16"/>
      <c r="M144" s="16"/>
      <c r="P144"/>
      <c r="Q144"/>
    </row>
    <row r="145" spans="2:17" x14ac:dyDescent="0.2">
      <c r="B145" s="90"/>
      <c r="C145" s="90"/>
      <c r="D145" s="16"/>
      <c r="E145" s="16"/>
      <c r="F145" s="16"/>
      <c r="G145" s="16"/>
      <c r="H145" s="16"/>
      <c r="I145" s="16"/>
      <c r="J145" s="16"/>
      <c r="K145" s="16"/>
      <c r="L145" s="16"/>
      <c r="M145" s="16"/>
      <c r="P145"/>
      <c r="Q145"/>
    </row>
    <row r="146" spans="2:17" x14ac:dyDescent="0.2">
      <c r="B146" s="90"/>
      <c r="C146" s="90"/>
      <c r="D146" s="16"/>
      <c r="E146" s="16"/>
      <c r="F146" s="16"/>
      <c r="G146" s="16"/>
      <c r="H146" s="16"/>
      <c r="I146" s="16"/>
      <c r="J146" s="16"/>
      <c r="K146" s="16"/>
      <c r="L146" s="16"/>
      <c r="M146" s="16"/>
      <c r="P146"/>
      <c r="Q146"/>
    </row>
    <row r="147" spans="2:17" x14ac:dyDescent="0.2">
      <c r="B147" s="90"/>
      <c r="C147" s="90"/>
      <c r="D147" s="16"/>
      <c r="E147" s="16"/>
      <c r="F147" s="16"/>
      <c r="G147" s="16"/>
      <c r="H147" s="16"/>
      <c r="I147" s="16"/>
      <c r="J147" s="16"/>
      <c r="K147" s="16"/>
      <c r="L147" s="16"/>
      <c r="M147" s="16"/>
      <c r="P147"/>
      <c r="Q147"/>
    </row>
    <row r="148" spans="2:17" x14ac:dyDescent="0.2">
      <c r="B148" s="90"/>
      <c r="C148" s="90"/>
      <c r="D148" s="16"/>
      <c r="E148" s="16"/>
      <c r="F148" s="16"/>
      <c r="G148" s="16"/>
      <c r="H148" s="16"/>
      <c r="I148" s="16"/>
      <c r="J148" s="16"/>
      <c r="K148" s="16"/>
      <c r="L148" s="16"/>
      <c r="M148" s="16"/>
      <c r="P148"/>
      <c r="Q148"/>
    </row>
    <row r="149" spans="2:17" x14ac:dyDescent="0.2">
      <c r="B149" s="90"/>
      <c r="C149" s="90"/>
      <c r="D149" s="16"/>
      <c r="E149" s="16"/>
      <c r="F149" s="16"/>
      <c r="G149" s="16"/>
      <c r="H149" s="16"/>
      <c r="I149" s="16"/>
      <c r="J149" s="16"/>
      <c r="K149" s="16"/>
      <c r="L149" s="16"/>
      <c r="M149" s="16"/>
      <c r="P149"/>
      <c r="Q149"/>
    </row>
    <row r="150" spans="2:17" x14ac:dyDescent="0.2">
      <c r="B150" s="90"/>
      <c r="C150" s="90"/>
      <c r="D150" s="16"/>
      <c r="E150" s="16"/>
      <c r="F150" s="16"/>
      <c r="G150" s="16"/>
      <c r="H150" s="16"/>
      <c r="I150" s="16"/>
      <c r="J150" s="16"/>
      <c r="K150" s="16"/>
      <c r="L150" s="16"/>
      <c r="M150" s="16"/>
      <c r="P150"/>
      <c r="Q150"/>
    </row>
    <row r="151" spans="2:17" x14ac:dyDescent="0.2">
      <c r="B151" s="90"/>
      <c r="C151" s="90"/>
      <c r="D151" s="16"/>
      <c r="E151" s="16"/>
      <c r="F151" s="16"/>
      <c r="G151" s="16"/>
      <c r="H151" s="16"/>
      <c r="I151" s="16"/>
      <c r="J151" s="16"/>
      <c r="K151" s="16"/>
      <c r="L151" s="16"/>
      <c r="M151" s="16"/>
      <c r="P151"/>
      <c r="Q151"/>
    </row>
    <row r="152" spans="2:17" x14ac:dyDescent="0.2">
      <c r="B152" s="90"/>
      <c r="C152" s="90"/>
      <c r="D152" s="16"/>
      <c r="E152" s="16"/>
      <c r="F152" s="16"/>
      <c r="G152" s="16"/>
      <c r="H152" s="16"/>
      <c r="I152" s="16"/>
      <c r="J152" s="16"/>
      <c r="K152" s="16"/>
      <c r="L152" s="16"/>
      <c r="M152" s="16"/>
      <c r="P152"/>
      <c r="Q152"/>
    </row>
  </sheetData>
  <sheetProtection sheet="1" objects="1" scenarios="1" sort="0"/>
  <mergeCells count="4">
    <mergeCell ref="B1:N1"/>
    <mergeCell ref="B3:B4"/>
    <mergeCell ref="C3:C4"/>
    <mergeCell ref="H3:L3"/>
  </mergeCells>
  <conditionalFormatting sqref="M5:M14">
    <cfRule type="expression" dxfId="21" priority="7">
      <formula>$B5="Yes"</formula>
    </cfRule>
  </conditionalFormatting>
  <conditionalFormatting sqref="H5:L14">
    <cfRule type="cellIs" dxfId="20" priority="5" operator="equal">
      <formula>0</formula>
    </cfRule>
    <cfRule type="cellIs" dxfId="19" priority="6" operator="lessThan">
      <formula>1</formula>
    </cfRule>
  </conditionalFormatting>
  <conditionalFormatting sqref="I16:N16">
    <cfRule type="expression" dxfId="18" priority="4">
      <formula>$L$16&gt;0</formula>
    </cfRule>
  </conditionalFormatting>
  <conditionalFormatting sqref="B5:B14">
    <cfRule type="expression" dxfId="17" priority="3">
      <formula>$B5="Yes"</formula>
    </cfRule>
  </conditionalFormatting>
  <conditionalFormatting sqref="B1:N1">
    <cfRule type="expression" dxfId="16" priority="2">
      <formula>$B$1="Work Activity Base Production Rates for PRA-PROJECT 123(4)"</formula>
    </cfRule>
  </conditionalFormatting>
  <conditionalFormatting sqref="C5:L14">
    <cfRule type="expression" dxfId="15" priority="1">
      <formula>$G5&gt;0</formula>
    </cfRule>
  </conditionalFormatting>
  <dataValidations count="10">
    <dataValidation type="list" allowBlank="1" showInputMessage="1" showErrorMessage="1" prompt="No Traffic Adjustment Factor is allowed for this item." sqref="L14 H14:J14" xr:uid="{00000000-0002-0000-0400-000000000000}">
      <formula1>$D$131</formula1>
    </dataValidation>
    <dataValidation type="list" showInputMessage="1" showErrorMessage="1" prompt="Lump Sum item_x000a_blank = N/A_x000a_1= required" sqref="G14 G12" xr:uid="{00000000-0002-0000-0400-000001000000}">
      <formula1>$E$122:$E$123</formula1>
    </dataValidation>
    <dataValidation type="list" allowBlank="1" showInputMessage="1" showErrorMessage="1" prompt="No Soil Adjustment Factor is allowed for this item." sqref="K14" xr:uid="{00000000-0002-0000-0400-000002000000}">
      <formula1>$D$131</formula1>
    </dataValidation>
    <dataValidation type="list" allowBlank="1" showInputMessage="1" showErrorMessage="1" prompt="Good = 1.00_x000a_Fair = 0.85_x000a_Poor = 0.65" sqref="K5:K13" xr:uid="{00000000-0002-0000-0400-000003000000}">
      <formula1>$C$137:$C$139</formula1>
    </dataValidation>
    <dataValidation type="list" allowBlank="1" showInputMessage="1" showErrorMessage="1" prompt="Light = 1.00_x000a_Medium = 0.88_x000a_Heavy = 0.70" sqref="I5:I13" xr:uid="{00000000-0002-0000-0400-000004000000}">
      <formula1>$D$127:$D$129</formula1>
    </dataValidation>
    <dataValidation type="list" allowBlank="1" showInputMessage="1" showErrorMessage="1" prompt="Large = 1.0_x000a_Medium = 0.88_x000a_Small = 0.75" sqref="L5:L13" xr:uid="{00000000-0002-0000-0400-000005000000}">
      <formula1>$D$137:$D$139</formula1>
    </dataValidation>
    <dataValidation type="list" allowBlank="1" showInputMessage="1" showErrorMessage="1" prompt="Low = 1.00_x000a_Medium = 0.85_x000a_High = 0.70" sqref="J5:J13" xr:uid="{00000000-0002-0000-0400-000006000000}">
      <formula1>$C$132:$C$134</formula1>
    </dataValidation>
    <dataValidation type="list" allowBlank="1" showInputMessage="1" showErrorMessage="1" prompt="Rural = 1.00_x000a_Sm. City = 0.85_x000a_Big City = 0.75" sqref="H5:H13" xr:uid="{00000000-0002-0000-0400-000007000000}">
      <formula1>$C$127:$C$129</formula1>
    </dataValidation>
    <dataValidation type="list" errorStyle="warning" allowBlank="1" showErrorMessage="1" sqref="B5:B14" xr:uid="{00000000-0002-0000-0400-000008000000}">
      <formula1>$B$47</formula1>
    </dataValidation>
    <dataValidation allowBlank="1" showInputMessage="1" showErrorMessage="1" prompt="Update Title sheet for correct project." sqref="B1:N1" xr:uid="{00000000-0002-0000-0400-000009000000}"/>
  </dataValidations>
  <pageMargins left="0.75" right="0.75" top="1" bottom="1" header="0.5" footer="0.5"/>
  <pageSetup scale="47" orientation="portrait" verticalDpi="1" r:id="rId1"/>
  <headerFooter alignWithMargins="0">
    <oddFooter>&amp;CEFL-TM-HWY-05(01)</oddFooter>
  </headerFooter>
  <rowBreaks count="1" manualBreakCount="1">
    <brk id="8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2:L54"/>
  <sheetViews>
    <sheetView showGridLines="0" showRowColHeaders="0" zoomScaleNormal="100" zoomScaleSheetLayoutView="85" workbookViewId="0">
      <selection activeCell="D10" sqref="D10"/>
    </sheetView>
  </sheetViews>
  <sheetFormatPr defaultRowHeight="12.75" x14ac:dyDescent="0.2"/>
  <cols>
    <col min="1" max="1" width="4.140625" customWidth="1"/>
    <col min="2" max="2" width="8.5703125" customWidth="1"/>
    <col min="3" max="3" width="4.140625" customWidth="1"/>
    <col min="4" max="4" width="31.5703125" customWidth="1"/>
    <col min="5" max="5" width="10.140625" customWidth="1"/>
    <col min="6" max="6" width="18.42578125" customWidth="1"/>
    <col min="8" max="8" width="10.28515625" customWidth="1"/>
    <col min="9" max="9" width="10.7109375" customWidth="1"/>
    <col min="11" max="11" width="5.7109375" customWidth="1"/>
    <col min="12" max="12" width="1.5703125" customWidth="1"/>
    <col min="13" max="13" width="9.140625" customWidth="1"/>
  </cols>
  <sheetData>
    <row r="2" spans="2:12" ht="12.75" customHeight="1" x14ac:dyDescent="0.2"/>
    <row r="3" spans="2:12" s="200" customFormat="1" ht="24.75" customHeight="1" x14ac:dyDescent="0.2">
      <c r="B3" s="234" t="s">
        <v>314</v>
      </c>
      <c r="C3" s="234" t="s">
        <v>308</v>
      </c>
      <c r="D3" s="234" t="s">
        <v>310</v>
      </c>
      <c r="E3" s="234" t="s">
        <v>211</v>
      </c>
      <c r="F3" s="234" t="s">
        <v>311</v>
      </c>
      <c r="G3" s="234" t="s">
        <v>317</v>
      </c>
      <c r="H3" s="234" t="s">
        <v>315</v>
      </c>
      <c r="I3" s="234" t="s">
        <v>316</v>
      </c>
      <c r="J3" s="4"/>
      <c r="K3" s="4"/>
      <c r="L3" s="4"/>
    </row>
    <row r="4" spans="2:12" x14ac:dyDescent="0.2">
      <c r="B4" s="230" t="str">
        <f t="shared" ref="B4:B35" si="0">IFERROR(VLOOKUP($C4,Bridge,2,FALSE),"")</f>
        <v>Yes</v>
      </c>
      <c r="C4" s="232">
        <v>101</v>
      </c>
      <c r="D4" s="233" t="str">
        <f t="shared" ref="D4:D35" si="1">IFERROR(VLOOKUP($C4,Bridge,4,FALSE),"")</f>
        <v>Cross Sectioning and Slope Staking</v>
      </c>
      <c r="E4" s="232">
        <f t="shared" ref="E4:E35" si="2">IFERROR(VLOOKUP($C4,Bridge,7,FALSE),"")</f>
        <v>5</v>
      </c>
      <c r="F4" s="230" t="str">
        <f t="shared" ref="F4:F35" si="3">IFERROR(VLOOKUP($C4,Bridge,17,FALSE)&amp;" "&amp;VLOOKUP($C4,Bridge,5,FALSE),"")</f>
        <v>3 Acres</v>
      </c>
      <c r="G4" s="232">
        <f t="shared" ref="G4:G35" si="4">IFERROR(VLOOKUP($C4,Bridge,13,FALSE),"")</f>
        <v>2</v>
      </c>
      <c r="H4" s="217">
        <v>1</v>
      </c>
      <c r="I4" s="230">
        <f t="shared" ref="I4:I9" si="5">IFERROR(G4+H4-1,)</f>
        <v>2</v>
      </c>
    </row>
    <row r="5" spans="2:12" x14ac:dyDescent="0.2">
      <c r="B5" s="230">
        <f t="shared" si="0"/>
        <v>0</v>
      </c>
      <c r="C5" s="232">
        <v>102</v>
      </c>
      <c r="D5" s="233" t="str">
        <f t="shared" si="1"/>
        <v>Removal of Asphalt Pavement</v>
      </c>
      <c r="E5" s="232">
        <f t="shared" si="2"/>
        <v>5000</v>
      </c>
      <c r="F5" s="230" t="str">
        <f t="shared" si="3"/>
        <v>1500 S.Y.</v>
      </c>
      <c r="G5" s="232">
        <f t="shared" si="4"/>
        <v>3</v>
      </c>
      <c r="H5" s="218">
        <v>3</v>
      </c>
      <c r="I5" s="230">
        <f t="shared" si="5"/>
        <v>5</v>
      </c>
    </row>
    <row r="6" spans="2:12" x14ac:dyDescent="0.2">
      <c r="B6" s="230" t="str">
        <f t="shared" si="0"/>
        <v>Yes</v>
      </c>
      <c r="C6" s="232">
        <v>103</v>
      </c>
      <c r="D6" s="233" t="str">
        <f t="shared" si="1"/>
        <v>Construct Bridge</v>
      </c>
      <c r="E6" s="232">
        <f t="shared" si="2"/>
        <v>1</v>
      </c>
      <c r="F6" s="230" t="str">
        <f t="shared" si="3"/>
        <v>120 Days</v>
      </c>
      <c r="G6" s="232">
        <f t="shared" si="4"/>
        <v>120</v>
      </c>
      <c r="H6" s="218">
        <v>6</v>
      </c>
      <c r="I6" s="230">
        <f t="shared" si="5"/>
        <v>125</v>
      </c>
    </row>
    <row r="7" spans="2:12" x14ac:dyDescent="0.2">
      <c r="B7" s="230" t="str">
        <f t="shared" si="0"/>
        <v/>
      </c>
      <c r="C7" s="232">
        <v>104</v>
      </c>
      <c r="D7" s="233" t="str">
        <f t="shared" si="1"/>
        <v/>
      </c>
      <c r="E7" s="232" t="str">
        <f t="shared" si="2"/>
        <v/>
      </c>
      <c r="F7" s="230" t="str">
        <f t="shared" si="3"/>
        <v/>
      </c>
      <c r="G7" s="232" t="str">
        <f t="shared" si="4"/>
        <v/>
      </c>
      <c r="H7" s="218"/>
      <c r="I7" s="230">
        <f t="shared" si="5"/>
        <v>0</v>
      </c>
    </row>
    <row r="8" spans="2:12" x14ac:dyDescent="0.2">
      <c r="B8" s="230" t="str">
        <f t="shared" si="0"/>
        <v/>
      </c>
      <c r="C8" s="232">
        <v>105</v>
      </c>
      <c r="D8" s="233" t="str">
        <f t="shared" si="1"/>
        <v/>
      </c>
      <c r="E8" s="232" t="str">
        <f t="shared" si="2"/>
        <v/>
      </c>
      <c r="F8" s="230" t="str">
        <f t="shared" si="3"/>
        <v/>
      </c>
      <c r="G8" s="232" t="str">
        <f t="shared" si="4"/>
        <v/>
      </c>
      <c r="H8" s="218"/>
      <c r="I8" s="230">
        <f t="shared" si="5"/>
        <v>0</v>
      </c>
    </row>
    <row r="9" spans="2:12" x14ac:dyDescent="0.2">
      <c r="B9" s="230" t="str">
        <f t="shared" si="0"/>
        <v/>
      </c>
      <c r="C9" s="232">
        <v>106</v>
      </c>
      <c r="D9" s="233" t="str">
        <f t="shared" si="1"/>
        <v/>
      </c>
      <c r="E9" s="232" t="str">
        <f t="shared" si="2"/>
        <v/>
      </c>
      <c r="F9" s="230" t="str">
        <f t="shared" si="3"/>
        <v/>
      </c>
      <c r="G9" s="232" t="str">
        <f t="shared" si="4"/>
        <v/>
      </c>
      <c r="H9" s="218"/>
      <c r="I9" s="230">
        <f t="shared" si="5"/>
        <v>0</v>
      </c>
    </row>
    <row r="10" spans="2:12" x14ac:dyDescent="0.2">
      <c r="B10" s="230" t="str">
        <f t="shared" si="0"/>
        <v/>
      </c>
      <c r="C10" s="232">
        <v>107</v>
      </c>
      <c r="D10" s="233" t="str">
        <f t="shared" si="1"/>
        <v/>
      </c>
      <c r="E10" s="232" t="str">
        <f t="shared" si="2"/>
        <v/>
      </c>
      <c r="F10" s="230" t="str">
        <f t="shared" si="3"/>
        <v/>
      </c>
      <c r="G10" s="232" t="str">
        <f t="shared" si="4"/>
        <v/>
      </c>
      <c r="H10" s="218"/>
      <c r="I10" s="230"/>
    </row>
    <row r="11" spans="2:12" x14ac:dyDescent="0.2">
      <c r="B11" s="230" t="str">
        <f t="shared" si="0"/>
        <v/>
      </c>
      <c r="C11" s="232">
        <v>108</v>
      </c>
      <c r="D11" s="233" t="str">
        <f t="shared" si="1"/>
        <v/>
      </c>
      <c r="E11" s="232" t="str">
        <f t="shared" si="2"/>
        <v/>
      </c>
      <c r="F11" s="230" t="str">
        <f t="shared" si="3"/>
        <v/>
      </c>
      <c r="G11" s="232" t="str">
        <f t="shared" si="4"/>
        <v/>
      </c>
      <c r="H11" s="218"/>
      <c r="I11" s="230"/>
    </row>
    <row r="12" spans="2:12" x14ac:dyDescent="0.2">
      <c r="B12" s="230" t="str">
        <f t="shared" si="0"/>
        <v/>
      </c>
      <c r="C12" s="232">
        <v>109</v>
      </c>
      <c r="D12" s="233" t="str">
        <f t="shared" si="1"/>
        <v/>
      </c>
      <c r="E12" s="232" t="str">
        <f t="shared" si="2"/>
        <v/>
      </c>
      <c r="F12" s="230" t="str">
        <f t="shared" si="3"/>
        <v/>
      </c>
      <c r="G12" s="232" t="str">
        <f t="shared" si="4"/>
        <v/>
      </c>
      <c r="H12" s="218"/>
      <c r="I12" s="230"/>
    </row>
    <row r="13" spans="2:12" x14ac:dyDescent="0.2">
      <c r="B13" s="230" t="str">
        <f t="shared" si="0"/>
        <v/>
      </c>
      <c r="C13" s="232">
        <v>110</v>
      </c>
      <c r="D13" s="233" t="str">
        <f t="shared" si="1"/>
        <v/>
      </c>
      <c r="E13" s="232" t="str">
        <f t="shared" si="2"/>
        <v/>
      </c>
      <c r="F13" s="230" t="str">
        <f t="shared" si="3"/>
        <v/>
      </c>
      <c r="G13" s="232" t="str">
        <f t="shared" si="4"/>
        <v/>
      </c>
      <c r="H13" s="218"/>
      <c r="I13" s="230"/>
    </row>
    <row r="14" spans="2:12" x14ac:dyDescent="0.2">
      <c r="B14" s="230" t="str">
        <f t="shared" si="0"/>
        <v/>
      </c>
      <c r="C14" s="232">
        <v>111</v>
      </c>
      <c r="D14" s="233" t="str">
        <f t="shared" si="1"/>
        <v/>
      </c>
      <c r="E14" s="232" t="str">
        <f t="shared" si="2"/>
        <v/>
      </c>
      <c r="F14" s="230" t="str">
        <f t="shared" si="3"/>
        <v/>
      </c>
      <c r="G14" s="232" t="str">
        <f t="shared" si="4"/>
        <v/>
      </c>
      <c r="H14" s="218"/>
      <c r="I14" s="230"/>
    </row>
    <row r="15" spans="2:12" x14ac:dyDescent="0.2">
      <c r="B15" s="230" t="str">
        <f t="shared" si="0"/>
        <v/>
      </c>
      <c r="C15" s="232">
        <v>112</v>
      </c>
      <c r="D15" s="233" t="str">
        <f t="shared" si="1"/>
        <v/>
      </c>
      <c r="E15" s="232" t="str">
        <f t="shared" si="2"/>
        <v/>
      </c>
      <c r="F15" s="230" t="str">
        <f t="shared" si="3"/>
        <v/>
      </c>
      <c r="G15" s="232" t="str">
        <f t="shared" si="4"/>
        <v/>
      </c>
      <c r="H15" s="218"/>
      <c r="I15" s="230">
        <f t="shared" ref="I15:I54" si="6">IFERROR(G15+H15-1,)</f>
        <v>0</v>
      </c>
    </row>
    <row r="16" spans="2:12" x14ac:dyDescent="0.2">
      <c r="B16" s="230" t="str">
        <f t="shared" si="0"/>
        <v/>
      </c>
      <c r="C16" s="232">
        <v>113</v>
      </c>
      <c r="D16" s="233" t="str">
        <f t="shared" si="1"/>
        <v/>
      </c>
      <c r="E16" s="232" t="str">
        <f t="shared" si="2"/>
        <v/>
      </c>
      <c r="F16" s="230" t="str">
        <f t="shared" si="3"/>
        <v/>
      </c>
      <c r="G16" s="232" t="str">
        <f t="shared" si="4"/>
        <v/>
      </c>
      <c r="H16" s="218"/>
      <c r="I16" s="230">
        <f t="shared" si="6"/>
        <v>0</v>
      </c>
    </row>
    <row r="17" spans="2:9" x14ac:dyDescent="0.2">
      <c r="B17" s="230" t="str">
        <f t="shared" si="0"/>
        <v/>
      </c>
      <c r="C17" s="232">
        <v>114</v>
      </c>
      <c r="D17" s="233" t="str">
        <f t="shared" si="1"/>
        <v/>
      </c>
      <c r="E17" s="232" t="str">
        <f t="shared" si="2"/>
        <v/>
      </c>
      <c r="F17" s="230" t="str">
        <f t="shared" si="3"/>
        <v/>
      </c>
      <c r="G17" s="232" t="str">
        <f t="shared" si="4"/>
        <v/>
      </c>
      <c r="H17" s="218"/>
      <c r="I17" s="230">
        <f t="shared" si="6"/>
        <v>0</v>
      </c>
    </row>
    <row r="18" spans="2:9" x14ac:dyDescent="0.2">
      <c r="B18" s="230" t="str">
        <f t="shared" si="0"/>
        <v/>
      </c>
      <c r="C18" s="232">
        <v>115</v>
      </c>
      <c r="D18" s="233" t="str">
        <f t="shared" si="1"/>
        <v/>
      </c>
      <c r="E18" s="232" t="str">
        <f t="shared" si="2"/>
        <v/>
      </c>
      <c r="F18" s="230" t="str">
        <f t="shared" si="3"/>
        <v/>
      </c>
      <c r="G18" s="232" t="str">
        <f t="shared" si="4"/>
        <v/>
      </c>
      <c r="H18" s="218"/>
      <c r="I18" s="230">
        <f t="shared" si="6"/>
        <v>0</v>
      </c>
    </row>
    <row r="19" spans="2:9" x14ac:dyDescent="0.2">
      <c r="B19" s="230" t="str">
        <f t="shared" si="0"/>
        <v/>
      </c>
      <c r="C19" s="232">
        <v>116</v>
      </c>
      <c r="D19" s="233" t="str">
        <f t="shared" si="1"/>
        <v/>
      </c>
      <c r="E19" s="232" t="str">
        <f t="shared" si="2"/>
        <v/>
      </c>
      <c r="F19" s="230" t="str">
        <f t="shared" si="3"/>
        <v/>
      </c>
      <c r="G19" s="232" t="str">
        <f t="shared" si="4"/>
        <v/>
      </c>
      <c r="H19" s="218"/>
      <c r="I19" s="230">
        <f t="shared" si="6"/>
        <v>0</v>
      </c>
    </row>
    <row r="20" spans="2:9" x14ac:dyDescent="0.2">
      <c r="B20" s="230" t="str">
        <f t="shared" si="0"/>
        <v/>
      </c>
      <c r="C20" s="232">
        <v>117</v>
      </c>
      <c r="D20" s="233" t="str">
        <f t="shared" si="1"/>
        <v/>
      </c>
      <c r="E20" s="232" t="str">
        <f t="shared" si="2"/>
        <v/>
      </c>
      <c r="F20" s="230" t="str">
        <f t="shared" si="3"/>
        <v/>
      </c>
      <c r="G20" s="232" t="str">
        <f t="shared" si="4"/>
        <v/>
      </c>
      <c r="H20" s="218"/>
      <c r="I20" s="230">
        <f t="shared" si="6"/>
        <v>0</v>
      </c>
    </row>
    <row r="21" spans="2:9" x14ac:dyDescent="0.2">
      <c r="B21" s="230" t="str">
        <f t="shared" si="0"/>
        <v/>
      </c>
      <c r="C21" s="232">
        <v>118</v>
      </c>
      <c r="D21" s="233" t="str">
        <f t="shared" si="1"/>
        <v/>
      </c>
      <c r="E21" s="232" t="str">
        <f t="shared" si="2"/>
        <v/>
      </c>
      <c r="F21" s="230" t="str">
        <f t="shared" si="3"/>
        <v/>
      </c>
      <c r="G21" s="232" t="str">
        <f t="shared" si="4"/>
        <v/>
      </c>
      <c r="H21" s="218"/>
      <c r="I21" s="230">
        <f t="shared" si="6"/>
        <v>0</v>
      </c>
    </row>
    <row r="22" spans="2:9" x14ac:dyDescent="0.2">
      <c r="B22" s="230" t="str">
        <f t="shared" si="0"/>
        <v/>
      </c>
      <c r="C22" s="232">
        <v>119</v>
      </c>
      <c r="D22" s="233" t="str">
        <f t="shared" si="1"/>
        <v/>
      </c>
      <c r="E22" s="232" t="str">
        <f t="shared" si="2"/>
        <v/>
      </c>
      <c r="F22" s="230" t="str">
        <f t="shared" si="3"/>
        <v/>
      </c>
      <c r="G22" s="232" t="str">
        <f t="shared" si="4"/>
        <v/>
      </c>
      <c r="H22" s="218"/>
      <c r="I22" s="230">
        <f t="shared" si="6"/>
        <v>0</v>
      </c>
    </row>
    <row r="23" spans="2:9" x14ac:dyDescent="0.2">
      <c r="B23" s="230" t="str">
        <f t="shared" si="0"/>
        <v/>
      </c>
      <c r="C23" s="232">
        <v>120</v>
      </c>
      <c r="D23" s="233" t="str">
        <f t="shared" si="1"/>
        <v/>
      </c>
      <c r="E23" s="232" t="str">
        <f t="shared" si="2"/>
        <v/>
      </c>
      <c r="F23" s="230" t="str">
        <f t="shared" si="3"/>
        <v/>
      </c>
      <c r="G23" s="232" t="str">
        <f t="shared" si="4"/>
        <v/>
      </c>
      <c r="H23" s="218"/>
      <c r="I23" s="230">
        <f t="shared" si="6"/>
        <v>0</v>
      </c>
    </row>
    <row r="24" spans="2:9" x14ac:dyDescent="0.2">
      <c r="B24" s="230" t="str">
        <f t="shared" si="0"/>
        <v/>
      </c>
      <c r="C24" s="232">
        <v>121</v>
      </c>
      <c r="D24" s="233" t="str">
        <f t="shared" si="1"/>
        <v/>
      </c>
      <c r="E24" s="232" t="str">
        <f t="shared" si="2"/>
        <v/>
      </c>
      <c r="F24" s="230" t="str">
        <f t="shared" si="3"/>
        <v/>
      </c>
      <c r="G24" s="232" t="str">
        <f t="shared" si="4"/>
        <v/>
      </c>
      <c r="H24" s="218"/>
      <c r="I24" s="230">
        <f t="shared" si="6"/>
        <v>0</v>
      </c>
    </row>
    <row r="25" spans="2:9" x14ac:dyDescent="0.2">
      <c r="B25" s="230" t="str">
        <f t="shared" si="0"/>
        <v/>
      </c>
      <c r="C25" s="232">
        <v>122</v>
      </c>
      <c r="D25" s="233" t="str">
        <f t="shared" si="1"/>
        <v/>
      </c>
      <c r="E25" s="232" t="str">
        <f t="shared" si="2"/>
        <v/>
      </c>
      <c r="F25" s="230" t="str">
        <f t="shared" si="3"/>
        <v/>
      </c>
      <c r="G25" s="232" t="str">
        <f t="shared" si="4"/>
        <v/>
      </c>
      <c r="H25" s="218"/>
      <c r="I25" s="230">
        <f t="shared" si="6"/>
        <v>0</v>
      </c>
    </row>
    <row r="26" spans="2:9" x14ac:dyDescent="0.2">
      <c r="B26" s="230" t="str">
        <f t="shared" si="0"/>
        <v/>
      </c>
      <c r="C26" s="232">
        <v>123</v>
      </c>
      <c r="D26" s="233" t="str">
        <f t="shared" si="1"/>
        <v/>
      </c>
      <c r="E26" s="232" t="str">
        <f t="shared" si="2"/>
        <v/>
      </c>
      <c r="F26" s="230" t="str">
        <f t="shared" si="3"/>
        <v/>
      </c>
      <c r="G26" s="232" t="str">
        <f t="shared" si="4"/>
        <v/>
      </c>
      <c r="H26" s="218"/>
      <c r="I26" s="230">
        <f t="shared" si="6"/>
        <v>0</v>
      </c>
    </row>
    <row r="27" spans="2:9" x14ac:dyDescent="0.2">
      <c r="B27" s="230" t="str">
        <f t="shared" si="0"/>
        <v/>
      </c>
      <c r="C27" s="232">
        <v>124</v>
      </c>
      <c r="D27" s="233" t="str">
        <f t="shared" si="1"/>
        <v/>
      </c>
      <c r="E27" s="232" t="str">
        <f t="shared" si="2"/>
        <v/>
      </c>
      <c r="F27" s="230" t="str">
        <f t="shared" si="3"/>
        <v/>
      </c>
      <c r="G27" s="232" t="str">
        <f t="shared" si="4"/>
        <v/>
      </c>
      <c r="H27" s="218"/>
      <c r="I27" s="230">
        <f t="shared" si="6"/>
        <v>0</v>
      </c>
    </row>
    <row r="28" spans="2:9" x14ac:dyDescent="0.2">
      <c r="B28" s="230" t="str">
        <f t="shared" si="0"/>
        <v/>
      </c>
      <c r="C28" s="232">
        <v>125</v>
      </c>
      <c r="D28" s="233" t="str">
        <f t="shared" si="1"/>
        <v/>
      </c>
      <c r="E28" s="232" t="str">
        <f t="shared" si="2"/>
        <v/>
      </c>
      <c r="F28" s="230" t="str">
        <f t="shared" si="3"/>
        <v/>
      </c>
      <c r="G28" s="232" t="str">
        <f t="shared" si="4"/>
        <v/>
      </c>
      <c r="H28" s="218"/>
      <c r="I28" s="230">
        <f t="shared" si="6"/>
        <v>0</v>
      </c>
    </row>
    <row r="29" spans="2:9" x14ac:dyDescent="0.2">
      <c r="B29" s="230" t="str">
        <f t="shared" si="0"/>
        <v/>
      </c>
      <c r="C29" s="232">
        <v>126</v>
      </c>
      <c r="D29" s="233" t="str">
        <f t="shared" si="1"/>
        <v/>
      </c>
      <c r="E29" s="232" t="str">
        <f t="shared" si="2"/>
        <v/>
      </c>
      <c r="F29" s="230" t="str">
        <f t="shared" si="3"/>
        <v/>
      </c>
      <c r="G29" s="232" t="str">
        <f t="shared" si="4"/>
        <v/>
      </c>
      <c r="H29" s="218"/>
      <c r="I29" s="230">
        <f t="shared" si="6"/>
        <v>0</v>
      </c>
    </row>
    <row r="30" spans="2:9" x14ac:dyDescent="0.2">
      <c r="B30" s="230" t="str">
        <f t="shared" si="0"/>
        <v/>
      </c>
      <c r="C30" s="232">
        <v>127</v>
      </c>
      <c r="D30" s="233" t="str">
        <f t="shared" si="1"/>
        <v/>
      </c>
      <c r="E30" s="232" t="str">
        <f t="shared" si="2"/>
        <v/>
      </c>
      <c r="F30" s="230" t="str">
        <f t="shared" si="3"/>
        <v/>
      </c>
      <c r="G30" s="232" t="str">
        <f t="shared" si="4"/>
        <v/>
      </c>
      <c r="H30" s="218"/>
      <c r="I30" s="230">
        <f t="shared" si="6"/>
        <v>0</v>
      </c>
    </row>
    <row r="31" spans="2:9" x14ac:dyDescent="0.2">
      <c r="B31" s="230" t="str">
        <f t="shared" si="0"/>
        <v/>
      </c>
      <c r="C31" s="232">
        <v>128</v>
      </c>
      <c r="D31" s="233" t="str">
        <f t="shared" si="1"/>
        <v/>
      </c>
      <c r="E31" s="232" t="str">
        <f t="shared" si="2"/>
        <v/>
      </c>
      <c r="F31" s="230" t="str">
        <f t="shared" si="3"/>
        <v/>
      </c>
      <c r="G31" s="232" t="str">
        <f t="shared" si="4"/>
        <v/>
      </c>
      <c r="H31" s="218"/>
      <c r="I31" s="230">
        <f t="shared" si="6"/>
        <v>0</v>
      </c>
    </row>
    <row r="32" spans="2:9" x14ac:dyDescent="0.2">
      <c r="B32" s="230" t="str">
        <f t="shared" si="0"/>
        <v/>
      </c>
      <c r="C32" s="232">
        <v>129</v>
      </c>
      <c r="D32" s="233" t="str">
        <f t="shared" si="1"/>
        <v/>
      </c>
      <c r="E32" s="232" t="str">
        <f t="shared" si="2"/>
        <v/>
      </c>
      <c r="F32" s="230" t="str">
        <f t="shared" si="3"/>
        <v/>
      </c>
      <c r="G32" s="232" t="str">
        <f t="shared" si="4"/>
        <v/>
      </c>
      <c r="H32" s="218"/>
      <c r="I32" s="230">
        <f t="shared" si="6"/>
        <v>0</v>
      </c>
    </row>
    <row r="33" spans="2:9" x14ac:dyDescent="0.2">
      <c r="B33" s="230" t="str">
        <f t="shared" si="0"/>
        <v/>
      </c>
      <c r="C33" s="232">
        <v>130</v>
      </c>
      <c r="D33" s="233" t="str">
        <f t="shared" si="1"/>
        <v/>
      </c>
      <c r="E33" s="232" t="str">
        <f t="shared" si="2"/>
        <v/>
      </c>
      <c r="F33" s="230" t="str">
        <f t="shared" si="3"/>
        <v/>
      </c>
      <c r="G33" s="232" t="str">
        <f t="shared" si="4"/>
        <v/>
      </c>
      <c r="H33" s="218"/>
      <c r="I33" s="230">
        <f t="shared" si="6"/>
        <v>0</v>
      </c>
    </row>
    <row r="34" spans="2:9" x14ac:dyDescent="0.2">
      <c r="B34" s="230" t="str">
        <f t="shared" si="0"/>
        <v/>
      </c>
      <c r="C34" s="232">
        <v>131</v>
      </c>
      <c r="D34" s="233" t="str">
        <f t="shared" si="1"/>
        <v/>
      </c>
      <c r="E34" s="232" t="str">
        <f t="shared" si="2"/>
        <v/>
      </c>
      <c r="F34" s="230" t="str">
        <f t="shared" si="3"/>
        <v/>
      </c>
      <c r="G34" s="232" t="str">
        <f t="shared" si="4"/>
        <v/>
      </c>
      <c r="H34" s="218"/>
      <c r="I34" s="230">
        <f t="shared" si="6"/>
        <v>0</v>
      </c>
    </row>
    <row r="35" spans="2:9" x14ac:dyDescent="0.2">
      <c r="B35" s="230" t="str">
        <f t="shared" si="0"/>
        <v/>
      </c>
      <c r="C35" s="232">
        <v>132</v>
      </c>
      <c r="D35" s="233" t="str">
        <f t="shared" si="1"/>
        <v/>
      </c>
      <c r="E35" s="232" t="str">
        <f t="shared" si="2"/>
        <v/>
      </c>
      <c r="F35" s="230" t="str">
        <f t="shared" si="3"/>
        <v/>
      </c>
      <c r="G35" s="232" t="str">
        <f t="shared" si="4"/>
        <v/>
      </c>
      <c r="H35" s="218"/>
      <c r="I35" s="230">
        <f t="shared" si="6"/>
        <v>0</v>
      </c>
    </row>
    <row r="36" spans="2:9" x14ac:dyDescent="0.2">
      <c r="B36" s="230" t="str">
        <f t="shared" ref="B36:B54" si="7">IFERROR(VLOOKUP($C36,Bridge,2,FALSE),"")</f>
        <v/>
      </c>
      <c r="C36" s="232">
        <v>133</v>
      </c>
      <c r="D36" s="233" t="str">
        <f t="shared" ref="D36:D54" si="8">IFERROR(VLOOKUP($C36,Bridge,4,FALSE),"")</f>
        <v/>
      </c>
      <c r="E36" s="232" t="str">
        <f t="shared" ref="E36:E54" si="9">IFERROR(VLOOKUP($C36,Bridge,7,FALSE),"")</f>
        <v/>
      </c>
      <c r="F36" s="230" t="str">
        <f t="shared" ref="F36:F54" si="10">IFERROR(VLOOKUP($C36,Bridge,17,FALSE)&amp;" "&amp;VLOOKUP($C36,Bridge,5,FALSE),"")</f>
        <v/>
      </c>
      <c r="G36" s="232" t="str">
        <f t="shared" ref="G36:G54" si="11">IFERROR(VLOOKUP($C36,Bridge,13,FALSE),"")</f>
        <v/>
      </c>
      <c r="H36" s="218"/>
      <c r="I36" s="230">
        <f t="shared" si="6"/>
        <v>0</v>
      </c>
    </row>
    <row r="37" spans="2:9" x14ac:dyDescent="0.2">
      <c r="B37" s="230" t="str">
        <f t="shared" si="7"/>
        <v/>
      </c>
      <c r="C37" s="232">
        <v>134</v>
      </c>
      <c r="D37" s="233" t="str">
        <f t="shared" si="8"/>
        <v/>
      </c>
      <c r="E37" s="232" t="str">
        <f t="shared" si="9"/>
        <v/>
      </c>
      <c r="F37" s="230" t="str">
        <f t="shared" si="10"/>
        <v/>
      </c>
      <c r="G37" s="232" t="str">
        <f t="shared" si="11"/>
        <v/>
      </c>
      <c r="H37" s="218"/>
      <c r="I37" s="230">
        <f t="shared" si="6"/>
        <v>0</v>
      </c>
    </row>
    <row r="38" spans="2:9" x14ac:dyDescent="0.2">
      <c r="B38" s="230" t="str">
        <f t="shared" si="7"/>
        <v/>
      </c>
      <c r="C38" s="232">
        <v>135</v>
      </c>
      <c r="D38" s="233" t="str">
        <f t="shared" si="8"/>
        <v/>
      </c>
      <c r="E38" s="232" t="str">
        <f t="shared" si="9"/>
        <v/>
      </c>
      <c r="F38" s="230" t="str">
        <f t="shared" si="10"/>
        <v/>
      </c>
      <c r="G38" s="232" t="str">
        <f t="shared" si="11"/>
        <v/>
      </c>
      <c r="H38" s="218"/>
      <c r="I38" s="230">
        <f t="shared" si="6"/>
        <v>0</v>
      </c>
    </row>
    <row r="39" spans="2:9" x14ac:dyDescent="0.2">
      <c r="B39" s="230" t="str">
        <f t="shared" si="7"/>
        <v/>
      </c>
      <c r="C39" s="232">
        <v>136</v>
      </c>
      <c r="D39" s="233" t="str">
        <f t="shared" si="8"/>
        <v/>
      </c>
      <c r="E39" s="232" t="str">
        <f t="shared" si="9"/>
        <v/>
      </c>
      <c r="F39" s="230" t="str">
        <f t="shared" si="10"/>
        <v/>
      </c>
      <c r="G39" s="232" t="str">
        <f t="shared" si="11"/>
        <v/>
      </c>
      <c r="H39" s="218"/>
      <c r="I39" s="230">
        <f t="shared" si="6"/>
        <v>0</v>
      </c>
    </row>
    <row r="40" spans="2:9" x14ac:dyDescent="0.2">
      <c r="B40" s="230" t="str">
        <f t="shared" si="7"/>
        <v/>
      </c>
      <c r="C40" s="232">
        <v>137</v>
      </c>
      <c r="D40" s="233" t="str">
        <f t="shared" si="8"/>
        <v/>
      </c>
      <c r="E40" s="232" t="str">
        <f t="shared" si="9"/>
        <v/>
      </c>
      <c r="F40" s="230" t="str">
        <f t="shared" si="10"/>
        <v/>
      </c>
      <c r="G40" s="232" t="str">
        <f t="shared" si="11"/>
        <v/>
      </c>
      <c r="H40" s="218"/>
      <c r="I40" s="230">
        <f t="shared" si="6"/>
        <v>0</v>
      </c>
    </row>
    <row r="41" spans="2:9" x14ac:dyDescent="0.2">
      <c r="B41" s="230" t="str">
        <f t="shared" si="7"/>
        <v/>
      </c>
      <c r="C41" s="232">
        <v>138</v>
      </c>
      <c r="D41" s="233" t="str">
        <f t="shared" si="8"/>
        <v/>
      </c>
      <c r="E41" s="232" t="str">
        <f t="shared" si="9"/>
        <v/>
      </c>
      <c r="F41" s="230" t="str">
        <f t="shared" si="10"/>
        <v/>
      </c>
      <c r="G41" s="232" t="str">
        <f t="shared" si="11"/>
        <v/>
      </c>
      <c r="H41" s="218"/>
      <c r="I41" s="230">
        <f t="shared" si="6"/>
        <v>0</v>
      </c>
    </row>
    <row r="42" spans="2:9" x14ac:dyDescent="0.2">
      <c r="B42" s="230" t="str">
        <f t="shared" si="7"/>
        <v/>
      </c>
      <c r="C42" s="232">
        <v>139</v>
      </c>
      <c r="D42" s="233" t="str">
        <f t="shared" si="8"/>
        <v/>
      </c>
      <c r="E42" s="232" t="str">
        <f t="shared" si="9"/>
        <v/>
      </c>
      <c r="F42" s="230" t="str">
        <f t="shared" si="10"/>
        <v/>
      </c>
      <c r="G42" s="232" t="str">
        <f t="shared" si="11"/>
        <v/>
      </c>
      <c r="H42" s="218"/>
      <c r="I42" s="230">
        <f t="shared" si="6"/>
        <v>0</v>
      </c>
    </row>
    <row r="43" spans="2:9" x14ac:dyDescent="0.2">
      <c r="B43" s="230" t="str">
        <f t="shared" si="7"/>
        <v/>
      </c>
      <c r="C43" s="232">
        <v>140</v>
      </c>
      <c r="D43" s="233" t="str">
        <f t="shared" si="8"/>
        <v/>
      </c>
      <c r="E43" s="232" t="str">
        <f t="shared" si="9"/>
        <v/>
      </c>
      <c r="F43" s="230" t="str">
        <f t="shared" si="10"/>
        <v/>
      </c>
      <c r="G43" s="232" t="str">
        <f t="shared" si="11"/>
        <v/>
      </c>
      <c r="H43" s="218"/>
      <c r="I43" s="230">
        <f t="shared" si="6"/>
        <v>0</v>
      </c>
    </row>
    <row r="44" spans="2:9" x14ac:dyDescent="0.2">
      <c r="B44" s="230" t="str">
        <f t="shared" si="7"/>
        <v/>
      </c>
      <c r="C44" s="232">
        <v>141</v>
      </c>
      <c r="D44" s="233" t="str">
        <f t="shared" si="8"/>
        <v/>
      </c>
      <c r="E44" s="232" t="str">
        <f t="shared" si="9"/>
        <v/>
      </c>
      <c r="F44" s="230" t="str">
        <f t="shared" si="10"/>
        <v/>
      </c>
      <c r="G44" s="232" t="str">
        <f t="shared" si="11"/>
        <v/>
      </c>
      <c r="H44" s="218"/>
      <c r="I44" s="230">
        <f t="shared" si="6"/>
        <v>0</v>
      </c>
    </row>
    <row r="45" spans="2:9" x14ac:dyDescent="0.2">
      <c r="B45" s="230" t="str">
        <f t="shared" si="7"/>
        <v/>
      </c>
      <c r="C45" s="232">
        <v>142</v>
      </c>
      <c r="D45" s="233" t="str">
        <f t="shared" si="8"/>
        <v/>
      </c>
      <c r="E45" s="232" t="str">
        <f t="shared" si="9"/>
        <v/>
      </c>
      <c r="F45" s="230" t="str">
        <f t="shared" si="10"/>
        <v/>
      </c>
      <c r="G45" s="232" t="str">
        <f t="shared" si="11"/>
        <v/>
      </c>
      <c r="H45" s="218"/>
      <c r="I45" s="230">
        <f t="shared" si="6"/>
        <v>0</v>
      </c>
    </row>
    <row r="46" spans="2:9" x14ac:dyDescent="0.2">
      <c r="B46" s="230" t="str">
        <f t="shared" si="7"/>
        <v/>
      </c>
      <c r="C46" s="232">
        <v>143</v>
      </c>
      <c r="D46" s="233" t="str">
        <f t="shared" si="8"/>
        <v/>
      </c>
      <c r="E46" s="232" t="str">
        <f t="shared" si="9"/>
        <v/>
      </c>
      <c r="F46" s="230" t="str">
        <f t="shared" si="10"/>
        <v/>
      </c>
      <c r="G46" s="232" t="str">
        <f t="shared" si="11"/>
        <v/>
      </c>
      <c r="H46" s="218"/>
      <c r="I46" s="230">
        <f t="shared" si="6"/>
        <v>0</v>
      </c>
    </row>
    <row r="47" spans="2:9" x14ac:dyDescent="0.2">
      <c r="B47" s="230" t="str">
        <f t="shared" si="7"/>
        <v/>
      </c>
      <c r="C47" s="232">
        <v>144</v>
      </c>
      <c r="D47" s="233" t="str">
        <f t="shared" si="8"/>
        <v/>
      </c>
      <c r="E47" s="232" t="str">
        <f t="shared" si="9"/>
        <v/>
      </c>
      <c r="F47" s="230" t="str">
        <f t="shared" si="10"/>
        <v/>
      </c>
      <c r="G47" s="232" t="str">
        <f t="shared" si="11"/>
        <v/>
      </c>
      <c r="H47" s="218"/>
      <c r="I47" s="230">
        <f t="shared" si="6"/>
        <v>0</v>
      </c>
    </row>
    <row r="48" spans="2:9" x14ac:dyDescent="0.2">
      <c r="B48" s="230" t="str">
        <f t="shared" si="7"/>
        <v/>
      </c>
      <c r="C48" s="232">
        <v>145</v>
      </c>
      <c r="D48" s="233" t="str">
        <f t="shared" si="8"/>
        <v/>
      </c>
      <c r="E48" s="232" t="str">
        <f t="shared" si="9"/>
        <v/>
      </c>
      <c r="F48" s="230" t="str">
        <f t="shared" si="10"/>
        <v/>
      </c>
      <c r="G48" s="232" t="str">
        <f t="shared" si="11"/>
        <v/>
      </c>
      <c r="H48" s="218"/>
      <c r="I48" s="230">
        <f t="shared" si="6"/>
        <v>0</v>
      </c>
    </row>
    <row r="49" spans="2:9" x14ac:dyDescent="0.2">
      <c r="B49" s="230" t="str">
        <f t="shared" si="7"/>
        <v/>
      </c>
      <c r="C49" s="232">
        <v>146</v>
      </c>
      <c r="D49" s="233" t="str">
        <f t="shared" si="8"/>
        <v/>
      </c>
      <c r="E49" s="232" t="str">
        <f t="shared" si="9"/>
        <v/>
      </c>
      <c r="F49" s="230" t="str">
        <f t="shared" si="10"/>
        <v/>
      </c>
      <c r="G49" s="232" t="str">
        <f t="shared" si="11"/>
        <v/>
      </c>
      <c r="H49" s="218"/>
      <c r="I49" s="230">
        <f t="shared" si="6"/>
        <v>0</v>
      </c>
    </row>
    <row r="50" spans="2:9" x14ac:dyDescent="0.2">
      <c r="B50" s="230" t="str">
        <f t="shared" si="7"/>
        <v/>
      </c>
      <c r="C50" s="232">
        <v>147</v>
      </c>
      <c r="D50" s="233" t="str">
        <f t="shared" si="8"/>
        <v/>
      </c>
      <c r="E50" s="232" t="str">
        <f t="shared" si="9"/>
        <v/>
      </c>
      <c r="F50" s="230" t="str">
        <f t="shared" si="10"/>
        <v/>
      </c>
      <c r="G50" s="232" t="str">
        <f t="shared" si="11"/>
        <v/>
      </c>
      <c r="H50" s="218"/>
      <c r="I50" s="230">
        <f t="shared" si="6"/>
        <v>0</v>
      </c>
    </row>
    <row r="51" spans="2:9" x14ac:dyDescent="0.2">
      <c r="B51" s="230" t="str">
        <f t="shared" si="7"/>
        <v/>
      </c>
      <c r="C51" s="232">
        <v>148</v>
      </c>
      <c r="D51" s="233" t="str">
        <f t="shared" si="8"/>
        <v/>
      </c>
      <c r="E51" s="232" t="str">
        <f t="shared" si="9"/>
        <v/>
      </c>
      <c r="F51" s="230" t="str">
        <f t="shared" si="10"/>
        <v/>
      </c>
      <c r="G51" s="232" t="str">
        <f t="shared" si="11"/>
        <v/>
      </c>
      <c r="H51" s="218"/>
      <c r="I51" s="230">
        <f t="shared" si="6"/>
        <v>0</v>
      </c>
    </row>
    <row r="52" spans="2:9" x14ac:dyDescent="0.2">
      <c r="B52" s="230" t="str">
        <f t="shared" si="7"/>
        <v/>
      </c>
      <c r="C52" s="232">
        <v>149</v>
      </c>
      <c r="D52" s="233" t="str">
        <f t="shared" si="8"/>
        <v/>
      </c>
      <c r="E52" s="232" t="str">
        <f t="shared" si="9"/>
        <v/>
      </c>
      <c r="F52" s="230" t="str">
        <f t="shared" si="10"/>
        <v/>
      </c>
      <c r="G52" s="232" t="str">
        <f t="shared" si="11"/>
        <v/>
      </c>
      <c r="H52" s="218"/>
      <c r="I52" s="230">
        <f t="shared" si="6"/>
        <v>0</v>
      </c>
    </row>
    <row r="53" spans="2:9" x14ac:dyDescent="0.2">
      <c r="B53" s="230" t="str">
        <f t="shared" si="7"/>
        <v/>
      </c>
      <c r="C53" s="232">
        <v>150</v>
      </c>
      <c r="D53" s="233" t="str">
        <f t="shared" si="8"/>
        <v/>
      </c>
      <c r="E53" s="232" t="str">
        <f t="shared" si="9"/>
        <v/>
      </c>
      <c r="F53" s="230" t="str">
        <f t="shared" si="10"/>
        <v/>
      </c>
      <c r="G53" s="232" t="str">
        <f t="shared" si="11"/>
        <v/>
      </c>
      <c r="H53" s="218"/>
      <c r="I53" s="230">
        <f t="shared" si="6"/>
        <v>0</v>
      </c>
    </row>
    <row r="54" spans="2:9" x14ac:dyDescent="0.2">
      <c r="B54" s="230" t="str">
        <f t="shared" si="7"/>
        <v/>
      </c>
      <c r="C54" s="232">
        <v>151</v>
      </c>
      <c r="D54" s="233" t="str">
        <f t="shared" si="8"/>
        <v/>
      </c>
      <c r="E54" s="232" t="str">
        <f t="shared" si="9"/>
        <v/>
      </c>
      <c r="F54" s="230" t="str">
        <f t="shared" si="10"/>
        <v/>
      </c>
      <c r="G54" s="232" t="str">
        <f t="shared" si="11"/>
        <v/>
      </c>
      <c r="H54" s="218"/>
      <c r="I54" s="230">
        <f t="shared" si="6"/>
        <v>0</v>
      </c>
    </row>
  </sheetData>
  <sheetProtection formatCells="0" formatColumns="0" formatRows="0" insertColumns="0" insertRows="0" insertHyperlinks="0" deleteColumns="0" deleteRows="0" sort="0" autoFilter="0" pivotTables="0"/>
  <conditionalFormatting sqref="B4:B54">
    <cfRule type="expression" dxfId="14" priority="2">
      <formula>$B4=0</formula>
    </cfRule>
    <cfRule type="expression" dxfId="13" priority="3">
      <formula>$B4="Yes"</formula>
    </cfRule>
  </conditionalFormatting>
  <conditionalFormatting sqref="I4:I54">
    <cfRule type="expression" dxfId="12" priority="1">
      <formula>$H4=0</formula>
    </cfRule>
  </conditionalFormatting>
  <dataValidations count="6">
    <dataValidation operator="equal" showErrorMessage="1" error="Do not alter or delete" prompt="Do not delete." sqref="C4:C54" xr:uid="{00000000-0002-0000-0500-000000000000}"/>
    <dataValidation errorStyle="warning" showDropDown="1" showInputMessage="1" showErrorMessage="1" error="Edit data under Roadway tab" prompt="Edit data under Roadway tab." sqref="B4:B54" xr:uid="{00000000-0002-0000-0500-000001000000}"/>
    <dataValidation showDropDown="1" showInputMessage="1" showErrorMessage="1" error="Do not edit or delete" prompt="Choose items within Roadway tab" sqref="D4:D54" xr:uid="{00000000-0002-0000-0500-000002000000}"/>
    <dataValidation showDropDown="1" showInputMessage="1" showErrorMessage="1" error="Edit data under Roadway tab" prompt="Edit data under Roadway tab" sqref="E4:F54" xr:uid="{00000000-0002-0000-0500-000003000000}"/>
    <dataValidation showDropDown="1" showErrorMessage="1" error="Do not edit or delete" sqref="G4:G54" xr:uid="{00000000-0002-0000-0500-000004000000}"/>
    <dataValidation type="list" errorStyle="warning" operator="equal" showDropDown="1" showErrorMessage="1" error="Edit &quot;Start on Day&quot; only.  " sqref="I4:I54" xr:uid="{00000000-0002-0000-0500-000005000000}">
      <formula1>$S4</formula1>
    </dataValidation>
  </dataValidations>
  <pageMargins left="0.3" right="0.2" top="0.75" bottom="0.75" header="0.3" footer="0.3"/>
  <pageSetup orientation="portrait" horizontalDpi="1200" verticalDpi="1200" r:id="rId1"/>
  <headerFooter>
    <oddFooter>&amp;CEFL-TM-HWY-05(01)</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O84"/>
  <sheetViews>
    <sheetView showGridLines="0" showRowColHeaders="0" topLeftCell="C2" zoomScale="93" zoomScaleNormal="93" zoomScalePageLayoutView="70" workbookViewId="0">
      <selection activeCell="I4" sqref="I4"/>
    </sheetView>
  </sheetViews>
  <sheetFormatPr defaultRowHeight="12.75" x14ac:dyDescent="0.2"/>
  <cols>
    <col min="1" max="1" width="4.5703125" hidden="1" customWidth="1"/>
    <col min="2" max="2" width="4.85546875" hidden="1" customWidth="1"/>
    <col min="3" max="3" width="32.7109375" customWidth="1"/>
    <col min="4" max="133" width="1.28515625" customWidth="1"/>
    <col min="134" max="134" width="2.42578125" customWidth="1"/>
    <col min="135" max="135" width="12.140625" hidden="1" customWidth="1"/>
    <col min="136" max="137" width="9.140625" hidden="1" customWidth="1"/>
    <col min="138" max="138" width="8.140625" hidden="1" customWidth="1"/>
  </cols>
  <sheetData>
    <row r="1" spans="2:138" ht="12.75" hidden="1" customHeight="1" x14ac:dyDescent="0.2">
      <c r="C1" s="202">
        <v>0</v>
      </c>
      <c r="D1">
        <f>VLOOKUP($EE$3,EG1:EH5,2,FALSE)</f>
        <v>1</v>
      </c>
      <c r="E1">
        <f>D1+D1</f>
        <v>2</v>
      </c>
      <c r="F1">
        <f>E1+$D$1</f>
        <v>3</v>
      </c>
      <c r="G1">
        <f t="shared" ref="G1:BR1" si="0">F1+$D$1</f>
        <v>4</v>
      </c>
      <c r="H1">
        <f t="shared" si="0"/>
        <v>5</v>
      </c>
      <c r="I1">
        <f t="shared" si="0"/>
        <v>6</v>
      </c>
      <c r="J1">
        <f t="shared" si="0"/>
        <v>7</v>
      </c>
      <c r="K1">
        <f t="shared" si="0"/>
        <v>8</v>
      </c>
      <c r="L1">
        <f t="shared" si="0"/>
        <v>9</v>
      </c>
      <c r="M1">
        <f t="shared" si="0"/>
        <v>10</v>
      </c>
      <c r="N1">
        <f t="shared" si="0"/>
        <v>11</v>
      </c>
      <c r="O1">
        <f t="shared" si="0"/>
        <v>12</v>
      </c>
      <c r="P1">
        <f t="shared" si="0"/>
        <v>13</v>
      </c>
      <c r="Q1">
        <f t="shared" si="0"/>
        <v>14</v>
      </c>
      <c r="R1">
        <f t="shared" si="0"/>
        <v>15</v>
      </c>
      <c r="S1">
        <f t="shared" si="0"/>
        <v>16</v>
      </c>
      <c r="T1">
        <f t="shared" si="0"/>
        <v>17</v>
      </c>
      <c r="U1">
        <f t="shared" si="0"/>
        <v>18</v>
      </c>
      <c r="V1">
        <f t="shared" si="0"/>
        <v>19</v>
      </c>
      <c r="W1">
        <f t="shared" si="0"/>
        <v>20</v>
      </c>
      <c r="X1">
        <f t="shared" si="0"/>
        <v>21</v>
      </c>
      <c r="Y1">
        <f t="shared" si="0"/>
        <v>22</v>
      </c>
      <c r="Z1">
        <f t="shared" si="0"/>
        <v>23</v>
      </c>
      <c r="AA1">
        <f t="shared" si="0"/>
        <v>24</v>
      </c>
      <c r="AB1">
        <f t="shared" si="0"/>
        <v>25</v>
      </c>
      <c r="AC1">
        <f t="shared" si="0"/>
        <v>26</v>
      </c>
      <c r="AD1">
        <f t="shared" si="0"/>
        <v>27</v>
      </c>
      <c r="AE1">
        <f t="shared" si="0"/>
        <v>28</v>
      </c>
      <c r="AF1">
        <f t="shared" si="0"/>
        <v>29</v>
      </c>
      <c r="AG1">
        <f t="shared" si="0"/>
        <v>30</v>
      </c>
      <c r="AH1">
        <f t="shared" si="0"/>
        <v>31</v>
      </c>
      <c r="AI1">
        <f t="shared" si="0"/>
        <v>32</v>
      </c>
      <c r="AJ1">
        <f t="shared" si="0"/>
        <v>33</v>
      </c>
      <c r="AK1">
        <f t="shared" si="0"/>
        <v>34</v>
      </c>
      <c r="AL1">
        <f t="shared" si="0"/>
        <v>35</v>
      </c>
      <c r="AM1">
        <f t="shared" si="0"/>
        <v>36</v>
      </c>
      <c r="AN1">
        <f t="shared" si="0"/>
        <v>37</v>
      </c>
      <c r="AO1">
        <f t="shared" si="0"/>
        <v>38</v>
      </c>
      <c r="AP1">
        <f t="shared" si="0"/>
        <v>39</v>
      </c>
      <c r="AQ1">
        <f t="shared" si="0"/>
        <v>40</v>
      </c>
      <c r="AR1">
        <f t="shared" si="0"/>
        <v>41</v>
      </c>
      <c r="AS1">
        <f t="shared" si="0"/>
        <v>42</v>
      </c>
      <c r="AT1">
        <f t="shared" si="0"/>
        <v>43</v>
      </c>
      <c r="AU1">
        <f t="shared" si="0"/>
        <v>44</v>
      </c>
      <c r="AV1">
        <f t="shared" si="0"/>
        <v>45</v>
      </c>
      <c r="AW1">
        <f t="shared" si="0"/>
        <v>46</v>
      </c>
      <c r="AX1">
        <f t="shared" si="0"/>
        <v>47</v>
      </c>
      <c r="AY1">
        <f t="shared" si="0"/>
        <v>48</v>
      </c>
      <c r="AZ1">
        <f t="shared" si="0"/>
        <v>49</v>
      </c>
      <c r="BA1">
        <f t="shared" si="0"/>
        <v>50</v>
      </c>
      <c r="BB1">
        <f t="shared" si="0"/>
        <v>51</v>
      </c>
      <c r="BC1">
        <f t="shared" si="0"/>
        <v>52</v>
      </c>
      <c r="BD1">
        <f t="shared" si="0"/>
        <v>53</v>
      </c>
      <c r="BE1">
        <f t="shared" si="0"/>
        <v>54</v>
      </c>
      <c r="BF1">
        <f t="shared" si="0"/>
        <v>55</v>
      </c>
      <c r="BG1">
        <f t="shared" si="0"/>
        <v>56</v>
      </c>
      <c r="BH1">
        <f t="shared" si="0"/>
        <v>57</v>
      </c>
      <c r="BI1">
        <f t="shared" si="0"/>
        <v>58</v>
      </c>
      <c r="BJ1">
        <f t="shared" si="0"/>
        <v>59</v>
      </c>
      <c r="BK1">
        <f t="shared" si="0"/>
        <v>60</v>
      </c>
      <c r="BL1">
        <f t="shared" si="0"/>
        <v>61</v>
      </c>
      <c r="BM1">
        <f t="shared" si="0"/>
        <v>62</v>
      </c>
      <c r="BN1">
        <f t="shared" si="0"/>
        <v>63</v>
      </c>
      <c r="BO1">
        <f t="shared" si="0"/>
        <v>64</v>
      </c>
      <c r="BP1">
        <f t="shared" si="0"/>
        <v>65</v>
      </c>
      <c r="BQ1">
        <f t="shared" si="0"/>
        <v>66</v>
      </c>
      <c r="BR1">
        <f t="shared" si="0"/>
        <v>67</v>
      </c>
      <c r="BS1">
        <f t="shared" ref="BS1:EC1" si="1">BR1+$D$1</f>
        <v>68</v>
      </c>
      <c r="BT1">
        <f t="shared" si="1"/>
        <v>69</v>
      </c>
      <c r="BU1">
        <f t="shared" si="1"/>
        <v>70</v>
      </c>
      <c r="BV1">
        <f t="shared" si="1"/>
        <v>71</v>
      </c>
      <c r="BW1">
        <f t="shared" si="1"/>
        <v>72</v>
      </c>
      <c r="BX1">
        <f t="shared" si="1"/>
        <v>73</v>
      </c>
      <c r="BY1">
        <f t="shared" si="1"/>
        <v>74</v>
      </c>
      <c r="BZ1">
        <f t="shared" si="1"/>
        <v>75</v>
      </c>
      <c r="CA1">
        <f t="shared" si="1"/>
        <v>76</v>
      </c>
      <c r="CB1">
        <f t="shared" si="1"/>
        <v>77</v>
      </c>
      <c r="CC1">
        <f t="shared" si="1"/>
        <v>78</v>
      </c>
      <c r="CD1">
        <f t="shared" si="1"/>
        <v>79</v>
      </c>
      <c r="CE1">
        <f t="shared" si="1"/>
        <v>80</v>
      </c>
      <c r="CF1">
        <f t="shared" si="1"/>
        <v>81</v>
      </c>
      <c r="CG1">
        <f t="shared" si="1"/>
        <v>82</v>
      </c>
      <c r="CH1">
        <f t="shared" si="1"/>
        <v>83</v>
      </c>
      <c r="CI1">
        <f t="shared" si="1"/>
        <v>84</v>
      </c>
      <c r="CJ1">
        <f t="shared" si="1"/>
        <v>85</v>
      </c>
      <c r="CK1">
        <f t="shared" si="1"/>
        <v>86</v>
      </c>
      <c r="CL1">
        <f t="shared" si="1"/>
        <v>87</v>
      </c>
      <c r="CM1">
        <f t="shared" si="1"/>
        <v>88</v>
      </c>
      <c r="CN1">
        <f t="shared" si="1"/>
        <v>89</v>
      </c>
      <c r="CO1">
        <f t="shared" si="1"/>
        <v>90</v>
      </c>
      <c r="CP1">
        <f t="shared" si="1"/>
        <v>91</v>
      </c>
      <c r="CQ1">
        <f t="shared" si="1"/>
        <v>92</v>
      </c>
      <c r="CR1">
        <f t="shared" si="1"/>
        <v>93</v>
      </c>
      <c r="CS1">
        <f t="shared" si="1"/>
        <v>94</v>
      </c>
      <c r="CT1">
        <f t="shared" si="1"/>
        <v>95</v>
      </c>
      <c r="CU1">
        <f t="shared" si="1"/>
        <v>96</v>
      </c>
      <c r="CV1">
        <f t="shared" si="1"/>
        <v>97</v>
      </c>
      <c r="CW1">
        <f t="shared" si="1"/>
        <v>98</v>
      </c>
      <c r="CX1">
        <f t="shared" si="1"/>
        <v>99</v>
      </c>
      <c r="CY1">
        <f t="shared" si="1"/>
        <v>100</v>
      </c>
      <c r="CZ1">
        <f t="shared" si="1"/>
        <v>101</v>
      </c>
      <c r="DA1">
        <f t="shared" si="1"/>
        <v>102</v>
      </c>
      <c r="DB1">
        <f t="shared" si="1"/>
        <v>103</v>
      </c>
      <c r="DC1">
        <f t="shared" si="1"/>
        <v>104</v>
      </c>
      <c r="DD1">
        <f t="shared" si="1"/>
        <v>105</v>
      </c>
      <c r="DE1">
        <f t="shared" si="1"/>
        <v>106</v>
      </c>
      <c r="DF1">
        <f t="shared" si="1"/>
        <v>107</v>
      </c>
      <c r="DG1">
        <f t="shared" si="1"/>
        <v>108</v>
      </c>
      <c r="DH1">
        <f t="shared" si="1"/>
        <v>109</v>
      </c>
      <c r="DI1">
        <f t="shared" si="1"/>
        <v>110</v>
      </c>
      <c r="DJ1">
        <f t="shared" si="1"/>
        <v>111</v>
      </c>
      <c r="DK1">
        <f t="shared" si="1"/>
        <v>112</v>
      </c>
      <c r="DL1">
        <f t="shared" si="1"/>
        <v>113</v>
      </c>
      <c r="DM1">
        <f t="shared" si="1"/>
        <v>114</v>
      </c>
      <c r="DN1">
        <f t="shared" si="1"/>
        <v>115</v>
      </c>
      <c r="DO1">
        <f t="shared" si="1"/>
        <v>116</v>
      </c>
      <c r="DP1">
        <f t="shared" si="1"/>
        <v>117</v>
      </c>
      <c r="DQ1">
        <f t="shared" si="1"/>
        <v>118</v>
      </c>
      <c r="DR1">
        <f t="shared" si="1"/>
        <v>119</v>
      </c>
      <c r="DS1">
        <f t="shared" si="1"/>
        <v>120</v>
      </c>
      <c r="DT1">
        <f t="shared" si="1"/>
        <v>121</v>
      </c>
      <c r="DU1">
        <f t="shared" si="1"/>
        <v>122</v>
      </c>
      <c r="DV1">
        <f t="shared" si="1"/>
        <v>123</v>
      </c>
      <c r="DW1">
        <f t="shared" si="1"/>
        <v>124</v>
      </c>
      <c r="DX1">
        <f t="shared" si="1"/>
        <v>125</v>
      </c>
      <c r="DY1">
        <f t="shared" si="1"/>
        <v>126</v>
      </c>
      <c r="DZ1">
        <f t="shared" si="1"/>
        <v>127</v>
      </c>
      <c r="EA1">
        <f t="shared" si="1"/>
        <v>128</v>
      </c>
      <c r="EB1">
        <f t="shared" si="1"/>
        <v>129</v>
      </c>
      <c r="EC1">
        <f t="shared" si="1"/>
        <v>130</v>
      </c>
      <c r="EG1">
        <v>1</v>
      </c>
      <c r="EH1" t="str">
        <f>IF($EE$3=1,0.5,"")</f>
        <v/>
      </c>
    </row>
    <row r="2" spans="2:138" x14ac:dyDescent="0.2">
      <c r="C2" s="202" t="s">
        <v>313</v>
      </c>
      <c r="I2" s="202" t="s">
        <v>332</v>
      </c>
      <c r="EG2">
        <v>2</v>
      </c>
      <c r="EH2" s="264">
        <f>IF($EE$3=2,1,"")</f>
        <v>1</v>
      </c>
    </row>
    <row r="3" spans="2:138" x14ac:dyDescent="0.2">
      <c r="C3" s="202"/>
      <c r="EE3" s="219">
        <v>2</v>
      </c>
      <c r="EG3">
        <v>3</v>
      </c>
      <c r="EH3" s="264" t="str">
        <f>IF($EE$3=3,1.5,"")</f>
        <v/>
      </c>
    </row>
    <row r="4" spans="2:138" x14ac:dyDescent="0.2">
      <c r="C4" s="200" t="str">
        <f>"Each block in chart equals "&amp;EE3&amp;" day(s)"</f>
        <v>Each block in chart equals 2 day(s)</v>
      </c>
      <c r="EE4" s="219">
        <v>2</v>
      </c>
      <c r="EG4">
        <v>4</v>
      </c>
      <c r="EH4" s="264" t="str">
        <f>IF($EE$3=4,2,"")</f>
        <v/>
      </c>
    </row>
    <row r="5" spans="2:138" ht="15.75" x14ac:dyDescent="0.25">
      <c r="C5" s="343" t="str">
        <f>Title!B6&amp;" - "&amp;LEFT(Title!C11,4)&amp;"BRIDGE CPM "</f>
        <v xml:space="preserve">PROJECT NUMBER - xx% BRIDGE CPM </v>
      </c>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c r="BB5" s="343"/>
      <c r="BC5" s="343"/>
      <c r="BD5" s="343"/>
      <c r="BE5" s="343"/>
      <c r="BF5" s="343"/>
      <c r="BG5" s="343"/>
      <c r="BH5" s="343"/>
      <c r="BI5" s="343"/>
      <c r="BJ5" s="343"/>
      <c r="BK5" s="343"/>
      <c r="BL5" s="343"/>
      <c r="BM5" s="343"/>
      <c r="BN5" s="343"/>
      <c r="BO5" s="343"/>
      <c r="BP5" s="343"/>
      <c r="BQ5" s="344"/>
      <c r="BR5" s="344"/>
      <c r="BS5" s="344"/>
      <c r="BT5" s="344"/>
      <c r="BU5" s="344"/>
      <c r="BV5" s="344"/>
      <c r="BW5" s="344"/>
      <c r="BX5" s="344"/>
      <c r="BY5" s="344"/>
      <c r="BZ5" s="344"/>
      <c r="CA5" s="344"/>
      <c r="CB5" s="344"/>
      <c r="CC5" s="344"/>
      <c r="CD5" s="344"/>
      <c r="CE5" s="344"/>
      <c r="CF5" s="344"/>
      <c r="CG5" s="344"/>
      <c r="CH5" s="344"/>
      <c r="CI5" s="344"/>
      <c r="CJ5" s="344"/>
      <c r="CK5" s="344"/>
      <c r="CL5" s="344"/>
      <c r="CM5" s="344"/>
      <c r="CN5" s="344"/>
      <c r="CO5" s="344"/>
      <c r="CP5" s="344"/>
      <c r="CQ5" s="344"/>
      <c r="CR5" s="344"/>
      <c r="CS5" s="344"/>
      <c r="CT5" s="344"/>
      <c r="CU5" s="344"/>
      <c r="CV5" s="344"/>
      <c r="CW5" s="344"/>
      <c r="CX5" s="344"/>
      <c r="CY5" s="344"/>
      <c r="CZ5" s="344"/>
      <c r="DA5" s="344"/>
      <c r="DB5" s="344"/>
      <c r="DC5" s="344"/>
      <c r="DD5" s="344"/>
      <c r="DE5" s="344"/>
      <c r="DF5" s="344"/>
      <c r="DG5" s="344"/>
      <c r="DH5" s="344"/>
      <c r="DI5" s="344"/>
      <c r="DJ5" s="344"/>
      <c r="DK5" s="344"/>
      <c r="DL5" s="344"/>
      <c r="DM5" s="344"/>
      <c r="DN5" s="344"/>
      <c r="DO5" s="344"/>
      <c r="DP5" s="344"/>
      <c r="DQ5" s="344"/>
      <c r="DR5" s="344"/>
      <c r="DS5" s="344"/>
      <c r="DT5" s="344"/>
      <c r="DU5" s="344"/>
      <c r="DV5" s="344"/>
      <c r="DW5" s="344"/>
      <c r="DX5" s="344"/>
      <c r="DY5" s="344"/>
      <c r="DZ5" s="344"/>
      <c r="EA5" s="344"/>
      <c r="EB5" s="344"/>
      <c r="EC5" s="344"/>
      <c r="EG5">
        <v>5</v>
      </c>
      <c r="EH5" s="264" t="str">
        <f>IF($EE$3=5,2.5,"")</f>
        <v/>
      </c>
    </row>
    <row r="6" spans="2:138" ht="6.75" customHeight="1" x14ac:dyDescent="0.2"/>
    <row r="7" spans="2:138" x14ac:dyDescent="0.2">
      <c r="D7" s="348" t="s">
        <v>309</v>
      </c>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50"/>
      <c r="BR7" s="350"/>
      <c r="BS7" s="350"/>
      <c r="BT7" s="350"/>
      <c r="BU7" s="350"/>
      <c r="BV7" s="350"/>
      <c r="BW7" s="350"/>
      <c r="BX7" s="350"/>
      <c r="BY7" s="350"/>
      <c r="BZ7" s="350"/>
      <c r="CA7" s="350"/>
      <c r="CB7" s="350"/>
      <c r="CC7" s="350"/>
      <c r="CD7" s="350"/>
      <c r="CE7" s="350"/>
      <c r="CF7" s="350"/>
      <c r="CG7" s="350"/>
      <c r="CH7" s="350"/>
      <c r="CI7" s="350"/>
      <c r="CJ7" s="350"/>
      <c r="CK7" s="350"/>
      <c r="CL7" s="350"/>
      <c r="CM7" s="350"/>
      <c r="CN7" s="350"/>
      <c r="CO7" s="350"/>
      <c r="CP7" s="350"/>
      <c r="CQ7" s="350"/>
      <c r="CR7" s="350"/>
      <c r="CS7" s="350"/>
      <c r="CT7" s="350"/>
      <c r="CU7" s="350"/>
      <c r="CV7" s="350"/>
      <c r="CW7" s="350"/>
      <c r="CX7" s="350"/>
      <c r="CY7" s="350"/>
      <c r="CZ7" s="350"/>
      <c r="DA7" s="350"/>
      <c r="DB7" s="350"/>
      <c r="DC7" s="350"/>
      <c r="DD7" s="350"/>
      <c r="DE7" s="350"/>
      <c r="DF7" s="350"/>
      <c r="DG7" s="350"/>
      <c r="DH7" s="350"/>
      <c r="DI7" s="350"/>
      <c r="DJ7" s="350"/>
      <c r="DK7" s="350"/>
      <c r="DL7" s="350"/>
      <c r="DM7" s="350"/>
      <c r="DN7" s="350"/>
      <c r="DO7" s="350"/>
      <c r="DP7" s="350"/>
      <c r="DQ7" s="350"/>
      <c r="DR7" s="350"/>
      <c r="DS7" s="350"/>
      <c r="DT7" s="350"/>
      <c r="DU7" s="350"/>
      <c r="DV7" s="350"/>
      <c r="DW7" s="350"/>
      <c r="DX7" s="350"/>
      <c r="DY7" s="350"/>
      <c r="DZ7" s="350"/>
      <c r="EA7" s="350"/>
      <c r="EB7" s="350"/>
      <c r="EC7" s="351"/>
      <c r="EE7" s="226" t="s">
        <v>329</v>
      </c>
    </row>
    <row r="8" spans="2:138" x14ac:dyDescent="0.2">
      <c r="D8" s="208"/>
      <c r="E8" s="209"/>
      <c r="F8" s="209"/>
      <c r="G8" s="210"/>
      <c r="H8" s="345"/>
      <c r="I8" s="345"/>
      <c r="J8" s="210"/>
      <c r="K8" s="210"/>
      <c r="L8" s="352">
        <f>CEILING(M1,5)</f>
        <v>10</v>
      </c>
      <c r="M8" s="337"/>
      <c r="N8" s="337"/>
      <c r="O8" s="337"/>
      <c r="P8" s="210"/>
      <c r="Q8" s="210"/>
      <c r="R8" s="345"/>
      <c r="S8" s="345"/>
      <c r="T8" s="210"/>
      <c r="U8" s="210"/>
      <c r="V8" s="352">
        <f>CEILING(W1,5)</f>
        <v>20</v>
      </c>
      <c r="W8" s="337"/>
      <c r="X8" s="337"/>
      <c r="Y8" s="337"/>
      <c r="Z8" s="210"/>
      <c r="AA8" s="210"/>
      <c r="AB8" s="345"/>
      <c r="AC8" s="345"/>
      <c r="AD8" s="210"/>
      <c r="AE8" s="210"/>
      <c r="AF8" s="352">
        <f>CEILING(AG1,5)</f>
        <v>30</v>
      </c>
      <c r="AG8" s="337"/>
      <c r="AH8" s="337"/>
      <c r="AI8" s="337"/>
      <c r="AJ8" s="210"/>
      <c r="AK8" s="210"/>
      <c r="AL8" s="345"/>
      <c r="AM8" s="345"/>
      <c r="AN8" s="210"/>
      <c r="AO8" s="210"/>
      <c r="AP8" s="352">
        <f>CEILING(AQ1,5)</f>
        <v>40</v>
      </c>
      <c r="AQ8" s="337"/>
      <c r="AR8" s="337"/>
      <c r="AS8" s="337"/>
      <c r="AT8" s="210"/>
      <c r="AU8" s="210"/>
      <c r="AV8" s="345"/>
      <c r="AW8" s="345"/>
      <c r="AX8" s="210"/>
      <c r="AY8" s="210"/>
      <c r="AZ8" s="352">
        <f>CEILING(BA1,5)</f>
        <v>50</v>
      </c>
      <c r="BA8" s="337"/>
      <c r="BB8" s="337"/>
      <c r="BC8" s="337"/>
      <c r="BD8" s="210"/>
      <c r="BE8" s="210"/>
      <c r="BF8" s="345"/>
      <c r="BG8" s="345"/>
      <c r="BH8" s="210"/>
      <c r="BI8" s="210"/>
      <c r="BJ8" s="352">
        <f>CEILING(BK1,5)</f>
        <v>60</v>
      </c>
      <c r="BK8" s="337"/>
      <c r="BL8" s="337"/>
      <c r="BM8" s="337"/>
      <c r="BN8" s="210"/>
      <c r="BO8" s="210"/>
      <c r="BP8" s="345"/>
      <c r="BQ8" s="345"/>
      <c r="BR8" s="210"/>
      <c r="BS8" s="210"/>
      <c r="BT8" s="352">
        <f>CEILING(BU1,5)</f>
        <v>70</v>
      </c>
      <c r="BU8" s="337"/>
      <c r="BV8" s="337"/>
      <c r="BW8" s="337"/>
      <c r="BX8" s="260"/>
      <c r="BY8" s="260"/>
      <c r="BZ8" s="260"/>
      <c r="CA8" s="260"/>
      <c r="CB8" s="260"/>
      <c r="CC8" s="260"/>
      <c r="CD8" s="352">
        <f>CEILING(CE1,5)</f>
        <v>80</v>
      </c>
      <c r="CE8" s="337"/>
      <c r="CF8" s="337"/>
      <c r="CG8" s="337"/>
      <c r="CH8" s="260"/>
      <c r="CI8" s="260"/>
      <c r="CJ8" s="260"/>
      <c r="CK8" s="260"/>
      <c r="CL8" s="260"/>
      <c r="CM8" s="260"/>
      <c r="CN8" s="352">
        <f>CEILING(CO1,5)</f>
        <v>90</v>
      </c>
      <c r="CO8" s="337"/>
      <c r="CP8" s="337"/>
      <c r="CQ8" s="337"/>
      <c r="CR8" s="260"/>
      <c r="CS8" s="260"/>
      <c r="CT8" s="260"/>
      <c r="CU8" s="260"/>
      <c r="CV8" s="260"/>
      <c r="CW8" s="260"/>
      <c r="CX8" s="352">
        <f>CEILING(CY1,5)</f>
        <v>100</v>
      </c>
      <c r="CY8" s="337"/>
      <c r="CZ8" s="337"/>
      <c r="DA8" s="337"/>
      <c r="DB8" s="260"/>
      <c r="DC8" s="260"/>
      <c r="DD8" s="260"/>
      <c r="DE8" s="260"/>
      <c r="DF8" s="260"/>
      <c r="DG8" s="260"/>
      <c r="DH8" s="352">
        <f>CEILING(DI1,5)</f>
        <v>110</v>
      </c>
      <c r="DI8" s="337"/>
      <c r="DJ8" s="337"/>
      <c r="DK8" s="337"/>
      <c r="DL8" s="260"/>
      <c r="DM8" s="260"/>
      <c r="DN8" s="260"/>
      <c r="DO8" s="260"/>
      <c r="DP8" s="260"/>
      <c r="DQ8" s="260"/>
      <c r="DR8" s="352">
        <f>CEILING(DS1,5)</f>
        <v>120</v>
      </c>
      <c r="DS8" s="337"/>
      <c r="DT8" s="337"/>
      <c r="DU8" s="337"/>
      <c r="DV8" s="260"/>
      <c r="DW8" s="260"/>
      <c r="DX8" s="260"/>
      <c r="DY8" s="260"/>
      <c r="DZ8" s="260"/>
      <c r="EA8" s="364">
        <f>CEILING(EC1,5)</f>
        <v>130</v>
      </c>
      <c r="EB8" s="337"/>
      <c r="EC8" s="338"/>
      <c r="EE8" s="226" t="s">
        <v>330</v>
      </c>
    </row>
    <row r="9" spans="2:138" ht="12" customHeight="1" x14ac:dyDescent="0.2">
      <c r="B9" t="str">
        <f>'Bridge Start'!B4</f>
        <v>Yes</v>
      </c>
      <c r="C9" s="249" t="str">
        <f>'Bridge Start'!D4</f>
        <v>Cross Sectioning and Slope Staking</v>
      </c>
      <c r="D9" s="268">
        <f>IF(AND('Bridge Start'!$H4&lt;=CEILING('Bridge CPM'!D$1,1),'Bridge Start'!$I4&gt;'Bridge CPM'!C$1),1,"")</f>
        <v>1</v>
      </c>
      <c r="E9" s="269">
        <f>IF(AND('Bridge Start'!$H4&lt;=CEILING('Bridge CPM'!E$1,1),'Bridge Start'!$I4&gt;'Bridge CPM'!D$1),1,"")</f>
        <v>1</v>
      </c>
      <c r="F9" s="269" t="str">
        <f>IF(AND('Bridge Start'!$H4&lt;=CEILING('Bridge CPM'!F$1,1),'Bridge Start'!$I4&gt;'Bridge CPM'!E$1),1,"")</f>
        <v/>
      </c>
      <c r="G9" s="269" t="str">
        <f>IF(AND('Bridge Start'!$H4&lt;=CEILING('Bridge CPM'!G$1,1),'Bridge Start'!$I4&gt;'Bridge CPM'!F$1),1,"")</f>
        <v/>
      </c>
      <c r="H9" s="269" t="str">
        <f>IF(AND('Bridge Start'!$H4&lt;=CEILING('Bridge CPM'!H$1,1),'Bridge Start'!$I4&gt;'Bridge CPM'!G$1),1,"")</f>
        <v/>
      </c>
      <c r="I9" s="269" t="str">
        <f>IF(AND('Bridge Start'!$H4&lt;=CEILING('Bridge CPM'!I$1,1),'Bridge Start'!$I4&gt;'Bridge CPM'!H$1),1,"")</f>
        <v/>
      </c>
      <c r="J9" s="269" t="str">
        <f>IF(AND('Bridge Start'!$H4&lt;=CEILING('Bridge CPM'!J$1,1),'Bridge Start'!$I4&gt;'Bridge CPM'!I$1),1,"")</f>
        <v/>
      </c>
      <c r="K9" s="269" t="str">
        <f>IF(AND('Bridge Start'!$H4&lt;=CEILING('Bridge CPM'!K$1,1),'Bridge Start'!$I4&gt;'Bridge CPM'!J$1),1,"")</f>
        <v/>
      </c>
      <c r="L9" s="269" t="str">
        <f>IF(AND('Bridge Start'!$H4&lt;=CEILING('Bridge CPM'!L$1,1),'Bridge Start'!$I4&gt;'Bridge CPM'!K$1),1,"")</f>
        <v/>
      </c>
      <c r="M9" s="270" t="str">
        <f>IF(AND('Bridge Start'!$H4&lt;=CEILING('Bridge CPM'!M$1,1),'Bridge Start'!$I4&gt;'Bridge CPM'!L$1),1,"")</f>
        <v/>
      </c>
      <c r="N9" s="268" t="str">
        <f>IF(AND('Bridge Start'!$H4&lt;=CEILING('Bridge CPM'!N$1,1),'Bridge Start'!$I4&gt;'Bridge CPM'!M$1),1,"")</f>
        <v/>
      </c>
      <c r="O9" s="269" t="str">
        <f>IF(AND('Bridge Start'!$H4&lt;=CEILING('Bridge CPM'!O$1,1),'Bridge Start'!$I4&gt;'Bridge CPM'!N$1),1,"")</f>
        <v/>
      </c>
      <c r="P9" s="269" t="str">
        <f>IF(AND('Bridge Start'!$H4&lt;=CEILING('Bridge CPM'!P$1,1),'Bridge Start'!$I4&gt;'Bridge CPM'!O$1),1,"")</f>
        <v/>
      </c>
      <c r="Q9" s="269" t="str">
        <f>IF(AND('Bridge Start'!$H4&lt;=CEILING('Bridge CPM'!Q$1,1),'Bridge Start'!$I4&gt;'Bridge CPM'!P$1),1,"")</f>
        <v/>
      </c>
      <c r="R9" s="269" t="str">
        <f>IF(AND('Bridge Start'!$H4&lt;=CEILING('Bridge CPM'!R$1,1),'Bridge Start'!$I4&gt;'Bridge CPM'!Q$1),1,"")</f>
        <v/>
      </c>
      <c r="S9" s="269" t="str">
        <f>IF(AND('Bridge Start'!$H4&lt;=CEILING('Bridge CPM'!S$1,1),'Bridge Start'!$I4&gt;'Bridge CPM'!R$1),1,"")</f>
        <v/>
      </c>
      <c r="T9" s="269" t="str">
        <f>IF(AND('Bridge Start'!$H4&lt;=CEILING('Bridge CPM'!T$1,1),'Bridge Start'!$I4&gt;'Bridge CPM'!S$1),1,"")</f>
        <v/>
      </c>
      <c r="U9" s="269" t="str">
        <f>IF(AND('Bridge Start'!$H4&lt;=CEILING('Bridge CPM'!U$1,1),'Bridge Start'!$I4&gt;'Bridge CPM'!T$1),1,"")</f>
        <v/>
      </c>
      <c r="V9" s="269" t="str">
        <f>IF(AND('Bridge Start'!$H4&lt;=CEILING('Bridge CPM'!V$1,1),'Bridge Start'!$I4&gt;'Bridge CPM'!U$1),1,"")</f>
        <v/>
      </c>
      <c r="W9" s="270" t="str">
        <f>IF(AND('Bridge Start'!$H4&lt;=CEILING('Bridge CPM'!W$1,1),'Bridge Start'!$I4&gt;'Bridge CPM'!V$1),1,"")</f>
        <v/>
      </c>
      <c r="X9" s="268" t="str">
        <f>IF(AND('Bridge Start'!$H4&lt;=CEILING('Bridge CPM'!X$1,1),'Bridge Start'!$I4&gt;'Bridge CPM'!W$1),1,"")</f>
        <v/>
      </c>
      <c r="Y9" s="269" t="str">
        <f>IF(AND('Bridge Start'!$H4&lt;=CEILING('Bridge CPM'!Y$1,1),'Bridge Start'!$I4&gt;'Bridge CPM'!X$1),1,"")</f>
        <v/>
      </c>
      <c r="Z9" s="269" t="str">
        <f>IF(AND('Bridge Start'!$H4&lt;=CEILING('Bridge CPM'!Z$1,1),'Bridge Start'!$I4&gt;'Bridge CPM'!Y$1),1,"")</f>
        <v/>
      </c>
      <c r="AA9" s="269" t="str">
        <f>IF(AND('Bridge Start'!$H4&lt;=CEILING('Bridge CPM'!AA$1,1),'Bridge Start'!$I4&gt;'Bridge CPM'!Z$1),1,"")</f>
        <v/>
      </c>
      <c r="AB9" s="269" t="str">
        <f>IF(AND('Bridge Start'!$H4&lt;=CEILING('Bridge CPM'!AB$1,1),'Bridge Start'!$I4&gt;'Bridge CPM'!AA$1),1,"")</f>
        <v/>
      </c>
      <c r="AC9" s="269" t="str">
        <f>IF(AND('Bridge Start'!$H4&lt;=CEILING('Bridge CPM'!AC$1,1),'Bridge Start'!$I4&gt;'Bridge CPM'!AB$1),1,"")</f>
        <v/>
      </c>
      <c r="AD9" s="269" t="str">
        <f>IF(AND('Bridge Start'!$H4&lt;=CEILING('Bridge CPM'!AD$1,1),'Bridge Start'!$I4&gt;'Bridge CPM'!AC$1),1,"")</f>
        <v/>
      </c>
      <c r="AE9" s="269" t="str">
        <f>IF(AND('Bridge Start'!$H4&lt;=CEILING('Bridge CPM'!AE$1,1),'Bridge Start'!$I4&gt;'Bridge CPM'!AD$1),1,"")</f>
        <v/>
      </c>
      <c r="AF9" s="269" t="str">
        <f>IF(AND('Bridge Start'!$H4&lt;=CEILING('Bridge CPM'!AF$1,1),'Bridge Start'!$I4&gt;'Bridge CPM'!AE$1),1,"")</f>
        <v/>
      </c>
      <c r="AG9" s="270" t="str">
        <f>IF(AND('Bridge Start'!$H4&lt;=CEILING('Bridge CPM'!AG$1,1),'Bridge Start'!$I4&gt;'Bridge CPM'!AF$1),1,"")</f>
        <v/>
      </c>
      <c r="AH9" s="268" t="str">
        <f>IF(AND('Bridge Start'!$H4&lt;=CEILING('Bridge CPM'!AH$1,1),'Bridge Start'!$I4&gt;'Bridge CPM'!AG$1),1,"")</f>
        <v/>
      </c>
      <c r="AI9" s="269" t="str">
        <f>IF(AND('Bridge Start'!$H4&lt;=CEILING('Bridge CPM'!AI$1,1),'Bridge Start'!$I4&gt;'Bridge CPM'!AH$1),1,"")</f>
        <v/>
      </c>
      <c r="AJ9" s="269" t="str">
        <f>IF(AND('Bridge Start'!$H4&lt;=CEILING('Bridge CPM'!AJ$1,1),'Bridge Start'!$I4&gt;'Bridge CPM'!AI$1),1,"")</f>
        <v/>
      </c>
      <c r="AK9" s="269" t="str">
        <f>IF(AND('Bridge Start'!$H4&lt;=CEILING('Bridge CPM'!AK$1,1),'Bridge Start'!$I4&gt;'Bridge CPM'!AJ$1),1,"")</f>
        <v/>
      </c>
      <c r="AL9" s="269" t="str">
        <f>IF(AND('Bridge Start'!$H4&lt;=CEILING('Bridge CPM'!AL$1,1),'Bridge Start'!$I4&gt;'Bridge CPM'!AK$1),1,"")</f>
        <v/>
      </c>
      <c r="AM9" s="269" t="str">
        <f>IF(AND('Bridge Start'!$H4&lt;=CEILING('Bridge CPM'!AM$1,1),'Bridge Start'!$I4&gt;'Bridge CPM'!AL$1),1,"")</f>
        <v/>
      </c>
      <c r="AN9" s="269" t="str">
        <f>IF(AND('Bridge Start'!$H4&lt;=CEILING('Bridge CPM'!AN$1,1),'Bridge Start'!$I4&gt;'Bridge CPM'!AM$1),1,"")</f>
        <v/>
      </c>
      <c r="AO9" s="269" t="str">
        <f>IF(AND('Bridge Start'!$H4&lt;=CEILING('Bridge CPM'!AO$1,1),'Bridge Start'!$I4&gt;'Bridge CPM'!AN$1),1,"")</f>
        <v/>
      </c>
      <c r="AP9" s="269" t="str">
        <f>IF(AND('Bridge Start'!$H4&lt;=CEILING('Bridge CPM'!AP$1,1),'Bridge Start'!$I4&gt;'Bridge CPM'!AO$1),1,"")</f>
        <v/>
      </c>
      <c r="AQ9" s="270" t="str">
        <f>IF(AND('Bridge Start'!$H4&lt;=CEILING('Bridge CPM'!AQ$1,1),'Bridge Start'!$I4&gt;'Bridge CPM'!AP$1),1,"")</f>
        <v/>
      </c>
      <c r="AR9" s="268" t="str">
        <f>IF(AND('Bridge Start'!$H4&lt;=CEILING('Bridge CPM'!AR$1,1),'Bridge Start'!$I4&gt;'Bridge CPM'!AQ$1),1,"")</f>
        <v/>
      </c>
      <c r="AS9" s="269" t="str">
        <f>IF(AND('Bridge Start'!$H4&lt;=CEILING('Bridge CPM'!AS$1,1),'Bridge Start'!$I4&gt;'Bridge CPM'!AR$1),1,"")</f>
        <v/>
      </c>
      <c r="AT9" s="269" t="str">
        <f>IF(AND('Bridge Start'!$H4&lt;=CEILING('Bridge CPM'!AT$1,1),'Bridge Start'!$I4&gt;'Bridge CPM'!AS$1),1,"")</f>
        <v/>
      </c>
      <c r="AU9" s="269" t="str">
        <f>IF(AND('Bridge Start'!$H4&lt;=CEILING('Bridge CPM'!AU$1,1),'Bridge Start'!$I4&gt;'Bridge CPM'!AT$1),1,"")</f>
        <v/>
      </c>
      <c r="AV9" s="269" t="str">
        <f>IF(AND('Bridge Start'!$H4&lt;=CEILING('Bridge CPM'!AV$1,1),'Bridge Start'!$I4&gt;'Bridge CPM'!AU$1),1,"")</f>
        <v/>
      </c>
      <c r="AW9" s="269" t="str">
        <f>IF(AND('Bridge Start'!$H4&lt;=CEILING('Bridge CPM'!AW$1,1),'Bridge Start'!$I4&gt;'Bridge CPM'!AV$1),1,"")</f>
        <v/>
      </c>
      <c r="AX9" s="269" t="str">
        <f>IF(AND('Bridge Start'!$H4&lt;=CEILING('Bridge CPM'!AX$1,1),'Bridge Start'!$I4&gt;'Bridge CPM'!AW$1),1,"")</f>
        <v/>
      </c>
      <c r="AY9" s="269" t="str">
        <f>IF(AND('Bridge Start'!$H4&lt;=CEILING('Bridge CPM'!AY$1,1),'Bridge Start'!$I4&gt;'Bridge CPM'!AX$1),1,"")</f>
        <v/>
      </c>
      <c r="AZ9" s="269" t="str">
        <f>IF(AND('Bridge Start'!$H4&lt;=CEILING('Bridge CPM'!AZ$1,1),'Bridge Start'!$I4&gt;'Bridge CPM'!AY$1),1,"")</f>
        <v/>
      </c>
      <c r="BA9" s="270" t="str">
        <f>IF(AND('Bridge Start'!$H4&lt;=CEILING('Bridge CPM'!BA$1,1),'Bridge Start'!$I4&gt;'Bridge CPM'!AZ$1),1,"")</f>
        <v/>
      </c>
      <c r="BB9" s="268" t="str">
        <f>IF(AND('Bridge Start'!$H4&lt;=CEILING('Bridge CPM'!BB$1,1),'Bridge Start'!$I4&gt;'Bridge CPM'!BA$1),1,"")</f>
        <v/>
      </c>
      <c r="BC9" s="269" t="str">
        <f>IF(AND('Bridge Start'!$H4&lt;=CEILING('Bridge CPM'!BC$1,1),'Bridge Start'!$I4&gt;'Bridge CPM'!BB$1),1,"")</f>
        <v/>
      </c>
      <c r="BD9" s="269" t="str">
        <f>IF(AND('Bridge Start'!$H4&lt;=CEILING('Bridge CPM'!BD$1,1),'Bridge Start'!$I4&gt;'Bridge CPM'!BC$1),1,"")</f>
        <v/>
      </c>
      <c r="BE9" s="269" t="str">
        <f>IF(AND('Bridge Start'!$H4&lt;=CEILING('Bridge CPM'!BE$1,1),'Bridge Start'!$I4&gt;'Bridge CPM'!BD$1),1,"")</f>
        <v/>
      </c>
      <c r="BF9" s="269" t="str">
        <f>IF(AND('Bridge Start'!$H4&lt;=CEILING('Bridge CPM'!BF$1,1),'Bridge Start'!$I4&gt;'Bridge CPM'!BE$1),1,"")</f>
        <v/>
      </c>
      <c r="BG9" s="269" t="str">
        <f>IF(AND('Bridge Start'!$H4&lt;=CEILING('Bridge CPM'!BG$1,1),'Bridge Start'!$I4&gt;'Bridge CPM'!BF$1),1,"")</f>
        <v/>
      </c>
      <c r="BH9" s="269" t="str">
        <f>IF(AND('Bridge Start'!$H4&lt;=CEILING('Bridge CPM'!BH$1,1),'Bridge Start'!$I4&gt;'Bridge CPM'!BG$1),1,"")</f>
        <v/>
      </c>
      <c r="BI9" s="269" t="str">
        <f>IF(AND('Bridge Start'!$H4&lt;=CEILING('Bridge CPM'!BI$1,1),'Bridge Start'!$I4&gt;'Bridge CPM'!BH$1),1,"")</f>
        <v/>
      </c>
      <c r="BJ9" s="269" t="str">
        <f>IF(AND('Bridge Start'!$H4&lt;=CEILING('Bridge CPM'!BJ$1,1),'Bridge Start'!$I4&gt;'Bridge CPM'!BI$1),1,"")</f>
        <v/>
      </c>
      <c r="BK9" s="270" t="str">
        <f>IF(AND('Bridge Start'!$H4&lt;=CEILING('Bridge CPM'!BK$1,1),'Bridge Start'!$I4&gt;'Bridge CPM'!BJ$1),1,"")</f>
        <v/>
      </c>
      <c r="BL9" s="268" t="str">
        <f>IF(AND('Bridge Start'!$H4&lt;=CEILING('Bridge CPM'!BL$1,1),'Bridge Start'!$I4&gt;'Bridge CPM'!BK$1),1,"")</f>
        <v/>
      </c>
      <c r="BM9" s="269" t="str">
        <f>IF(AND('Bridge Start'!$H4&lt;=CEILING('Bridge CPM'!BM$1,1),'Bridge Start'!$I4&gt;'Bridge CPM'!BL$1),1,"")</f>
        <v/>
      </c>
      <c r="BN9" s="269" t="str">
        <f>IF(AND('Bridge Start'!$H4&lt;=CEILING('Bridge CPM'!BN$1,1),'Bridge Start'!$I4&gt;'Bridge CPM'!BM$1),1,"")</f>
        <v/>
      </c>
      <c r="BO9" s="269" t="str">
        <f>IF(AND('Bridge Start'!$H4&lt;=CEILING('Bridge CPM'!BO$1,1),'Bridge Start'!$I4&gt;'Bridge CPM'!BN$1),1,"")</f>
        <v/>
      </c>
      <c r="BP9" s="269" t="str">
        <f>IF(AND('Bridge Start'!$H4&lt;=CEILING('Bridge CPM'!BP$1,1),'Bridge Start'!$I4&gt;'Bridge CPM'!BO$1),1,"")</f>
        <v/>
      </c>
      <c r="BQ9" s="269" t="str">
        <f>IF(AND('Bridge Start'!$H4&lt;=CEILING('Bridge CPM'!BQ$1,1),'Bridge Start'!$I4&gt;'Bridge CPM'!BP$1),1,"")</f>
        <v/>
      </c>
      <c r="BR9" s="269" t="str">
        <f>IF(AND('Bridge Start'!$H4&lt;=CEILING('Bridge CPM'!BR$1,1),'Bridge Start'!$I4&gt;'Bridge CPM'!BQ$1),1,"")</f>
        <v/>
      </c>
      <c r="BS9" s="269" t="str">
        <f>IF(AND('Bridge Start'!$H4&lt;=CEILING('Bridge CPM'!BS$1,1),'Bridge Start'!$I4&gt;'Bridge CPM'!BR$1),1,"")</f>
        <v/>
      </c>
      <c r="BT9" s="269" t="str">
        <f>IF(AND('Bridge Start'!$H4&lt;=CEILING('Bridge CPM'!BT$1,1),'Bridge Start'!$I4&gt;'Bridge CPM'!BS$1),1,"")</f>
        <v/>
      </c>
      <c r="BU9" s="270" t="str">
        <f>IF(AND('Bridge Start'!$H4&lt;=CEILING('Bridge CPM'!BU$1,1),'Bridge Start'!$I4&gt;'Bridge CPM'!BT$1),1,"")</f>
        <v/>
      </c>
      <c r="BV9" s="268" t="str">
        <f>IF(AND('Bridge Start'!$H4&lt;=CEILING('Bridge CPM'!BV$1,1),'Bridge Start'!$I4&gt;'Bridge CPM'!BU$1),1,"")</f>
        <v/>
      </c>
      <c r="BW9" s="269" t="str">
        <f>IF(AND('Bridge Start'!$H4&lt;=CEILING('Bridge CPM'!BW$1,1),'Bridge Start'!$I4&gt;'Bridge CPM'!BV$1),1,"")</f>
        <v/>
      </c>
      <c r="BX9" s="269" t="str">
        <f>IF(AND('Bridge Start'!$H4&lt;=CEILING('Bridge CPM'!BX$1,1),'Bridge Start'!$I4&gt;'Bridge CPM'!BW$1),1,"")</f>
        <v/>
      </c>
      <c r="BY9" s="269" t="str">
        <f>IF(AND('Bridge Start'!$H4&lt;=CEILING('Bridge CPM'!BY$1,1),'Bridge Start'!$I4&gt;'Bridge CPM'!BX$1),1,"")</f>
        <v/>
      </c>
      <c r="BZ9" s="269" t="str">
        <f>IF(AND('Bridge Start'!$H4&lt;=CEILING('Bridge CPM'!BZ$1,1),'Bridge Start'!$I4&gt;'Bridge CPM'!BY$1),1,"")</f>
        <v/>
      </c>
      <c r="CA9" s="269" t="str">
        <f>IF(AND('Bridge Start'!$H4&lt;=CEILING('Bridge CPM'!CA$1,1),'Bridge Start'!$I4&gt;'Bridge CPM'!BZ$1),1,"")</f>
        <v/>
      </c>
      <c r="CB9" s="269" t="str">
        <f>IF(AND('Bridge Start'!$H4&lt;=CEILING('Bridge CPM'!CB$1,1),'Bridge Start'!$I4&gt;'Bridge CPM'!CA$1),1,"")</f>
        <v/>
      </c>
      <c r="CC9" s="269" t="str">
        <f>IF(AND('Bridge Start'!$H4&lt;=CEILING('Bridge CPM'!CC$1,1),'Bridge Start'!$I4&gt;'Bridge CPM'!CB$1),1,"")</f>
        <v/>
      </c>
      <c r="CD9" s="269" t="str">
        <f>IF(AND('Bridge Start'!$H4&lt;=CEILING('Bridge CPM'!CD$1,1),'Bridge Start'!$I4&gt;'Bridge CPM'!CC$1),1,"")</f>
        <v/>
      </c>
      <c r="CE9" s="270" t="str">
        <f>IF(AND('Bridge Start'!$H4&lt;=CEILING('Bridge CPM'!CE$1,1),'Bridge Start'!$I4&gt;'Bridge CPM'!CD$1),1,"")</f>
        <v/>
      </c>
      <c r="CF9" s="268" t="str">
        <f>IF(AND('Bridge Start'!$H4&lt;=CEILING('Bridge CPM'!CF$1,1),'Bridge Start'!$I4&gt;'Bridge CPM'!CE$1),1,"")</f>
        <v/>
      </c>
      <c r="CG9" s="269" t="str">
        <f>IF(AND('Bridge Start'!$H4&lt;=CEILING('Bridge CPM'!CG$1,1),'Bridge Start'!$I4&gt;'Bridge CPM'!CF$1),1,"")</f>
        <v/>
      </c>
      <c r="CH9" s="269" t="str">
        <f>IF(AND('Bridge Start'!$H4&lt;=CEILING('Bridge CPM'!CH$1,1),'Bridge Start'!$I4&gt;'Bridge CPM'!CG$1),1,"")</f>
        <v/>
      </c>
      <c r="CI9" s="269" t="str">
        <f>IF(AND('Bridge Start'!$H4&lt;=CEILING('Bridge CPM'!CI$1,1),'Bridge Start'!$I4&gt;'Bridge CPM'!CH$1),1,"")</f>
        <v/>
      </c>
      <c r="CJ9" s="269" t="str">
        <f>IF(AND('Bridge Start'!$H4&lt;=CEILING('Bridge CPM'!CJ$1,1),'Bridge Start'!$I4&gt;'Bridge CPM'!CI$1),1,"")</f>
        <v/>
      </c>
      <c r="CK9" s="269" t="str">
        <f>IF(AND('Bridge Start'!$H4&lt;=CEILING('Bridge CPM'!CK$1,1),'Bridge Start'!$I4&gt;'Bridge CPM'!CJ$1),1,"")</f>
        <v/>
      </c>
      <c r="CL9" s="269" t="str">
        <f>IF(AND('Bridge Start'!$H4&lt;=CEILING('Bridge CPM'!CL$1,1),'Bridge Start'!$I4&gt;'Bridge CPM'!CK$1),1,"")</f>
        <v/>
      </c>
      <c r="CM9" s="269" t="str">
        <f>IF(AND('Bridge Start'!$H4&lt;=CEILING('Bridge CPM'!CM$1,1),'Bridge Start'!$I4&gt;'Bridge CPM'!CL$1),1,"")</f>
        <v/>
      </c>
      <c r="CN9" s="269" t="str">
        <f>IF(AND('Bridge Start'!$H4&lt;=CEILING('Bridge CPM'!CN$1,1),'Bridge Start'!$I4&gt;'Bridge CPM'!CM$1),1,"")</f>
        <v/>
      </c>
      <c r="CO9" s="270" t="str">
        <f>IF(AND('Bridge Start'!$H4&lt;=CEILING('Bridge CPM'!CO$1,1),'Bridge Start'!$I4&gt;'Bridge CPM'!CN$1),1,"")</f>
        <v/>
      </c>
      <c r="CP9" s="268" t="str">
        <f>IF(AND('Bridge Start'!$H4&lt;=CEILING('Bridge CPM'!CP$1,1),'Bridge Start'!$I4&gt;'Bridge CPM'!CO$1),1,"")</f>
        <v/>
      </c>
      <c r="CQ9" s="269" t="str">
        <f>IF(AND('Bridge Start'!$H4&lt;=CEILING('Bridge CPM'!CQ$1,1),'Bridge Start'!$I4&gt;'Bridge CPM'!CP$1),1,"")</f>
        <v/>
      </c>
      <c r="CR9" s="269" t="str">
        <f>IF(AND('Bridge Start'!$H4&lt;=CEILING('Bridge CPM'!CR$1,1),'Bridge Start'!$I4&gt;'Bridge CPM'!CQ$1),1,"")</f>
        <v/>
      </c>
      <c r="CS9" s="269" t="str">
        <f>IF(AND('Bridge Start'!$H4&lt;=CEILING('Bridge CPM'!CS$1,1),'Bridge Start'!$I4&gt;'Bridge CPM'!CR$1),1,"")</f>
        <v/>
      </c>
      <c r="CT9" s="269" t="str">
        <f>IF(AND('Bridge Start'!$H4&lt;=CEILING('Bridge CPM'!CT$1,1),'Bridge Start'!$I4&gt;'Bridge CPM'!CS$1),1,"")</f>
        <v/>
      </c>
      <c r="CU9" s="269" t="str">
        <f>IF(AND('Bridge Start'!$H4&lt;=CEILING('Bridge CPM'!CU$1,1),'Bridge Start'!$I4&gt;'Bridge CPM'!CT$1),1,"")</f>
        <v/>
      </c>
      <c r="CV9" s="269" t="str">
        <f>IF(AND('Bridge Start'!$H4&lt;=CEILING('Bridge CPM'!CV$1,1),'Bridge Start'!$I4&gt;'Bridge CPM'!CU$1),1,"")</f>
        <v/>
      </c>
      <c r="CW9" s="269" t="str">
        <f>IF(AND('Bridge Start'!$H4&lt;=CEILING('Bridge CPM'!CW$1,1),'Bridge Start'!$I4&gt;'Bridge CPM'!CV$1),1,"")</f>
        <v/>
      </c>
      <c r="CX9" s="269" t="str">
        <f>IF(AND('Bridge Start'!$H4&lt;=CEILING('Bridge CPM'!CX$1,1),'Bridge Start'!$I4&gt;'Bridge CPM'!CW$1),1,"")</f>
        <v/>
      </c>
      <c r="CY9" s="270" t="str">
        <f>IF(AND('Bridge Start'!$H4&lt;=CEILING('Bridge CPM'!CY$1,1),'Bridge Start'!$I4&gt;'Bridge CPM'!CX$1),1,"")</f>
        <v/>
      </c>
      <c r="CZ9" s="268" t="str">
        <f>IF(AND('Bridge Start'!$H4&lt;=CEILING('Bridge CPM'!CZ$1,1),'Bridge Start'!$I4&gt;'Bridge CPM'!CY$1),1,"")</f>
        <v/>
      </c>
      <c r="DA9" s="269" t="str">
        <f>IF(AND('Bridge Start'!$H4&lt;=CEILING('Bridge CPM'!DA$1,1),'Bridge Start'!$I4&gt;'Bridge CPM'!CZ$1),1,"")</f>
        <v/>
      </c>
      <c r="DB9" s="269" t="str">
        <f>IF(AND('Bridge Start'!$H4&lt;=CEILING('Bridge CPM'!DB$1,1),'Bridge Start'!$I4&gt;'Bridge CPM'!DA$1),1,"")</f>
        <v/>
      </c>
      <c r="DC9" s="269" t="str">
        <f>IF(AND('Bridge Start'!$H4&lt;=CEILING('Bridge CPM'!DC$1,1),'Bridge Start'!$I4&gt;'Bridge CPM'!DB$1),1,"")</f>
        <v/>
      </c>
      <c r="DD9" s="269" t="str">
        <f>IF(AND('Bridge Start'!$H4&lt;=CEILING('Bridge CPM'!DD$1,1),'Bridge Start'!$I4&gt;'Bridge CPM'!DC$1),1,"")</f>
        <v/>
      </c>
      <c r="DE9" s="269" t="str">
        <f>IF(AND('Bridge Start'!$H4&lt;=CEILING('Bridge CPM'!DE$1,1),'Bridge Start'!$I4&gt;'Bridge CPM'!DD$1),1,"")</f>
        <v/>
      </c>
      <c r="DF9" s="269" t="str">
        <f>IF(AND('Bridge Start'!$H4&lt;=CEILING('Bridge CPM'!DF$1,1),'Bridge Start'!$I4&gt;'Bridge CPM'!DE$1),1,"")</f>
        <v/>
      </c>
      <c r="DG9" s="269" t="str">
        <f>IF(AND('Bridge Start'!$H4&lt;=CEILING('Bridge CPM'!DG$1,1),'Bridge Start'!$I4&gt;'Bridge CPM'!DF$1),1,"")</f>
        <v/>
      </c>
      <c r="DH9" s="269" t="str">
        <f>IF(AND('Bridge Start'!$H4&lt;=CEILING('Bridge CPM'!DH$1,1),'Bridge Start'!$I4&gt;'Bridge CPM'!DG$1),1,"")</f>
        <v/>
      </c>
      <c r="DI9" s="270" t="str">
        <f>IF(AND('Bridge Start'!$H4&lt;=CEILING('Bridge CPM'!DI$1,1),'Bridge Start'!$I4&gt;'Bridge CPM'!DH$1),1,"")</f>
        <v/>
      </c>
      <c r="DJ9" s="268" t="str">
        <f>IF(AND('Bridge Start'!$H4&lt;=CEILING('Bridge CPM'!DJ$1,1),'Bridge Start'!$I4&gt;'Bridge CPM'!DI$1),1,"")</f>
        <v/>
      </c>
      <c r="DK9" s="269" t="str">
        <f>IF(AND('Bridge Start'!$H4&lt;=CEILING('Bridge CPM'!DK$1,1),'Bridge Start'!$I4&gt;'Bridge CPM'!DJ$1),1,"")</f>
        <v/>
      </c>
      <c r="DL9" s="269" t="str">
        <f>IF(AND('Bridge Start'!$H4&lt;=CEILING('Bridge CPM'!DL$1,1),'Bridge Start'!$I4&gt;'Bridge CPM'!DK$1),1,"")</f>
        <v/>
      </c>
      <c r="DM9" s="269" t="str">
        <f>IF(AND('Bridge Start'!$H4&lt;=CEILING('Bridge CPM'!DM$1,1),'Bridge Start'!$I4&gt;'Bridge CPM'!DL$1),1,"")</f>
        <v/>
      </c>
      <c r="DN9" s="269" t="str">
        <f>IF(AND('Bridge Start'!$H4&lt;=CEILING('Bridge CPM'!DN$1,1),'Bridge Start'!$I4&gt;'Bridge CPM'!DM$1),1,"")</f>
        <v/>
      </c>
      <c r="DO9" s="269" t="str">
        <f>IF(AND('Bridge Start'!$H4&lt;=CEILING('Bridge CPM'!DO$1,1),'Bridge Start'!$I4&gt;'Bridge CPM'!DN$1),1,"")</f>
        <v/>
      </c>
      <c r="DP9" s="269" t="str">
        <f>IF(AND('Bridge Start'!$H4&lt;=CEILING('Bridge CPM'!DP$1,1),'Bridge Start'!$I4&gt;'Bridge CPM'!DO$1),1,"")</f>
        <v/>
      </c>
      <c r="DQ9" s="269" t="str">
        <f>IF(AND('Bridge Start'!$H4&lt;=CEILING('Bridge CPM'!DQ$1,1),'Bridge Start'!$I4&gt;'Bridge CPM'!DP$1),1,"")</f>
        <v/>
      </c>
      <c r="DR9" s="269" t="str">
        <f>IF(AND('Bridge Start'!$H4&lt;=CEILING('Bridge CPM'!DR$1,1),'Bridge Start'!$I4&gt;'Bridge CPM'!DQ$1),1,"")</f>
        <v/>
      </c>
      <c r="DS9" s="270" t="str">
        <f>IF(AND('Bridge Start'!$H4&lt;=CEILING('Bridge CPM'!DS$1,1),'Bridge Start'!$I4&gt;'Bridge CPM'!DR$1),1,"")</f>
        <v/>
      </c>
      <c r="DT9" s="268" t="str">
        <f>IF(AND('Bridge Start'!$H4&lt;=CEILING('Bridge CPM'!DT$1,1),'Bridge Start'!$I4&gt;'Bridge CPM'!DS$1),1,"")</f>
        <v/>
      </c>
      <c r="DU9" s="269" t="str">
        <f>IF(AND('Bridge Start'!$H4&lt;=CEILING('Bridge CPM'!DU$1,1),'Bridge Start'!$I4&gt;'Bridge CPM'!DT$1),1,"")</f>
        <v/>
      </c>
      <c r="DV9" s="269" t="str">
        <f>IF(AND('Bridge Start'!$H4&lt;=CEILING('Bridge CPM'!DV$1,1),'Bridge Start'!$I4&gt;'Bridge CPM'!DU$1),1,"")</f>
        <v/>
      </c>
      <c r="DW9" s="269" t="str">
        <f>IF(AND('Bridge Start'!$H4&lt;=CEILING('Bridge CPM'!DW$1,1),'Bridge Start'!$I4&gt;'Bridge CPM'!DV$1),1,"")</f>
        <v/>
      </c>
      <c r="DX9" s="269" t="str">
        <f>IF(AND('Bridge Start'!$H4&lt;=CEILING('Bridge CPM'!DX$1,1),'Bridge Start'!$I4&gt;'Bridge CPM'!DW$1),1,"")</f>
        <v/>
      </c>
      <c r="DY9" s="269" t="str">
        <f>IF(AND('Bridge Start'!$H4&lt;=CEILING('Bridge CPM'!DY$1,1),'Bridge Start'!$I4&gt;'Bridge CPM'!DX$1),1,"")</f>
        <v/>
      </c>
      <c r="DZ9" s="269" t="str">
        <f>IF(AND('Bridge Start'!$H4&lt;=CEILING('Bridge CPM'!DZ$1,1),'Bridge Start'!$I4&gt;'Bridge CPM'!DY$1),1,"")</f>
        <v/>
      </c>
      <c r="EA9" s="269" t="str">
        <f>IF(AND('Bridge Start'!$H4&lt;=CEILING('Bridge CPM'!EA$1,1),'Bridge Start'!$I4&gt;'Bridge CPM'!DZ$1),1,"")</f>
        <v/>
      </c>
      <c r="EB9" s="269" t="str">
        <f>IF(AND('Bridge Start'!$H4&lt;=CEILING('Bridge CPM'!EB$1,1),'Bridge Start'!$I4&gt;'Bridge CPM'!EA$1),1,"")</f>
        <v/>
      </c>
      <c r="EC9" s="270" t="str">
        <f>IF(AND('Bridge Start'!$H4&lt;=CEILING('Bridge CPM'!EC$1,1),'Bridge Start'!$I4&gt;'Bridge CPM'!EB$1),1,"")</f>
        <v/>
      </c>
      <c r="EE9" s="226" t="s">
        <v>331</v>
      </c>
    </row>
    <row r="10" spans="2:138" ht="12" customHeight="1" x14ac:dyDescent="0.2">
      <c r="B10">
        <f>'Bridge Start'!B5</f>
        <v>0</v>
      </c>
      <c r="C10" s="221" t="str">
        <f>'Bridge Start'!D5</f>
        <v>Removal of Asphalt Pavement</v>
      </c>
      <c r="D10" s="222" t="str">
        <f>IF(AND('Bridge Start'!$H5&lt;=CEILING('Bridge CPM'!D$1,1),'Bridge Start'!$I5&gt;'Bridge CPM'!C$1),1,"")</f>
        <v/>
      </c>
      <c r="E10" s="257" t="str">
        <f>IF(AND('Bridge Start'!$H5&lt;=CEILING('Bridge CPM'!E$1,1),'Bridge Start'!$I5&gt;'Bridge CPM'!D$1),1,"")</f>
        <v/>
      </c>
      <c r="F10" s="257">
        <f>IF(AND('Bridge Start'!$H5&lt;=CEILING('Bridge CPM'!F$1,1),'Bridge Start'!$I5&gt;'Bridge CPM'!E$1),1,"")</f>
        <v>1</v>
      </c>
      <c r="G10" s="257">
        <f>IF(AND('Bridge Start'!$H5&lt;=CEILING('Bridge CPM'!G$1,1),'Bridge Start'!$I5&gt;'Bridge CPM'!F$1),1,"")</f>
        <v>1</v>
      </c>
      <c r="H10" s="257">
        <f>IF(AND('Bridge Start'!$H5&lt;=CEILING('Bridge CPM'!H$1,1),'Bridge Start'!$I5&gt;'Bridge CPM'!G$1),1,"")</f>
        <v>1</v>
      </c>
      <c r="I10" s="257" t="str">
        <f>IF(AND('Bridge Start'!$H5&lt;=CEILING('Bridge CPM'!I$1,1),'Bridge Start'!$I5&gt;'Bridge CPM'!H$1),1,"")</f>
        <v/>
      </c>
      <c r="J10" s="257" t="str">
        <f>IF(AND('Bridge Start'!$H5&lt;=CEILING('Bridge CPM'!J$1,1),'Bridge Start'!$I5&gt;'Bridge CPM'!I$1),1,"")</f>
        <v/>
      </c>
      <c r="K10" s="257" t="str">
        <f>IF(AND('Bridge Start'!$H5&lt;=CEILING('Bridge CPM'!K$1,1),'Bridge Start'!$I5&gt;'Bridge CPM'!J$1),1,"")</f>
        <v/>
      </c>
      <c r="L10" s="257" t="str">
        <f>IF(AND('Bridge Start'!$H5&lt;=CEILING('Bridge CPM'!L$1,1),'Bridge Start'!$I5&gt;'Bridge CPM'!K$1),1,"")</f>
        <v/>
      </c>
      <c r="M10" s="223" t="str">
        <f>IF(AND('Bridge Start'!$H5&lt;=CEILING('Bridge CPM'!M$1,1),'Bridge Start'!$I5&gt;'Bridge CPM'!L$1),1,"")</f>
        <v/>
      </c>
      <c r="N10" s="222" t="str">
        <f>IF(AND('Bridge Start'!$H5&lt;=CEILING('Bridge CPM'!N$1,1),'Bridge Start'!$I5&gt;'Bridge CPM'!M$1),1,"")</f>
        <v/>
      </c>
      <c r="O10" s="257" t="str">
        <f>IF(AND('Bridge Start'!$H5&lt;=CEILING('Bridge CPM'!O$1,1),'Bridge Start'!$I5&gt;'Bridge CPM'!N$1),1,"")</f>
        <v/>
      </c>
      <c r="P10" s="257" t="str">
        <f>IF(AND('Bridge Start'!$H5&lt;=CEILING('Bridge CPM'!P$1,1),'Bridge Start'!$I5&gt;'Bridge CPM'!O$1),1,"")</f>
        <v/>
      </c>
      <c r="Q10" s="257" t="str">
        <f>IF(AND('Bridge Start'!$H5&lt;=CEILING('Bridge CPM'!Q$1,1),'Bridge Start'!$I5&gt;'Bridge CPM'!P$1),1,"")</f>
        <v/>
      </c>
      <c r="R10" s="257" t="str">
        <f>IF(AND('Bridge Start'!$H5&lt;=CEILING('Bridge CPM'!R$1,1),'Bridge Start'!$I5&gt;'Bridge CPM'!Q$1),1,"")</f>
        <v/>
      </c>
      <c r="S10" s="257" t="str">
        <f>IF(AND('Bridge Start'!$H5&lt;=CEILING('Bridge CPM'!S$1,1),'Bridge Start'!$I5&gt;'Bridge CPM'!R$1),1,"")</f>
        <v/>
      </c>
      <c r="T10" s="257" t="str">
        <f>IF(AND('Bridge Start'!$H5&lt;=CEILING('Bridge CPM'!T$1,1),'Bridge Start'!$I5&gt;'Bridge CPM'!S$1),1,"")</f>
        <v/>
      </c>
      <c r="U10" s="257" t="str">
        <f>IF(AND('Bridge Start'!$H5&lt;=CEILING('Bridge CPM'!U$1,1),'Bridge Start'!$I5&gt;'Bridge CPM'!T$1),1,"")</f>
        <v/>
      </c>
      <c r="V10" s="257" t="str">
        <f>IF(AND('Bridge Start'!$H5&lt;=CEILING('Bridge CPM'!V$1,1),'Bridge Start'!$I5&gt;'Bridge CPM'!U$1),1,"")</f>
        <v/>
      </c>
      <c r="W10" s="223" t="str">
        <f>IF(AND('Bridge Start'!$H5&lt;=CEILING('Bridge CPM'!W$1,1),'Bridge Start'!$I5&gt;'Bridge CPM'!V$1),1,"")</f>
        <v/>
      </c>
      <c r="X10" s="222" t="str">
        <f>IF(AND('Bridge Start'!$H5&lt;=CEILING('Bridge CPM'!X$1,1),'Bridge Start'!$I5&gt;'Bridge CPM'!W$1),1,"")</f>
        <v/>
      </c>
      <c r="Y10" s="257" t="str">
        <f>IF(AND('Bridge Start'!$H5&lt;=CEILING('Bridge CPM'!Y$1,1),'Bridge Start'!$I5&gt;'Bridge CPM'!X$1),1,"")</f>
        <v/>
      </c>
      <c r="Z10" s="257" t="str">
        <f>IF(AND('Bridge Start'!$H5&lt;=CEILING('Bridge CPM'!Z$1,1),'Bridge Start'!$I5&gt;'Bridge CPM'!Y$1),1,"")</f>
        <v/>
      </c>
      <c r="AA10" s="257" t="str">
        <f>IF(AND('Bridge Start'!$H5&lt;=CEILING('Bridge CPM'!AA$1,1),'Bridge Start'!$I5&gt;'Bridge CPM'!Z$1),1,"")</f>
        <v/>
      </c>
      <c r="AB10" s="257" t="str">
        <f>IF(AND('Bridge Start'!$H5&lt;=CEILING('Bridge CPM'!AB$1,1),'Bridge Start'!$I5&gt;'Bridge CPM'!AA$1),1,"")</f>
        <v/>
      </c>
      <c r="AC10" s="257" t="str">
        <f>IF(AND('Bridge Start'!$H5&lt;=CEILING('Bridge CPM'!AC$1,1),'Bridge Start'!$I5&gt;'Bridge CPM'!AB$1),1,"")</f>
        <v/>
      </c>
      <c r="AD10" s="257" t="str">
        <f>IF(AND('Bridge Start'!$H5&lt;=CEILING('Bridge CPM'!AD$1,1),'Bridge Start'!$I5&gt;'Bridge CPM'!AC$1),1,"")</f>
        <v/>
      </c>
      <c r="AE10" s="257" t="str">
        <f>IF(AND('Bridge Start'!$H5&lt;=CEILING('Bridge CPM'!AE$1,1),'Bridge Start'!$I5&gt;'Bridge CPM'!AD$1),1,"")</f>
        <v/>
      </c>
      <c r="AF10" s="257" t="str">
        <f>IF(AND('Bridge Start'!$H5&lt;=CEILING('Bridge CPM'!AF$1,1),'Bridge Start'!$I5&gt;'Bridge CPM'!AE$1),1,"")</f>
        <v/>
      </c>
      <c r="AG10" s="223" t="str">
        <f>IF(AND('Bridge Start'!$H5&lt;=CEILING('Bridge CPM'!AG$1,1),'Bridge Start'!$I5&gt;'Bridge CPM'!AF$1),1,"")</f>
        <v/>
      </c>
      <c r="AH10" s="222" t="str">
        <f>IF(AND('Bridge Start'!$H5&lt;=CEILING('Bridge CPM'!AH$1,1),'Bridge Start'!$I5&gt;'Bridge CPM'!AG$1),1,"")</f>
        <v/>
      </c>
      <c r="AI10" s="257" t="str">
        <f>IF(AND('Bridge Start'!$H5&lt;=CEILING('Bridge CPM'!AI$1,1),'Bridge Start'!$I5&gt;'Bridge CPM'!AH$1),1,"")</f>
        <v/>
      </c>
      <c r="AJ10" s="257" t="str">
        <f>IF(AND('Bridge Start'!$H5&lt;=CEILING('Bridge CPM'!AJ$1,1),'Bridge Start'!$I5&gt;'Bridge CPM'!AI$1),1,"")</f>
        <v/>
      </c>
      <c r="AK10" s="257" t="str">
        <f>IF(AND('Bridge Start'!$H5&lt;=CEILING('Bridge CPM'!AK$1,1),'Bridge Start'!$I5&gt;'Bridge CPM'!AJ$1),1,"")</f>
        <v/>
      </c>
      <c r="AL10" s="257" t="str">
        <f>IF(AND('Bridge Start'!$H5&lt;=CEILING('Bridge CPM'!AL$1,1),'Bridge Start'!$I5&gt;'Bridge CPM'!AK$1),1,"")</f>
        <v/>
      </c>
      <c r="AM10" s="257" t="str">
        <f>IF(AND('Bridge Start'!$H5&lt;=CEILING('Bridge CPM'!AM$1,1),'Bridge Start'!$I5&gt;'Bridge CPM'!AL$1),1,"")</f>
        <v/>
      </c>
      <c r="AN10" s="257" t="str">
        <f>IF(AND('Bridge Start'!$H5&lt;=CEILING('Bridge CPM'!AN$1,1),'Bridge Start'!$I5&gt;'Bridge CPM'!AM$1),1,"")</f>
        <v/>
      </c>
      <c r="AO10" s="257" t="str">
        <f>IF(AND('Bridge Start'!$H5&lt;=CEILING('Bridge CPM'!AO$1,1),'Bridge Start'!$I5&gt;'Bridge CPM'!AN$1),1,"")</f>
        <v/>
      </c>
      <c r="AP10" s="257" t="str">
        <f>IF(AND('Bridge Start'!$H5&lt;=CEILING('Bridge CPM'!AP$1,1),'Bridge Start'!$I5&gt;'Bridge CPM'!AO$1),1,"")</f>
        <v/>
      </c>
      <c r="AQ10" s="223" t="str">
        <f>IF(AND('Bridge Start'!$H5&lt;=CEILING('Bridge CPM'!AQ$1,1),'Bridge Start'!$I5&gt;'Bridge CPM'!AP$1),1,"")</f>
        <v/>
      </c>
      <c r="AR10" s="222" t="str">
        <f>IF(AND('Bridge Start'!$H5&lt;=CEILING('Bridge CPM'!AR$1,1),'Bridge Start'!$I5&gt;'Bridge CPM'!AQ$1),1,"")</f>
        <v/>
      </c>
      <c r="AS10" s="257" t="str">
        <f>IF(AND('Bridge Start'!$H5&lt;=CEILING('Bridge CPM'!AS$1,1),'Bridge Start'!$I5&gt;'Bridge CPM'!AR$1),1,"")</f>
        <v/>
      </c>
      <c r="AT10" s="257" t="str">
        <f>IF(AND('Bridge Start'!$H5&lt;=CEILING('Bridge CPM'!AT$1,1),'Bridge Start'!$I5&gt;'Bridge CPM'!AS$1),1,"")</f>
        <v/>
      </c>
      <c r="AU10" s="257" t="str">
        <f>IF(AND('Bridge Start'!$H5&lt;=CEILING('Bridge CPM'!AU$1,1),'Bridge Start'!$I5&gt;'Bridge CPM'!AT$1),1,"")</f>
        <v/>
      </c>
      <c r="AV10" s="257" t="str">
        <f>IF(AND('Bridge Start'!$H5&lt;=CEILING('Bridge CPM'!AV$1,1),'Bridge Start'!$I5&gt;'Bridge CPM'!AU$1),1,"")</f>
        <v/>
      </c>
      <c r="AW10" s="257" t="str">
        <f>IF(AND('Bridge Start'!$H5&lt;=CEILING('Bridge CPM'!AW$1,1),'Bridge Start'!$I5&gt;'Bridge CPM'!AV$1),1,"")</f>
        <v/>
      </c>
      <c r="AX10" s="257" t="str">
        <f>IF(AND('Bridge Start'!$H5&lt;=CEILING('Bridge CPM'!AX$1,1),'Bridge Start'!$I5&gt;'Bridge CPM'!AW$1),1,"")</f>
        <v/>
      </c>
      <c r="AY10" s="257" t="str">
        <f>IF(AND('Bridge Start'!$H5&lt;=CEILING('Bridge CPM'!AY$1,1),'Bridge Start'!$I5&gt;'Bridge CPM'!AX$1),1,"")</f>
        <v/>
      </c>
      <c r="AZ10" s="257" t="str">
        <f>IF(AND('Bridge Start'!$H5&lt;=CEILING('Bridge CPM'!AZ$1,1),'Bridge Start'!$I5&gt;'Bridge CPM'!AY$1),1,"")</f>
        <v/>
      </c>
      <c r="BA10" s="223" t="str">
        <f>IF(AND('Bridge Start'!$H5&lt;=CEILING('Bridge CPM'!BA$1,1),'Bridge Start'!$I5&gt;'Bridge CPM'!AZ$1),1,"")</f>
        <v/>
      </c>
      <c r="BB10" s="222" t="str">
        <f>IF(AND('Bridge Start'!$H5&lt;=CEILING('Bridge CPM'!BB$1,1),'Bridge Start'!$I5&gt;'Bridge CPM'!BA$1),1,"")</f>
        <v/>
      </c>
      <c r="BC10" s="257" t="str">
        <f>IF(AND('Bridge Start'!$H5&lt;=CEILING('Bridge CPM'!BC$1,1),'Bridge Start'!$I5&gt;'Bridge CPM'!BB$1),1,"")</f>
        <v/>
      </c>
      <c r="BD10" s="257" t="str">
        <f>IF(AND('Bridge Start'!$H5&lt;=CEILING('Bridge CPM'!BD$1,1),'Bridge Start'!$I5&gt;'Bridge CPM'!BC$1),1,"")</f>
        <v/>
      </c>
      <c r="BE10" s="257" t="str">
        <f>IF(AND('Bridge Start'!$H5&lt;=CEILING('Bridge CPM'!BE$1,1),'Bridge Start'!$I5&gt;'Bridge CPM'!BD$1),1,"")</f>
        <v/>
      </c>
      <c r="BF10" s="257" t="str">
        <f>IF(AND('Bridge Start'!$H5&lt;=CEILING('Bridge CPM'!BF$1,1),'Bridge Start'!$I5&gt;'Bridge CPM'!BE$1),1,"")</f>
        <v/>
      </c>
      <c r="BG10" s="257" t="str">
        <f>IF(AND('Bridge Start'!$H5&lt;=CEILING('Bridge CPM'!BG$1,1),'Bridge Start'!$I5&gt;'Bridge CPM'!BF$1),1,"")</f>
        <v/>
      </c>
      <c r="BH10" s="257" t="str">
        <f>IF(AND('Bridge Start'!$H5&lt;=CEILING('Bridge CPM'!BH$1,1),'Bridge Start'!$I5&gt;'Bridge CPM'!BG$1),1,"")</f>
        <v/>
      </c>
      <c r="BI10" s="257" t="str">
        <f>IF(AND('Bridge Start'!$H5&lt;=CEILING('Bridge CPM'!BI$1,1),'Bridge Start'!$I5&gt;'Bridge CPM'!BH$1),1,"")</f>
        <v/>
      </c>
      <c r="BJ10" s="257" t="str">
        <f>IF(AND('Bridge Start'!$H5&lt;=CEILING('Bridge CPM'!BJ$1,1),'Bridge Start'!$I5&gt;'Bridge CPM'!BI$1),1,"")</f>
        <v/>
      </c>
      <c r="BK10" s="223" t="str">
        <f>IF(AND('Bridge Start'!$H5&lt;=CEILING('Bridge CPM'!BK$1,1),'Bridge Start'!$I5&gt;'Bridge CPM'!BJ$1),1,"")</f>
        <v/>
      </c>
      <c r="BL10" s="222" t="str">
        <f>IF(AND('Bridge Start'!$H5&lt;=CEILING('Bridge CPM'!BL$1,1),'Bridge Start'!$I5&gt;'Bridge CPM'!BK$1),1,"")</f>
        <v/>
      </c>
      <c r="BM10" s="257" t="str">
        <f>IF(AND('Bridge Start'!$H5&lt;=CEILING('Bridge CPM'!BM$1,1),'Bridge Start'!$I5&gt;'Bridge CPM'!BL$1),1,"")</f>
        <v/>
      </c>
      <c r="BN10" s="257" t="str">
        <f>IF(AND('Bridge Start'!$H5&lt;=CEILING('Bridge CPM'!BN$1,1),'Bridge Start'!$I5&gt;'Bridge CPM'!BM$1),1,"")</f>
        <v/>
      </c>
      <c r="BO10" s="257" t="str">
        <f>IF(AND('Bridge Start'!$H5&lt;=CEILING('Bridge CPM'!BO$1,1),'Bridge Start'!$I5&gt;'Bridge CPM'!BN$1),1,"")</f>
        <v/>
      </c>
      <c r="BP10" s="257" t="str">
        <f>IF(AND('Bridge Start'!$H5&lt;=CEILING('Bridge CPM'!BP$1,1),'Bridge Start'!$I5&gt;'Bridge CPM'!BO$1),1,"")</f>
        <v/>
      </c>
      <c r="BQ10" s="257" t="str">
        <f>IF(AND('Bridge Start'!$H5&lt;=CEILING('Bridge CPM'!BQ$1,1),'Bridge Start'!$I5&gt;'Bridge CPM'!BP$1),1,"")</f>
        <v/>
      </c>
      <c r="BR10" s="257" t="str">
        <f>IF(AND('Bridge Start'!$H5&lt;=CEILING('Bridge CPM'!BR$1,1),'Bridge Start'!$I5&gt;'Bridge CPM'!BQ$1),1,"")</f>
        <v/>
      </c>
      <c r="BS10" s="257" t="str">
        <f>IF(AND('Bridge Start'!$H5&lt;=CEILING('Bridge CPM'!BS$1,1),'Bridge Start'!$I5&gt;'Bridge CPM'!BR$1),1,"")</f>
        <v/>
      </c>
      <c r="BT10" s="257" t="str">
        <f>IF(AND('Bridge Start'!$H5&lt;=CEILING('Bridge CPM'!BT$1,1),'Bridge Start'!$I5&gt;'Bridge CPM'!BS$1),1,"")</f>
        <v/>
      </c>
      <c r="BU10" s="223" t="str">
        <f>IF(AND('Bridge Start'!$H5&lt;=CEILING('Bridge CPM'!BU$1,1),'Bridge Start'!$I5&gt;'Bridge CPM'!BT$1),1,"")</f>
        <v/>
      </c>
      <c r="BV10" s="222" t="str">
        <f>IF(AND('Bridge Start'!$H5&lt;=CEILING('Bridge CPM'!BV$1,1),'Bridge Start'!$I5&gt;'Bridge CPM'!BU$1),1,"")</f>
        <v/>
      </c>
      <c r="BW10" s="257" t="str">
        <f>IF(AND('Bridge Start'!$H5&lt;=CEILING('Bridge CPM'!BW$1,1),'Bridge Start'!$I5&gt;'Bridge CPM'!BV$1),1,"")</f>
        <v/>
      </c>
      <c r="BX10" s="257" t="str">
        <f>IF(AND('Bridge Start'!$H5&lt;=CEILING('Bridge CPM'!BX$1,1),'Bridge Start'!$I5&gt;'Bridge CPM'!BW$1),1,"")</f>
        <v/>
      </c>
      <c r="BY10" s="257" t="str">
        <f>IF(AND('Bridge Start'!$H5&lt;=CEILING('Bridge CPM'!BY$1,1),'Bridge Start'!$I5&gt;'Bridge CPM'!BX$1),1,"")</f>
        <v/>
      </c>
      <c r="BZ10" s="257" t="str">
        <f>IF(AND('Bridge Start'!$H5&lt;=CEILING('Bridge CPM'!BZ$1,1),'Bridge Start'!$I5&gt;'Bridge CPM'!BY$1),1,"")</f>
        <v/>
      </c>
      <c r="CA10" s="257" t="str">
        <f>IF(AND('Bridge Start'!$H5&lt;=CEILING('Bridge CPM'!CA$1,1),'Bridge Start'!$I5&gt;'Bridge CPM'!BZ$1),1,"")</f>
        <v/>
      </c>
      <c r="CB10" s="257" t="str">
        <f>IF(AND('Bridge Start'!$H5&lt;=CEILING('Bridge CPM'!CB$1,1),'Bridge Start'!$I5&gt;'Bridge CPM'!CA$1),1,"")</f>
        <v/>
      </c>
      <c r="CC10" s="257" t="str">
        <f>IF(AND('Bridge Start'!$H5&lt;=CEILING('Bridge CPM'!CC$1,1),'Bridge Start'!$I5&gt;'Bridge CPM'!CB$1),1,"")</f>
        <v/>
      </c>
      <c r="CD10" s="257" t="str">
        <f>IF(AND('Bridge Start'!$H5&lt;=CEILING('Bridge CPM'!CD$1,1),'Bridge Start'!$I5&gt;'Bridge CPM'!CC$1),1,"")</f>
        <v/>
      </c>
      <c r="CE10" s="223" t="str">
        <f>IF(AND('Bridge Start'!$H5&lt;=CEILING('Bridge CPM'!CE$1,1),'Bridge Start'!$I5&gt;'Bridge CPM'!CD$1),1,"")</f>
        <v/>
      </c>
      <c r="CF10" s="222" t="str">
        <f>IF(AND('Bridge Start'!$H5&lt;=CEILING('Bridge CPM'!CF$1,1),'Bridge Start'!$I5&gt;'Bridge CPM'!CE$1),1,"")</f>
        <v/>
      </c>
      <c r="CG10" s="257" t="str">
        <f>IF(AND('Bridge Start'!$H5&lt;=CEILING('Bridge CPM'!CG$1,1),'Bridge Start'!$I5&gt;'Bridge CPM'!CF$1),1,"")</f>
        <v/>
      </c>
      <c r="CH10" s="257" t="str">
        <f>IF(AND('Bridge Start'!$H5&lt;=CEILING('Bridge CPM'!CH$1,1),'Bridge Start'!$I5&gt;'Bridge CPM'!CG$1),1,"")</f>
        <v/>
      </c>
      <c r="CI10" s="257" t="str">
        <f>IF(AND('Bridge Start'!$H5&lt;=CEILING('Bridge CPM'!CI$1,1),'Bridge Start'!$I5&gt;'Bridge CPM'!CH$1),1,"")</f>
        <v/>
      </c>
      <c r="CJ10" s="257" t="str">
        <f>IF(AND('Bridge Start'!$H5&lt;=CEILING('Bridge CPM'!CJ$1,1),'Bridge Start'!$I5&gt;'Bridge CPM'!CI$1),1,"")</f>
        <v/>
      </c>
      <c r="CK10" s="257" t="str">
        <f>IF(AND('Bridge Start'!$H5&lt;=CEILING('Bridge CPM'!CK$1,1),'Bridge Start'!$I5&gt;'Bridge CPM'!CJ$1),1,"")</f>
        <v/>
      </c>
      <c r="CL10" s="257" t="str">
        <f>IF(AND('Bridge Start'!$H5&lt;=CEILING('Bridge CPM'!CL$1,1),'Bridge Start'!$I5&gt;'Bridge CPM'!CK$1),1,"")</f>
        <v/>
      </c>
      <c r="CM10" s="257" t="str">
        <f>IF(AND('Bridge Start'!$H5&lt;=CEILING('Bridge CPM'!CM$1,1),'Bridge Start'!$I5&gt;'Bridge CPM'!CL$1),1,"")</f>
        <v/>
      </c>
      <c r="CN10" s="257" t="str">
        <f>IF(AND('Bridge Start'!$H5&lt;=CEILING('Bridge CPM'!CN$1,1),'Bridge Start'!$I5&gt;'Bridge CPM'!CM$1),1,"")</f>
        <v/>
      </c>
      <c r="CO10" s="223" t="str">
        <f>IF(AND('Bridge Start'!$H5&lt;=CEILING('Bridge CPM'!CO$1,1),'Bridge Start'!$I5&gt;'Bridge CPM'!CN$1),1,"")</f>
        <v/>
      </c>
      <c r="CP10" s="222" t="str">
        <f>IF(AND('Bridge Start'!$H5&lt;=CEILING('Bridge CPM'!CP$1,1),'Bridge Start'!$I5&gt;'Bridge CPM'!CO$1),1,"")</f>
        <v/>
      </c>
      <c r="CQ10" s="257" t="str">
        <f>IF(AND('Bridge Start'!$H5&lt;=CEILING('Bridge CPM'!CQ$1,1),'Bridge Start'!$I5&gt;'Bridge CPM'!CP$1),1,"")</f>
        <v/>
      </c>
      <c r="CR10" s="257" t="str">
        <f>IF(AND('Bridge Start'!$H5&lt;=CEILING('Bridge CPM'!CR$1,1),'Bridge Start'!$I5&gt;'Bridge CPM'!CQ$1),1,"")</f>
        <v/>
      </c>
      <c r="CS10" s="257" t="str">
        <f>IF(AND('Bridge Start'!$H5&lt;=CEILING('Bridge CPM'!CS$1,1),'Bridge Start'!$I5&gt;'Bridge CPM'!CR$1),1,"")</f>
        <v/>
      </c>
      <c r="CT10" s="257" t="str">
        <f>IF(AND('Bridge Start'!$H5&lt;=CEILING('Bridge CPM'!CT$1,1),'Bridge Start'!$I5&gt;'Bridge CPM'!CS$1),1,"")</f>
        <v/>
      </c>
      <c r="CU10" s="257" t="str">
        <f>IF(AND('Bridge Start'!$H5&lt;=CEILING('Bridge CPM'!CU$1,1),'Bridge Start'!$I5&gt;'Bridge CPM'!CT$1),1,"")</f>
        <v/>
      </c>
      <c r="CV10" s="257" t="str">
        <f>IF(AND('Bridge Start'!$H5&lt;=CEILING('Bridge CPM'!CV$1,1),'Bridge Start'!$I5&gt;'Bridge CPM'!CU$1),1,"")</f>
        <v/>
      </c>
      <c r="CW10" s="257" t="str">
        <f>IF(AND('Bridge Start'!$H5&lt;=CEILING('Bridge CPM'!CW$1,1),'Bridge Start'!$I5&gt;'Bridge CPM'!CV$1),1,"")</f>
        <v/>
      </c>
      <c r="CX10" s="257" t="str">
        <f>IF(AND('Bridge Start'!$H5&lt;=CEILING('Bridge CPM'!CX$1,1),'Bridge Start'!$I5&gt;'Bridge CPM'!CW$1),1,"")</f>
        <v/>
      </c>
      <c r="CY10" s="223" t="str">
        <f>IF(AND('Bridge Start'!$H5&lt;=CEILING('Bridge CPM'!CY$1,1),'Bridge Start'!$I5&gt;'Bridge CPM'!CX$1),1,"")</f>
        <v/>
      </c>
      <c r="CZ10" s="222" t="str">
        <f>IF(AND('Bridge Start'!$H5&lt;=CEILING('Bridge CPM'!CZ$1,1),'Bridge Start'!$I5&gt;'Bridge CPM'!CY$1),1,"")</f>
        <v/>
      </c>
      <c r="DA10" s="257" t="str">
        <f>IF(AND('Bridge Start'!$H5&lt;=CEILING('Bridge CPM'!DA$1,1),'Bridge Start'!$I5&gt;'Bridge CPM'!CZ$1),1,"")</f>
        <v/>
      </c>
      <c r="DB10" s="257" t="str">
        <f>IF(AND('Bridge Start'!$H5&lt;=CEILING('Bridge CPM'!DB$1,1),'Bridge Start'!$I5&gt;'Bridge CPM'!DA$1),1,"")</f>
        <v/>
      </c>
      <c r="DC10" s="257" t="str">
        <f>IF(AND('Bridge Start'!$H5&lt;=CEILING('Bridge CPM'!DC$1,1),'Bridge Start'!$I5&gt;'Bridge CPM'!DB$1),1,"")</f>
        <v/>
      </c>
      <c r="DD10" s="257" t="str">
        <f>IF(AND('Bridge Start'!$H5&lt;=CEILING('Bridge CPM'!DD$1,1),'Bridge Start'!$I5&gt;'Bridge CPM'!DC$1),1,"")</f>
        <v/>
      </c>
      <c r="DE10" s="257" t="str">
        <f>IF(AND('Bridge Start'!$H5&lt;=CEILING('Bridge CPM'!DE$1,1),'Bridge Start'!$I5&gt;'Bridge CPM'!DD$1),1,"")</f>
        <v/>
      </c>
      <c r="DF10" s="257" t="str">
        <f>IF(AND('Bridge Start'!$H5&lt;=CEILING('Bridge CPM'!DF$1,1),'Bridge Start'!$I5&gt;'Bridge CPM'!DE$1),1,"")</f>
        <v/>
      </c>
      <c r="DG10" s="257" t="str">
        <f>IF(AND('Bridge Start'!$H5&lt;=CEILING('Bridge CPM'!DG$1,1),'Bridge Start'!$I5&gt;'Bridge CPM'!DF$1),1,"")</f>
        <v/>
      </c>
      <c r="DH10" s="257" t="str">
        <f>IF(AND('Bridge Start'!$H5&lt;=CEILING('Bridge CPM'!DH$1,1),'Bridge Start'!$I5&gt;'Bridge CPM'!DG$1),1,"")</f>
        <v/>
      </c>
      <c r="DI10" s="223" t="str">
        <f>IF(AND('Bridge Start'!$H5&lt;=CEILING('Bridge CPM'!DI$1,1),'Bridge Start'!$I5&gt;'Bridge CPM'!DH$1),1,"")</f>
        <v/>
      </c>
      <c r="DJ10" s="222" t="str">
        <f>IF(AND('Bridge Start'!$H5&lt;=CEILING('Bridge CPM'!DJ$1,1),'Bridge Start'!$I5&gt;'Bridge CPM'!DI$1),1,"")</f>
        <v/>
      </c>
      <c r="DK10" s="257" t="str">
        <f>IF(AND('Bridge Start'!$H5&lt;=CEILING('Bridge CPM'!DK$1,1),'Bridge Start'!$I5&gt;'Bridge CPM'!DJ$1),1,"")</f>
        <v/>
      </c>
      <c r="DL10" s="257" t="str">
        <f>IF(AND('Bridge Start'!$H5&lt;=CEILING('Bridge CPM'!DL$1,1),'Bridge Start'!$I5&gt;'Bridge CPM'!DK$1),1,"")</f>
        <v/>
      </c>
      <c r="DM10" s="257" t="str">
        <f>IF(AND('Bridge Start'!$H5&lt;=CEILING('Bridge CPM'!DM$1,1),'Bridge Start'!$I5&gt;'Bridge CPM'!DL$1),1,"")</f>
        <v/>
      </c>
      <c r="DN10" s="257" t="str">
        <f>IF(AND('Bridge Start'!$H5&lt;=CEILING('Bridge CPM'!DN$1,1),'Bridge Start'!$I5&gt;'Bridge CPM'!DM$1),1,"")</f>
        <v/>
      </c>
      <c r="DO10" s="257" t="str">
        <f>IF(AND('Bridge Start'!$H5&lt;=CEILING('Bridge CPM'!DO$1,1),'Bridge Start'!$I5&gt;'Bridge CPM'!DN$1),1,"")</f>
        <v/>
      </c>
      <c r="DP10" s="257" t="str">
        <f>IF(AND('Bridge Start'!$H5&lt;=CEILING('Bridge CPM'!DP$1,1),'Bridge Start'!$I5&gt;'Bridge CPM'!DO$1),1,"")</f>
        <v/>
      </c>
      <c r="DQ10" s="257" t="str">
        <f>IF(AND('Bridge Start'!$H5&lt;=CEILING('Bridge CPM'!DQ$1,1),'Bridge Start'!$I5&gt;'Bridge CPM'!DP$1),1,"")</f>
        <v/>
      </c>
      <c r="DR10" s="257" t="str">
        <f>IF(AND('Bridge Start'!$H5&lt;=CEILING('Bridge CPM'!DR$1,1),'Bridge Start'!$I5&gt;'Bridge CPM'!DQ$1),1,"")</f>
        <v/>
      </c>
      <c r="DS10" s="223" t="str">
        <f>IF(AND('Bridge Start'!$H5&lt;=CEILING('Bridge CPM'!DS$1,1),'Bridge Start'!$I5&gt;'Bridge CPM'!DR$1),1,"")</f>
        <v/>
      </c>
      <c r="DT10" s="222" t="str">
        <f>IF(AND('Bridge Start'!$H5&lt;=CEILING('Bridge CPM'!DT$1,1),'Bridge Start'!$I5&gt;'Bridge CPM'!DS$1),1,"")</f>
        <v/>
      </c>
      <c r="DU10" s="257" t="str">
        <f>IF(AND('Bridge Start'!$H5&lt;=CEILING('Bridge CPM'!DU$1,1),'Bridge Start'!$I5&gt;'Bridge CPM'!DT$1),1,"")</f>
        <v/>
      </c>
      <c r="DV10" s="257" t="str">
        <f>IF(AND('Bridge Start'!$H5&lt;=CEILING('Bridge CPM'!DV$1,1),'Bridge Start'!$I5&gt;'Bridge CPM'!DU$1),1,"")</f>
        <v/>
      </c>
      <c r="DW10" s="257" t="str">
        <f>IF(AND('Bridge Start'!$H5&lt;=CEILING('Bridge CPM'!DW$1,1),'Bridge Start'!$I5&gt;'Bridge CPM'!DV$1),1,"")</f>
        <v/>
      </c>
      <c r="DX10" s="257" t="str">
        <f>IF(AND('Bridge Start'!$H5&lt;=CEILING('Bridge CPM'!DX$1,1),'Bridge Start'!$I5&gt;'Bridge CPM'!DW$1),1,"")</f>
        <v/>
      </c>
      <c r="DY10" s="257" t="str">
        <f>IF(AND('Bridge Start'!$H5&lt;=CEILING('Bridge CPM'!DY$1,1),'Bridge Start'!$I5&gt;'Bridge CPM'!DX$1),1,"")</f>
        <v/>
      </c>
      <c r="DZ10" s="257" t="str">
        <f>IF(AND('Bridge Start'!$H5&lt;=CEILING('Bridge CPM'!DZ$1,1),'Bridge Start'!$I5&gt;'Bridge CPM'!DY$1),1,"")</f>
        <v/>
      </c>
      <c r="EA10" s="257" t="str">
        <f>IF(AND('Bridge Start'!$H5&lt;=CEILING('Bridge CPM'!EA$1,1),'Bridge Start'!$I5&gt;'Bridge CPM'!DZ$1),1,"")</f>
        <v/>
      </c>
      <c r="EB10" s="257" t="str">
        <f>IF(AND('Bridge Start'!$H5&lt;=CEILING('Bridge CPM'!EB$1,1),'Bridge Start'!$I5&gt;'Bridge CPM'!EA$1),1,"")</f>
        <v/>
      </c>
      <c r="EC10" s="223" t="str">
        <f>IF(AND('Bridge Start'!$H5&lt;=CEILING('Bridge CPM'!EC$1,1),'Bridge Start'!$I5&gt;'Bridge CPM'!EB$1),1,"")</f>
        <v/>
      </c>
      <c r="ED10" s="16"/>
      <c r="EE10" s="16"/>
      <c r="EF10" s="16"/>
    </row>
    <row r="11" spans="2:138" ht="12" customHeight="1" x14ac:dyDescent="0.2">
      <c r="B11" t="str">
        <f>'Bridge Start'!B6</f>
        <v>Yes</v>
      </c>
      <c r="C11" s="249" t="str">
        <f>'Bridge Start'!D6</f>
        <v>Construct Bridge</v>
      </c>
      <c r="D11" s="268" t="str">
        <f>IF(AND('Bridge Start'!$H6&lt;=CEILING('Bridge CPM'!D$1,1),'Bridge Start'!$I6&gt;'Bridge CPM'!C$1),1,"")</f>
        <v/>
      </c>
      <c r="E11" s="269" t="str">
        <f>IF(AND('Bridge Start'!$H6&lt;=CEILING('Bridge CPM'!E$1,1),'Bridge Start'!$I6&gt;'Bridge CPM'!D$1),1,"")</f>
        <v/>
      </c>
      <c r="F11" s="269" t="str">
        <f>IF(AND('Bridge Start'!$H6&lt;=CEILING('Bridge CPM'!F$1,1),'Bridge Start'!$I6&gt;'Bridge CPM'!E$1),1,"")</f>
        <v/>
      </c>
      <c r="G11" s="269" t="str">
        <f>IF(AND('Bridge Start'!$H6&lt;=CEILING('Bridge CPM'!G$1,1),'Bridge Start'!$I6&gt;'Bridge CPM'!F$1),1,"")</f>
        <v/>
      </c>
      <c r="H11" s="269" t="str">
        <f>IF(AND('Bridge Start'!$H6&lt;=CEILING('Bridge CPM'!H$1,1),'Bridge Start'!$I6&gt;'Bridge CPM'!G$1),1,"")</f>
        <v/>
      </c>
      <c r="I11" s="269">
        <f>IF(AND('Bridge Start'!$H6&lt;=CEILING('Bridge CPM'!I$1,1),'Bridge Start'!$I6&gt;'Bridge CPM'!H$1),1,"")</f>
        <v>1</v>
      </c>
      <c r="J11" s="269">
        <f>IF(AND('Bridge Start'!$H6&lt;=CEILING('Bridge CPM'!J$1,1),'Bridge Start'!$I6&gt;'Bridge CPM'!I$1),1,"")</f>
        <v>1</v>
      </c>
      <c r="K11" s="269">
        <f>IF(AND('Bridge Start'!$H6&lt;=CEILING('Bridge CPM'!K$1,1),'Bridge Start'!$I6&gt;'Bridge CPM'!J$1),1,"")</f>
        <v>1</v>
      </c>
      <c r="L11" s="269">
        <f>IF(AND('Bridge Start'!$H6&lt;=CEILING('Bridge CPM'!L$1,1),'Bridge Start'!$I6&gt;'Bridge CPM'!K$1),1,"")</f>
        <v>1</v>
      </c>
      <c r="M11" s="270">
        <f>IF(AND('Bridge Start'!$H6&lt;=CEILING('Bridge CPM'!M$1,1),'Bridge Start'!$I6&gt;'Bridge CPM'!L$1),1,"")</f>
        <v>1</v>
      </c>
      <c r="N11" s="268">
        <f>IF(AND('Bridge Start'!$H6&lt;=CEILING('Bridge CPM'!N$1,1),'Bridge Start'!$I6&gt;'Bridge CPM'!M$1),1,"")</f>
        <v>1</v>
      </c>
      <c r="O11" s="269">
        <f>IF(AND('Bridge Start'!$H6&lt;=CEILING('Bridge CPM'!O$1,1),'Bridge Start'!$I6&gt;'Bridge CPM'!N$1),1,"")</f>
        <v>1</v>
      </c>
      <c r="P11" s="269">
        <f>IF(AND('Bridge Start'!$H6&lt;=CEILING('Bridge CPM'!P$1,1),'Bridge Start'!$I6&gt;'Bridge CPM'!O$1),1,"")</f>
        <v>1</v>
      </c>
      <c r="Q11" s="269">
        <f>IF(AND('Bridge Start'!$H6&lt;=CEILING('Bridge CPM'!Q$1,1),'Bridge Start'!$I6&gt;'Bridge CPM'!P$1),1,"")</f>
        <v>1</v>
      </c>
      <c r="R11" s="269">
        <f>IF(AND('Bridge Start'!$H6&lt;=CEILING('Bridge CPM'!R$1,1),'Bridge Start'!$I6&gt;'Bridge CPM'!Q$1),1,"")</f>
        <v>1</v>
      </c>
      <c r="S11" s="269">
        <f>IF(AND('Bridge Start'!$H6&lt;=CEILING('Bridge CPM'!S$1,1),'Bridge Start'!$I6&gt;'Bridge CPM'!R$1),1,"")</f>
        <v>1</v>
      </c>
      <c r="T11" s="269">
        <f>IF(AND('Bridge Start'!$H6&lt;=CEILING('Bridge CPM'!T$1,1),'Bridge Start'!$I6&gt;'Bridge CPM'!S$1),1,"")</f>
        <v>1</v>
      </c>
      <c r="U11" s="269">
        <f>IF(AND('Bridge Start'!$H6&lt;=CEILING('Bridge CPM'!U$1,1),'Bridge Start'!$I6&gt;'Bridge CPM'!T$1),1,"")</f>
        <v>1</v>
      </c>
      <c r="V11" s="269">
        <f>IF(AND('Bridge Start'!$H6&lt;=CEILING('Bridge CPM'!V$1,1),'Bridge Start'!$I6&gt;'Bridge CPM'!U$1),1,"")</f>
        <v>1</v>
      </c>
      <c r="W11" s="270">
        <f>IF(AND('Bridge Start'!$H6&lt;=CEILING('Bridge CPM'!W$1,1),'Bridge Start'!$I6&gt;'Bridge CPM'!V$1),1,"")</f>
        <v>1</v>
      </c>
      <c r="X11" s="268">
        <f>IF(AND('Bridge Start'!$H6&lt;=CEILING('Bridge CPM'!X$1,1),'Bridge Start'!$I6&gt;'Bridge CPM'!W$1),1,"")</f>
        <v>1</v>
      </c>
      <c r="Y11" s="269">
        <f>IF(AND('Bridge Start'!$H6&lt;=CEILING('Bridge CPM'!Y$1,1),'Bridge Start'!$I6&gt;'Bridge CPM'!X$1),1,"")</f>
        <v>1</v>
      </c>
      <c r="Z11" s="269">
        <f>IF(AND('Bridge Start'!$H6&lt;=CEILING('Bridge CPM'!Z$1,1),'Bridge Start'!$I6&gt;'Bridge CPM'!Y$1),1,"")</f>
        <v>1</v>
      </c>
      <c r="AA11" s="269">
        <f>IF(AND('Bridge Start'!$H6&lt;=CEILING('Bridge CPM'!AA$1,1),'Bridge Start'!$I6&gt;'Bridge CPM'!Z$1),1,"")</f>
        <v>1</v>
      </c>
      <c r="AB11" s="269">
        <f>IF(AND('Bridge Start'!$H6&lt;=CEILING('Bridge CPM'!AB$1,1),'Bridge Start'!$I6&gt;'Bridge CPM'!AA$1),1,"")</f>
        <v>1</v>
      </c>
      <c r="AC11" s="269">
        <f>IF(AND('Bridge Start'!$H6&lt;=CEILING('Bridge CPM'!AC$1,1),'Bridge Start'!$I6&gt;'Bridge CPM'!AB$1),1,"")</f>
        <v>1</v>
      </c>
      <c r="AD11" s="269">
        <f>IF(AND('Bridge Start'!$H6&lt;=CEILING('Bridge CPM'!AD$1,1),'Bridge Start'!$I6&gt;'Bridge CPM'!AC$1),1,"")</f>
        <v>1</v>
      </c>
      <c r="AE11" s="269">
        <f>IF(AND('Bridge Start'!$H6&lt;=CEILING('Bridge CPM'!AE$1,1),'Bridge Start'!$I6&gt;'Bridge CPM'!AD$1),1,"")</f>
        <v>1</v>
      </c>
      <c r="AF11" s="269">
        <f>IF(AND('Bridge Start'!$H6&lt;=CEILING('Bridge CPM'!AF$1,1),'Bridge Start'!$I6&gt;'Bridge CPM'!AE$1),1,"")</f>
        <v>1</v>
      </c>
      <c r="AG11" s="270">
        <f>IF(AND('Bridge Start'!$H6&lt;=CEILING('Bridge CPM'!AG$1,1),'Bridge Start'!$I6&gt;'Bridge CPM'!AF$1),1,"")</f>
        <v>1</v>
      </c>
      <c r="AH11" s="268">
        <f>IF(AND('Bridge Start'!$H6&lt;=CEILING('Bridge CPM'!AH$1,1),'Bridge Start'!$I6&gt;'Bridge CPM'!AG$1),1,"")</f>
        <v>1</v>
      </c>
      <c r="AI11" s="269">
        <f>IF(AND('Bridge Start'!$H6&lt;=CEILING('Bridge CPM'!AI$1,1),'Bridge Start'!$I6&gt;'Bridge CPM'!AH$1),1,"")</f>
        <v>1</v>
      </c>
      <c r="AJ11" s="269">
        <f>IF(AND('Bridge Start'!$H6&lt;=CEILING('Bridge CPM'!AJ$1,1),'Bridge Start'!$I6&gt;'Bridge CPM'!AI$1),1,"")</f>
        <v>1</v>
      </c>
      <c r="AK11" s="269">
        <f>IF(AND('Bridge Start'!$H6&lt;=CEILING('Bridge CPM'!AK$1,1),'Bridge Start'!$I6&gt;'Bridge CPM'!AJ$1),1,"")</f>
        <v>1</v>
      </c>
      <c r="AL11" s="269">
        <f>IF(AND('Bridge Start'!$H6&lt;=CEILING('Bridge CPM'!AL$1,1),'Bridge Start'!$I6&gt;'Bridge CPM'!AK$1),1,"")</f>
        <v>1</v>
      </c>
      <c r="AM11" s="269">
        <f>IF(AND('Bridge Start'!$H6&lt;=CEILING('Bridge CPM'!AM$1,1),'Bridge Start'!$I6&gt;'Bridge CPM'!AL$1),1,"")</f>
        <v>1</v>
      </c>
      <c r="AN11" s="269">
        <f>IF(AND('Bridge Start'!$H6&lt;=CEILING('Bridge CPM'!AN$1,1),'Bridge Start'!$I6&gt;'Bridge CPM'!AM$1),1,"")</f>
        <v>1</v>
      </c>
      <c r="AO11" s="269">
        <f>IF(AND('Bridge Start'!$H6&lt;=CEILING('Bridge CPM'!AO$1,1),'Bridge Start'!$I6&gt;'Bridge CPM'!AN$1),1,"")</f>
        <v>1</v>
      </c>
      <c r="AP11" s="269">
        <f>IF(AND('Bridge Start'!$H6&lt;=CEILING('Bridge CPM'!AP$1,1),'Bridge Start'!$I6&gt;'Bridge CPM'!AO$1),1,"")</f>
        <v>1</v>
      </c>
      <c r="AQ11" s="270">
        <f>IF(AND('Bridge Start'!$H6&lt;=CEILING('Bridge CPM'!AQ$1,1),'Bridge Start'!$I6&gt;'Bridge CPM'!AP$1),1,"")</f>
        <v>1</v>
      </c>
      <c r="AR11" s="268">
        <f>IF(AND('Bridge Start'!$H6&lt;=CEILING('Bridge CPM'!AR$1,1),'Bridge Start'!$I6&gt;'Bridge CPM'!AQ$1),1,"")</f>
        <v>1</v>
      </c>
      <c r="AS11" s="269">
        <f>IF(AND('Bridge Start'!$H6&lt;=CEILING('Bridge CPM'!AS$1,1),'Bridge Start'!$I6&gt;'Bridge CPM'!AR$1),1,"")</f>
        <v>1</v>
      </c>
      <c r="AT11" s="269">
        <f>IF(AND('Bridge Start'!$H6&lt;=CEILING('Bridge CPM'!AT$1,1),'Bridge Start'!$I6&gt;'Bridge CPM'!AS$1),1,"")</f>
        <v>1</v>
      </c>
      <c r="AU11" s="269">
        <f>IF(AND('Bridge Start'!$H6&lt;=CEILING('Bridge CPM'!AU$1,1),'Bridge Start'!$I6&gt;'Bridge CPM'!AT$1),1,"")</f>
        <v>1</v>
      </c>
      <c r="AV11" s="269">
        <f>IF(AND('Bridge Start'!$H6&lt;=CEILING('Bridge CPM'!AV$1,1),'Bridge Start'!$I6&gt;'Bridge CPM'!AU$1),1,"")</f>
        <v>1</v>
      </c>
      <c r="AW11" s="269">
        <f>IF(AND('Bridge Start'!$H6&lt;=CEILING('Bridge CPM'!AW$1,1),'Bridge Start'!$I6&gt;'Bridge CPM'!AV$1),1,"")</f>
        <v>1</v>
      </c>
      <c r="AX11" s="269">
        <f>IF(AND('Bridge Start'!$H6&lt;=CEILING('Bridge CPM'!AX$1,1),'Bridge Start'!$I6&gt;'Bridge CPM'!AW$1),1,"")</f>
        <v>1</v>
      </c>
      <c r="AY11" s="269">
        <f>IF(AND('Bridge Start'!$H6&lt;=CEILING('Bridge CPM'!AY$1,1),'Bridge Start'!$I6&gt;'Bridge CPM'!AX$1),1,"")</f>
        <v>1</v>
      </c>
      <c r="AZ11" s="269">
        <f>IF(AND('Bridge Start'!$H6&lt;=CEILING('Bridge CPM'!AZ$1,1),'Bridge Start'!$I6&gt;'Bridge CPM'!AY$1),1,"")</f>
        <v>1</v>
      </c>
      <c r="BA11" s="270">
        <f>IF(AND('Bridge Start'!$H6&lt;=CEILING('Bridge CPM'!BA$1,1),'Bridge Start'!$I6&gt;'Bridge CPM'!AZ$1),1,"")</f>
        <v>1</v>
      </c>
      <c r="BB11" s="268">
        <f>IF(AND('Bridge Start'!$H6&lt;=CEILING('Bridge CPM'!BB$1,1),'Bridge Start'!$I6&gt;'Bridge CPM'!BA$1),1,"")</f>
        <v>1</v>
      </c>
      <c r="BC11" s="269">
        <f>IF(AND('Bridge Start'!$H6&lt;=CEILING('Bridge CPM'!BC$1,1),'Bridge Start'!$I6&gt;'Bridge CPM'!BB$1),1,"")</f>
        <v>1</v>
      </c>
      <c r="BD11" s="269">
        <f>IF(AND('Bridge Start'!$H6&lt;=CEILING('Bridge CPM'!BD$1,1),'Bridge Start'!$I6&gt;'Bridge CPM'!BC$1),1,"")</f>
        <v>1</v>
      </c>
      <c r="BE11" s="269">
        <f>IF(AND('Bridge Start'!$H6&lt;=CEILING('Bridge CPM'!BE$1,1),'Bridge Start'!$I6&gt;'Bridge CPM'!BD$1),1,"")</f>
        <v>1</v>
      </c>
      <c r="BF11" s="269">
        <f>IF(AND('Bridge Start'!$H6&lt;=CEILING('Bridge CPM'!BF$1,1),'Bridge Start'!$I6&gt;'Bridge CPM'!BE$1),1,"")</f>
        <v>1</v>
      </c>
      <c r="BG11" s="269">
        <f>IF(AND('Bridge Start'!$H6&lt;=CEILING('Bridge CPM'!BG$1,1),'Bridge Start'!$I6&gt;'Bridge CPM'!BF$1),1,"")</f>
        <v>1</v>
      </c>
      <c r="BH11" s="269">
        <f>IF(AND('Bridge Start'!$H6&lt;=CEILING('Bridge CPM'!BH$1,1),'Bridge Start'!$I6&gt;'Bridge CPM'!BG$1),1,"")</f>
        <v>1</v>
      </c>
      <c r="BI11" s="269">
        <f>IF(AND('Bridge Start'!$H6&lt;=CEILING('Bridge CPM'!BI$1,1),'Bridge Start'!$I6&gt;'Bridge CPM'!BH$1),1,"")</f>
        <v>1</v>
      </c>
      <c r="BJ11" s="269">
        <f>IF(AND('Bridge Start'!$H6&lt;=CEILING('Bridge CPM'!BJ$1,1),'Bridge Start'!$I6&gt;'Bridge CPM'!BI$1),1,"")</f>
        <v>1</v>
      </c>
      <c r="BK11" s="270">
        <f>IF(AND('Bridge Start'!$H6&lt;=CEILING('Bridge CPM'!BK$1,1),'Bridge Start'!$I6&gt;'Bridge CPM'!BJ$1),1,"")</f>
        <v>1</v>
      </c>
      <c r="BL11" s="268">
        <f>IF(AND('Bridge Start'!$H6&lt;=CEILING('Bridge CPM'!BL$1,1),'Bridge Start'!$I6&gt;'Bridge CPM'!BK$1),1,"")</f>
        <v>1</v>
      </c>
      <c r="BM11" s="269">
        <f>IF(AND('Bridge Start'!$H6&lt;=CEILING('Bridge CPM'!BM$1,1),'Bridge Start'!$I6&gt;'Bridge CPM'!BL$1),1,"")</f>
        <v>1</v>
      </c>
      <c r="BN11" s="269">
        <f>IF(AND('Bridge Start'!$H6&lt;=CEILING('Bridge CPM'!BN$1,1),'Bridge Start'!$I6&gt;'Bridge CPM'!BM$1),1,"")</f>
        <v>1</v>
      </c>
      <c r="BO11" s="269">
        <f>IF(AND('Bridge Start'!$H6&lt;=CEILING('Bridge CPM'!BO$1,1),'Bridge Start'!$I6&gt;'Bridge CPM'!BN$1),1,"")</f>
        <v>1</v>
      </c>
      <c r="BP11" s="269">
        <f>IF(AND('Bridge Start'!$H6&lt;=CEILING('Bridge CPM'!BP$1,1),'Bridge Start'!$I6&gt;'Bridge CPM'!BO$1),1,"")</f>
        <v>1</v>
      </c>
      <c r="BQ11" s="269">
        <f>IF(AND('Bridge Start'!$H6&lt;=CEILING('Bridge CPM'!BQ$1,1),'Bridge Start'!$I6&gt;'Bridge CPM'!BP$1),1,"")</f>
        <v>1</v>
      </c>
      <c r="BR11" s="269">
        <f>IF(AND('Bridge Start'!$H6&lt;=CEILING('Bridge CPM'!BR$1,1),'Bridge Start'!$I6&gt;'Bridge CPM'!BQ$1),1,"")</f>
        <v>1</v>
      </c>
      <c r="BS11" s="269">
        <f>IF(AND('Bridge Start'!$H6&lt;=CEILING('Bridge CPM'!BS$1,1),'Bridge Start'!$I6&gt;'Bridge CPM'!BR$1),1,"")</f>
        <v>1</v>
      </c>
      <c r="BT11" s="269">
        <f>IF(AND('Bridge Start'!$H6&lt;=CEILING('Bridge CPM'!BT$1,1),'Bridge Start'!$I6&gt;'Bridge CPM'!BS$1),1,"")</f>
        <v>1</v>
      </c>
      <c r="BU11" s="270">
        <f>IF(AND('Bridge Start'!$H6&lt;=CEILING('Bridge CPM'!BU$1,1),'Bridge Start'!$I6&gt;'Bridge CPM'!BT$1),1,"")</f>
        <v>1</v>
      </c>
      <c r="BV11" s="268">
        <f>IF(AND('Bridge Start'!$H6&lt;=CEILING('Bridge CPM'!BV$1,1),'Bridge Start'!$I6&gt;'Bridge CPM'!BU$1),1,"")</f>
        <v>1</v>
      </c>
      <c r="BW11" s="269">
        <f>IF(AND('Bridge Start'!$H6&lt;=CEILING('Bridge CPM'!BW$1,1),'Bridge Start'!$I6&gt;'Bridge CPM'!BV$1),1,"")</f>
        <v>1</v>
      </c>
      <c r="BX11" s="269">
        <f>IF(AND('Bridge Start'!$H6&lt;=CEILING('Bridge CPM'!BX$1,1),'Bridge Start'!$I6&gt;'Bridge CPM'!BW$1),1,"")</f>
        <v>1</v>
      </c>
      <c r="BY11" s="269">
        <f>IF(AND('Bridge Start'!$H6&lt;=CEILING('Bridge CPM'!BY$1,1),'Bridge Start'!$I6&gt;'Bridge CPM'!BX$1),1,"")</f>
        <v>1</v>
      </c>
      <c r="BZ11" s="269">
        <f>IF(AND('Bridge Start'!$H6&lt;=CEILING('Bridge CPM'!BZ$1,1),'Bridge Start'!$I6&gt;'Bridge CPM'!BY$1),1,"")</f>
        <v>1</v>
      </c>
      <c r="CA11" s="269">
        <f>IF(AND('Bridge Start'!$H6&lt;=CEILING('Bridge CPM'!CA$1,1),'Bridge Start'!$I6&gt;'Bridge CPM'!BZ$1),1,"")</f>
        <v>1</v>
      </c>
      <c r="CB11" s="269">
        <f>IF(AND('Bridge Start'!$H6&lt;=CEILING('Bridge CPM'!CB$1,1),'Bridge Start'!$I6&gt;'Bridge CPM'!CA$1),1,"")</f>
        <v>1</v>
      </c>
      <c r="CC11" s="269">
        <f>IF(AND('Bridge Start'!$H6&lt;=CEILING('Bridge CPM'!CC$1,1),'Bridge Start'!$I6&gt;'Bridge CPM'!CB$1),1,"")</f>
        <v>1</v>
      </c>
      <c r="CD11" s="269">
        <f>IF(AND('Bridge Start'!$H6&lt;=CEILING('Bridge CPM'!CD$1,1),'Bridge Start'!$I6&gt;'Bridge CPM'!CC$1),1,"")</f>
        <v>1</v>
      </c>
      <c r="CE11" s="270">
        <f>IF(AND('Bridge Start'!$H6&lt;=CEILING('Bridge CPM'!CE$1,1),'Bridge Start'!$I6&gt;'Bridge CPM'!CD$1),1,"")</f>
        <v>1</v>
      </c>
      <c r="CF11" s="268">
        <f>IF(AND('Bridge Start'!$H6&lt;=CEILING('Bridge CPM'!CF$1,1),'Bridge Start'!$I6&gt;'Bridge CPM'!CE$1),1,"")</f>
        <v>1</v>
      </c>
      <c r="CG11" s="269">
        <f>IF(AND('Bridge Start'!$H6&lt;=CEILING('Bridge CPM'!CG$1,1),'Bridge Start'!$I6&gt;'Bridge CPM'!CF$1),1,"")</f>
        <v>1</v>
      </c>
      <c r="CH11" s="269">
        <f>IF(AND('Bridge Start'!$H6&lt;=CEILING('Bridge CPM'!CH$1,1),'Bridge Start'!$I6&gt;'Bridge CPM'!CG$1),1,"")</f>
        <v>1</v>
      </c>
      <c r="CI11" s="269">
        <f>IF(AND('Bridge Start'!$H6&lt;=CEILING('Bridge CPM'!CI$1,1),'Bridge Start'!$I6&gt;'Bridge CPM'!CH$1),1,"")</f>
        <v>1</v>
      </c>
      <c r="CJ11" s="269">
        <f>IF(AND('Bridge Start'!$H6&lt;=CEILING('Bridge CPM'!CJ$1,1),'Bridge Start'!$I6&gt;'Bridge CPM'!CI$1),1,"")</f>
        <v>1</v>
      </c>
      <c r="CK11" s="269">
        <f>IF(AND('Bridge Start'!$H6&lt;=CEILING('Bridge CPM'!CK$1,1),'Bridge Start'!$I6&gt;'Bridge CPM'!CJ$1),1,"")</f>
        <v>1</v>
      </c>
      <c r="CL11" s="269">
        <f>IF(AND('Bridge Start'!$H6&lt;=CEILING('Bridge CPM'!CL$1,1),'Bridge Start'!$I6&gt;'Bridge CPM'!CK$1),1,"")</f>
        <v>1</v>
      </c>
      <c r="CM11" s="269">
        <f>IF(AND('Bridge Start'!$H6&lt;=CEILING('Bridge CPM'!CM$1,1),'Bridge Start'!$I6&gt;'Bridge CPM'!CL$1),1,"")</f>
        <v>1</v>
      </c>
      <c r="CN11" s="269">
        <f>IF(AND('Bridge Start'!$H6&lt;=CEILING('Bridge CPM'!CN$1,1),'Bridge Start'!$I6&gt;'Bridge CPM'!CM$1),1,"")</f>
        <v>1</v>
      </c>
      <c r="CO11" s="270">
        <f>IF(AND('Bridge Start'!$H6&lt;=CEILING('Bridge CPM'!CO$1,1),'Bridge Start'!$I6&gt;'Bridge CPM'!CN$1),1,"")</f>
        <v>1</v>
      </c>
      <c r="CP11" s="268">
        <f>IF(AND('Bridge Start'!$H6&lt;=CEILING('Bridge CPM'!CP$1,1),'Bridge Start'!$I6&gt;'Bridge CPM'!CO$1),1,"")</f>
        <v>1</v>
      </c>
      <c r="CQ11" s="269">
        <f>IF(AND('Bridge Start'!$H6&lt;=CEILING('Bridge CPM'!CQ$1,1),'Bridge Start'!$I6&gt;'Bridge CPM'!CP$1),1,"")</f>
        <v>1</v>
      </c>
      <c r="CR11" s="269">
        <f>IF(AND('Bridge Start'!$H6&lt;=CEILING('Bridge CPM'!CR$1,1),'Bridge Start'!$I6&gt;'Bridge CPM'!CQ$1),1,"")</f>
        <v>1</v>
      </c>
      <c r="CS11" s="269">
        <f>IF(AND('Bridge Start'!$H6&lt;=CEILING('Bridge CPM'!CS$1,1),'Bridge Start'!$I6&gt;'Bridge CPM'!CR$1),1,"")</f>
        <v>1</v>
      </c>
      <c r="CT11" s="269">
        <f>IF(AND('Bridge Start'!$H6&lt;=CEILING('Bridge CPM'!CT$1,1),'Bridge Start'!$I6&gt;'Bridge CPM'!CS$1),1,"")</f>
        <v>1</v>
      </c>
      <c r="CU11" s="269">
        <f>IF(AND('Bridge Start'!$H6&lt;=CEILING('Bridge CPM'!CU$1,1),'Bridge Start'!$I6&gt;'Bridge CPM'!CT$1),1,"")</f>
        <v>1</v>
      </c>
      <c r="CV11" s="269">
        <f>IF(AND('Bridge Start'!$H6&lt;=CEILING('Bridge CPM'!CV$1,1),'Bridge Start'!$I6&gt;'Bridge CPM'!CU$1),1,"")</f>
        <v>1</v>
      </c>
      <c r="CW11" s="269">
        <f>IF(AND('Bridge Start'!$H6&lt;=CEILING('Bridge CPM'!CW$1,1),'Bridge Start'!$I6&gt;'Bridge CPM'!CV$1),1,"")</f>
        <v>1</v>
      </c>
      <c r="CX11" s="269">
        <f>IF(AND('Bridge Start'!$H6&lt;=CEILING('Bridge CPM'!CX$1,1),'Bridge Start'!$I6&gt;'Bridge CPM'!CW$1),1,"")</f>
        <v>1</v>
      </c>
      <c r="CY11" s="270">
        <f>IF(AND('Bridge Start'!$H6&lt;=CEILING('Bridge CPM'!CY$1,1),'Bridge Start'!$I6&gt;'Bridge CPM'!CX$1),1,"")</f>
        <v>1</v>
      </c>
      <c r="CZ11" s="268">
        <f>IF(AND('Bridge Start'!$H6&lt;=CEILING('Bridge CPM'!CZ$1,1),'Bridge Start'!$I6&gt;'Bridge CPM'!CY$1),1,"")</f>
        <v>1</v>
      </c>
      <c r="DA11" s="269">
        <f>IF(AND('Bridge Start'!$H6&lt;=CEILING('Bridge CPM'!DA$1,1),'Bridge Start'!$I6&gt;'Bridge CPM'!CZ$1),1,"")</f>
        <v>1</v>
      </c>
      <c r="DB11" s="269">
        <f>IF(AND('Bridge Start'!$H6&lt;=CEILING('Bridge CPM'!DB$1,1),'Bridge Start'!$I6&gt;'Bridge CPM'!DA$1),1,"")</f>
        <v>1</v>
      </c>
      <c r="DC11" s="269">
        <f>IF(AND('Bridge Start'!$H6&lt;=CEILING('Bridge CPM'!DC$1,1),'Bridge Start'!$I6&gt;'Bridge CPM'!DB$1),1,"")</f>
        <v>1</v>
      </c>
      <c r="DD11" s="269">
        <f>IF(AND('Bridge Start'!$H6&lt;=CEILING('Bridge CPM'!DD$1,1),'Bridge Start'!$I6&gt;'Bridge CPM'!DC$1),1,"")</f>
        <v>1</v>
      </c>
      <c r="DE11" s="269">
        <f>IF(AND('Bridge Start'!$H6&lt;=CEILING('Bridge CPM'!DE$1,1),'Bridge Start'!$I6&gt;'Bridge CPM'!DD$1),1,"")</f>
        <v>1</v>
      </c>
      <c r="DF11" s="269">
        <f>IF(AND('Bridge Start'!$H6&lt;=CEILING('Bridge CPM'!DF$1,1),'Bridge Start'!$I6&gt;'Bridge CPM'!DE$1),1,"")</f>
        <v>1</v>
      </c>
      <c r="DG11" s="269">
        <f>IF(AND('Bridge Start'!$H6&lt;=CEILING('Bridge CPM'!DG$1,1),'Bridge Start'!$I6&gt;'Bridge CPM'!DF$1),1,"")</f>
        <v>1</v>
      </c>
      <c r="DH11" s="269">
        <f>IF(AND('Bridge Start'!$H6&lt;=CEILING('Bridge CPM'!DH$1,1),'Bridge Start'!$I6&gt;'Bridge CPM'!DG$1),1,"")</f>
        <v>1</v>
      </c>
      <c r="DI11" s="270">
        <f>IF(AND('Bridge Start'!$H6&lt;=CEILING('Bridge CPM'!DI$1,1),'Bridge Start'!$I6&gt;'Bridge CPM'!DH$1),1,"")</f>
        <v>1</v>
      </c>
      <c r="DJ11" s="268">
        <f>IF(AND('Bridge Start'!$H6&lt;=CEILING('Bridge CPM'!DJ$1,1),'Bridge Start'!$I6&gt;'Bridge CPM'!DI$1),1,"")</f>
        <v>1</v>
      </c>
      <c r="DK11" s="269">
        <f>IF(AND('Bridge Start'!$H6&lt;=CEILING('Bridge CPM'!DK$1,1),'Bridge Start'!$I6&gt;'Bridge CPM'!DJ$1),1,"")</f>
        <v>1</v>
      </c>
      <c r="DL11" s="269">
        <f>IF(AND('Bridge Start'!$H6&lt;=CEILING('Bridge CPM'!DL$1,1),'Bridge Start'!$I6&gt;'Bridge CPM'!DK$1),1,"")</f>
        <v>1</v>
      </c>
      <c r="DM11" s="269">
        <f>IF(AND('Bridge Start'!$H6&lt;=CEILING('Bridge CPM'!DM$1,1),'Bridge Start'!$I6&gt;'Bridge CPM'!DL$1),1,"")</f>
        <v>1</v>
      </c>
      <c r="DN11" s="269">
        <f>IF(AND('Bridge Start'!$H6&lt;=CEILING('Bridge CPM'!DN$1,1),'Bridge Start'!$I6&gt;'Bridge CPM'!DM$1),1,"")</f>
        <v>1</v>
      </c>
      <c r="DO11" s="269">
        <f>IF(AND('Bridge Start'!$H6&lt;=CEILING('Bridge CPM'!DO$1,1),'Bridge Start'!$I6&gt;'Bridge CPM'!DN$1),1,"")</f>
        <v>1</v>
      </c>
      <c r="DP11" s="269">
        <f>IF(AND('Bridge Start'!$H6&lt;=CEILING('Bridge CPM'!DP$1,1),'Bridge Start'!$I6&gt;'Bridge CPM'!DO$1),1,"")</f>
        <v>1</v>
      </c>
      <c r="DQ11" s="269">
        <f>IF(AND('Bridge Start'!$H6&lt;=CEILING('Bridge CPM'!DQ$1,1),'Bridge Start'!$I6&gt;'Bridge CPM'!DP$1),1,"")</f>
        <v>1</v>
      </c>
      <c r="DR11" s="269">
        <f>IF(AND('Bridge Start'!$H6&lt;=CEILING('Bridge CPM'!DR$1,1),'Bridge Start'!$I6&gt;'Bridge CPM'!DQ$1),1,"")</f>
        <v>1</v>
      </c>
      <c r="DS11" s="270">
        <f>IF(AND('Bridge Start'!$H6&lt;=CEILING('Bridge CPM'!DS$1,1),'Bridge Start'!$I6&gt;'Bridge CPM'!DR$1),1,"")</f>
        <v>1</v>
      </c>
      <c r="DT11" s="268">
        <f>IF(AND('Bridge Start'!$H6&lt;=CEILING('Bridge CPM'!DT$1,1),'Bridge Start'!$I6&gt;'Bridge CPM'!DS$1),1,"")</f>
        <v>1</v>
      </c>
      <c r="DU11" s="269">
        <f>IF(AND('Bridge Start'!$H6&lt;=CEILING('Bridge CPM'!DU$1,1),'Bridge Start'!$I6&gt;'Bridge CPM'!DT$1),1,"")</f>
        <v>1</v>
      </c>
      <c r="DV11" s="269">
        <f>IF(AND('Bridge Start'!$H6&lt;=CEILING('Bridge CPM'!DV$1,1),'Bridge Start'!$I6&gt;'Bridge CPM'!DU$1),1,"")</f>
        <v>1</v>
      </c>
      <c r="DW11" s="269">
        <f>IF(AND('Bridge Start'!$H6&lt;=CEILING('Bridge CPM'!DW$1,1),'Bridge Start'!$I6&gt;'Bridge CPM'!DV$1),1,"")</f>
        <v>1</v>
      </c>
      <c r="DX11" s="269">
        <f>IF(AND('Bridge Start'!$H6&lt;=CEILING('Bridge CPM'!DX$1,1),'Bridge Start'!$I6&gt;'Bridge CPM'!DW$1),1,"")</f>
        <v>1</v>
      </c>
      <c r="DY11" s="269" t="str">
        <f>IF(AND('Bridge Start'!$H6&lt;=CEILING('Bridge CPM'!DY$1,1),'Bridge Start'!$I6&gt;'Bridge CPM'!DX$1),1,"")</f>
        <v/>
      </c>
      <c r="DZ11" s="269" t="str">
        <f>IF(AND('Bridge Start'!$H6&lt;=CEILING('Bridge CPM'!DZ$1,1),'Bridge Start'!$I6&gt;'Bridge CPM'!DY$1),1,"")</f>
        <v/>
      </c>
      <c r="EA11" s="269" t="str">
        <f>IF(AND('Bridge Start'!$H6&lt;=CEILING('Bridge CPM'!EA$1,1),'Bridge Start'!$I6&gt;'Bridge CPM'!DZ$1),1,"")</f>
        <v/>
      </c>
      <c r="EB11" s="269" t="str">
        <f>IF(AND('Bridge Start'!$H6&lt;=CEILING('Bridge CPM'!EB$1,1),'Bridge Start'!$I6&gt;'Bridge CPM'!EA$1),1,"")</f>
        <v/>
      </c>
      <c r="EC11" s="270" t="str">
        <f>IF(AND('Bridge Start'!$H6&lt;=CEILING('Bridge CPM'!EC$1,1),'Bridge Start'!$I6&gt;'Bridge CPM'!EB$1),1,"")</f>
        <v/>
      </c>
      <c r="ED11" s="16"/>
      <c r="EE11" s="16"/>
      <c r="EF11" s="16"/>
    </row>
    <row r="12" spans="2:138" ht="12" customHeight="1" x14ac:dyDescent="0.2">
      <c r="B12" t="str">
        <f>'Bridge Start'!B7</f>
        <v/>
      </c>
      <c r="C12" s="221" t="str">
        <f>'Bridge Start'!D7</f>
        <v/>
      </c>
      <c r="D12" s="222" t="str">
        <f>IF(AND('Bridge Start'!$H7&lt;=CEILING('Bridge CPM'!D$1,1),'Bridge Start'!$I7&gt;'Bridge CPM'!C$1),1,"")</f>
        <v/>
      </c>
      <c r="E12" s="257" t="str">
        <f>IF(AND('Bridge Start'!$H7&lt;=CEILING('Bridge CPM'!E$1,1),'Bridge Start'!$I7&gt;'Bridge CPM'!D$1),1,"")</f>
        <v/>
      </c>
      <c r="F12" s="257" t="str">
        <f>IF(AND('Bridge Start'!$H7&lt;=CEILING('Bridge CPM'!F$1,1),'Bridge Start'!$I7&gt;'Bridge CPM'!E$1),1,"")</f>
        <v/>
      </c>
      <c r="G12" s="257" t="str">
        <f>IF(AND('Bridge Start'!$H7&lt;=CEILING('Bridge CPM'!G$1,1),'Bridge Start'!$I7&gt;'Bridge CPM'!F$1),1,"")</f>
        <v/>
      </c>
      <c r="H12" s="257" t="str">
        <f>IF(AND('Bridge Start'!$H7&lt;=CEILING('Bridge CPM'!H$1,1),'Bridge Start'!$I7&gt;'Bridge CPM'!G$1),1,"")</f>
        <v/>
      </c>
      <c r="I12" s="257" t="str">
        <f>IF(AND('Bridge Start'!$H7&lt;=CEILING('Bridge CPM'!I$1,1),'Bridge Start'!$I7&gt;'Bridge CPM'!H$1),1,"")</f>
        <v/>
      </c>
      <c r="J12" s="257" t="str">
        <f>IF(AND('Bridge Start'!$H7&lt;=CEILING('Bridge CPM'!J$1,1),'Bridge Start'!$I7&gt;'Bridge CPM'!I$1),1,"")</f>
        <v/>
      </c>
      <c r="K12" s="257" t="str">
        <f>IF(AND('Bridge Start'!$H7&lt;=CEILING('Bridge CPM'!K$1,1),'Bridge Start'!$I7&gt;'Bridge CPM'!J$1),1,"")</f>
        <v/>
      </c>
      <c r="L12" s="257" t="str">
        <f>IF(AND('Bridge Start'!$H7&lt;=CEILING('Bridge CPM'!L$1,1),'Bridge Start'!$I7&gt;'Bridge CPM'!K$1),1,"")</f>
        <v/>
      </c>
      <c r="M12" s="223" t="str">
        <f>IF(AND('Bridge Start'!$H7&lt;=CEILING('Bridge CPM'!M$1,1),'Bridge Start'!$I7&gt;'Bridge CPM'!L$1),1,"")</f>
        <v/>
      </c>
      <c r="N12" s="222" t="str">
        <f>IF(AND('Bridge Start'!$H7&lt;=CEILING('Bridge CPM'!N$1,1),'Bridge Start'!$I7&gt;'Bridge CPM'!M$1),1,"")</f>
        <v/>
      </c>
      <c r="O12" s="257" t="str">
        <f>IF(AND('Bridge Start'!$H7&lt;=CEILING('Bridge CPM'!O$1,1),'Bridge Start'!$I7&gt;'Bridge CPM'!N$1),1,"")</f>
        <v/>
      </c>
      <c r="P12" s="257" t="str">
        <f>IF(AND('Bridge Start'!$H7&lt;=CEILING('Bridge CPM'!P$1,1),'Bridge Start'!$I7&gt;'Bridge CPM'!O$1),1,"")</f>
        <v/>
      </c>
      <c r="Q12" s="257" t="str">
        <f>IF(AND('Bridge Start'!$H7&lt;=CEILING('Bridge CPM'!Q$1,1),'Bridge Start'!$I7&gt;'Bridge CPM'!P$1),1,"")</f>
        <v/>
      </c>
      <c r="R12" s="257" t="str">
        <f>IF(AND('Bridge Start'!$H7&lt;=CEILING('Bridge CPM'!R$1,1),'Bridge Start'!$I7&gt;'Bridge CPM'!Q$1),1,"")</f>
        <v/>
      </c>
      <c r="S12" s="257" t="str">
        <f>IF(AND('Bridge Start'!$H7&lt;=CEILING('Bridge CPM'!S$1,1),'Bridge Start'!$I7&gt;'Bridge CPM'!R$1),1,"")</f>
        <v/>
      </c>
      <c r="T12" s="257" t="str">
        <f>IF(AND('Bridge Start'!$H7&lt;=CEILING('Bridge CPM'!T$1,1),'Bridge Start'!$I7&gt;'Bridge CPM'!S$1),1,"")</f>
        <v/>
      </c>
      <c r="U12" s="257" t="str">
        <f>IF(AND('Bridge Start'!$H7&lt;=CEILING('Bridge CPM'!U$1,1),'Bridge Start'!$I7&gt;'Bridge CPM'!T$1),1,"")</f>
        <v/>
      </c>
      <c r="V12" s="257" t="str">
        <f>IF(AND('Bridge Start'!$H7&lt;=CEILING('Bridge CPM'!V$1,1),'Bridge Start'!$I7&gt;'Bridge CPM'!U$1),1,"")</f>
        <v/>
      </c>
      <c r="W12" s="223" t="str">
        <f>IF(AND('Bridge Start'!$H7&lt;=CEILING('Bridge CPM'!W$1,1),'Bridge Start'!$I7&gt;'Bridge CPM'!V$1),1,"")</f>
        <v/>
      </c>
      <c r="X12" s="222" t="str">
        <f>IF(AND('Bridge Start'!$H7&lt;=CEILING('Bridge CPM'!X$1,1),'Bridge Start'!$I7&gt;'Bridge CPM'!W$1),1,"")</f>
        <v/>
      </c>
      <c r="Y12" s="257" t="str">
        <f>IF(AND('Bridge Start'!$H7&lt;=CEILING('Bridge CPM'!Y$1,1),'Bridge Start'!$I7&gt;'Bridge CPM'!X$1),1,"")</f>
        <v/>
      </c>
      <c r="Z12" s="257" t="str">
        <f>IF(AND('Bridge Start'!$H7&lt;=CEILING('Bridge CPM'!Z$1,1),'Bridge Start'!$I7&gt;'Bridge CPM'!Y$1),1,"")</f>
        <v/>
      </c>
      <c r="AA12" s="257" t="str">
        <f>IF(AND('Bridge Start'!$H7&lt;=CEILING('Bridge CPM'!AA$1,1),'Bridge Start'!$I7&gt;'Bridge CPM'!Z$1),1,"")</f>
        <v/>
      </c>
      <c r="AB12" s="257" t="str">
        <f>IF(AND('Bridge Start'!$H7&lt;=CEILING('Bridge CPM'!AB$1,1),'Bridge Start'!$I7&gt;'Bridge CPM'!AA$1),1,"")</f>
        <v/>
      </c>
      <c r="AC12" s="257" t="str">
        <f>IF(AND('Bridge Start'!$H7&lt;=CEILING('Bridge CPM'!AC$1,1),'Bridge Start'!$I7&gt;'Bridge CPM'!AB$1),1,"")</f>
        <v/>
      </c>
      <c r="AD12" s="257" t="str">
        <f>IF(AND('Bridge Start'!$H7&lt;=CEILING('Bridge CPM'!AD$1,1),'Bridge Start'!$I7&gt;'Bridge CPM'!AC$1),1,"")</f>
        <v/>
      </c>
      <c r="AE12" s="257" t="str">
        <f>IF(AND('Bridge Start'!$H7&lt;=CEILING('Bridge CPM'!AE$1,1),'Bridge Start'!$I7&gt;'Bridge CPM'!AD$1),1,"")</f>
        <v/>
      </c>
      <c r="AF12" s="257" t="str">
        <f>IF(AND('Bridge Start'!$H7&lt;=CEILING('Bridge CPM'!AF$1,1),'Bridge Start'!$I7&gt;'Bridge CPM'!AE$1),1,"")</f>
        <v/>
      </c>
      <c r="AG12" s="223" t="str">
        <f>IF(AND('Bridge Start'!$H7&lt;=CEILING('Bridge CPM'!AG$1,1),'Bridge Start'!$I7&gt;'Bridge CPM'!AF$1),1,"")</f>
        <v/>
      </c>
      <c r="AH12" s="222" t="str">
        <f>IF(AND('Bridge Start'!$H7&lt;=CEILING('Bridge CPM'!AH$1,1),'Bridge Start'!$I7&gt;'Bridge CPM'!AG$1),1,"")</f>
        <v/>
      </c>
      <c r="AI12" s="257" t="str">
        <f>IF(AND('Bridge Start'!$H7&lt;=CEILING('Bridge CPM'!AI$1,1),'Bridge Start'!$I7&gt;'Bridge CPM'!AH$1),1,"")</f>
        <v/>
      </c>
      <c r="AJ12" s="257" t="str">
        <f>IF(AND('Bridge Start'!$H7&lt;=CEILING('Bridge CPM'!AJ$1,1),'Bridge Start'!$I7&gt;'Bridge CPM'!AI$1),1,"")</f>
        <v/>
      </c>
      <c r="AK12" s="257" t="str">
        <f>IF(AND('Bridge Start'!$H7&lt;=CEILING('Bridge CPM'!AK$1,1),'Bridge Start'!$I7&gt;'Bridge CPM'!AJ$1),1,"")</f>
        <v/>
      </c>
      <c r="AL12" s="257" t="str">
        <f>IF(AND('Bridge Start'!$H7&lt;=CEILING('Bridge CPM'!AL$1,1),'Bridge Start'!$I7&gt;'Bridge CPM'!AK$1),1,"")</f>
        <v/>
      </c>
      <c r="AM12" s="257" t="str">
        <f>IF(AND('Bridge Start'!$H7&lt;=CEILING('Bridge CPM'!AM$1,1),'Bridge Start'!$I7&gt;'Bridge CPM'!AL$1),1,"")</f>
        <v/>
      </c>
      <c r="AN12" s="257" t="str">
        <f>IF(AND('Bridge Start'!$H7&lt;=CEILING('Bridge CPM'!AN$1,1),'Bridge Start'!$I7&gt;'Bridge CPM'!AM$1),1,"")</f>
        <v/>
      </c>
      <c r="AO12" s="257" t="str">
        <f>IF(AND('Bridge Start'!$H7&lt;=CEILING('Bridge CPM'!AO$1,1),'Bridge Start'!$I7&gt;'Bridge CPM'!AN$1),1,"")</f>
        <v/>
      </c>
      <c r="AP12" s="257" t="str">
        <f>IF(AND('Bridge Start'!$H7&lt;=CEILING('Bridge CPM'!AP$1,1),'Bridge Start'!$I7&gt;'Bridge CPM'!AO$1),1,"")</f>
        <v/>
      </c>
      <c r="AQ12" s="223" t="str">
        <f>IF(AND('Bridge Start'!$H7&lt;=CEILING('Bridge CPM'!AQ$1,1),'Bridge Start'!$I7&gt;'Bridge CPM'!AP$1),1,"")</f>
        <v/>
      </c>
      <c r="AR12" s="222" t="str">
        <f>IF(AND('Bridge Start'!$H7&lt;=CEILING('Bridge CPM'!AR$1,1),'Bridge Start'!$I7&gt;'Bridge CPM'!AQ$1),1,"")</f>
        <v/>
      </c>
      <c r="AS12" s="257" t="str">
        <f>IF(AND('Bridge Start'!$H7&lt;=CEILING('Bridge CPM'!AS$1,1),'Bridge Start'!$I7&gt;'Bridge CPM'!AR$1),1,"")</f>
        <v/>
      </c>
      <c r="AT12" s="257" t="str">
        <f>IF(AND('Bridge Start'!$H7&lt;=CEILING('Bridge CPM'!AT$1,1),'Bridge Start'!$I7&gt;'Bridge CPM'!AS$1),1,"")</f>
        <v/>
      </c>
      <c r="AU12" s="257" t="str">
        <f>IF(AND('Bridge Start'!$H7&lt;=CEILING('Bridge CPM'!AU$1,1),'Bridge Start'!$I7&gt;'Bridge CPM'!AT$1),1,"")</f>
        <v/>
      </c>
      <c r="AV12" s="257" t="str">
        <f>IF(AND('Bridge Start'!$H7&lt;=CEILING('Bridge CPM'!AV$1,1),'Bridge Start'!$I7&gt;'Bridge CPM'!AU$1),1,"")</f>
        <v/>
      </c>
      <c r="AW12" s="257" t="str">
        <f>IF(AND('Bridge Start'!$H7&lt;=CEILING('Bridge CPM'!AW$1,1),'Bridge Start'!$I7&gt;'Bridge CPM'!AV$1),1,"")</f>
        <v/>
      </c>
      <c r="AX12" s="257" t="str">
        <f>IF(AND('Bridge Start'!$H7&lt;=CEILING('Bridge CPM'!AX$1,1),'Bridge Start'!$I7&gt;'Bridge CPM'!AW$1),1,"")</f>
        <v/>
      </c>
      <c r="AY12" s="257" t="str">
        <f>IF(AND('Bridge Start'!$H7&lt;=CEILING('Bridge CPM'!AY$1,1),'Bridge Start'!$I7&gt;'Bridge CPM'!AX$1),1,"")</f>
        <v/>
      </c>
      <c r="AZ12" s="257" t="str">
        <f>IF(AND('Bridge Start'!$H7&lt;=CEILING('Bridge CPM'!AZ$1,1),'Bridge Start'!$I7&gt;'Bridge CPM'!AY$1),1,"")</f>
        <v/>
      </c>
      <c r="BA12" s="223" t="str">
        <f>IF(AND('Bridge Start'!$H7&lt;=CEILING('Bridge CPM'!BA$1,1),'Bridge Start'!$I7&gt;'Bridge CPM'!AZ$1),1,"")</f>
        <v/>
      </c>
      <c r="BB12" s="222" t="str">
        <f>IF(AND('Bridge Start'!$H7&lt;=CEILING('Bridge CPM'!BB$1,1),'Bridge Start'!$I7&gt;'Bridge CPM'!BA$1),1,"")</f>
        <v/>
      </c>
      <c r="BC12" s="257" t="str">
        <f>IF(AND('Bridge Start'!$H7&lt;=CEILING('Bridge CPM'!BC$1,1),'Bridge Start'!$I7&gt;'Bridge CPM'!BB$1),1,"")</f>
        <v/>
      </c>
      <c r="BD12" s="257" t="str">
        <f>IF(AND('Bridge Start'!$H7&lt;=CEILING('Bridge CPM'!BD$1,1),'Bridge Start'!$I7&gt;'Bridge CPM'!BC$1),1,"")</f>
        <v/>
      </c>
      <c r="BE12" s="257" t="str">
        <f>IF(AND('Bridge Start'!$H7&lt;=CEILING('Bridge CPM'!BE$1,1),'Bridge Start'!$I7&gt;'Bridge CPM'!BD$1),1,"")</f>
        <v/>
      </c>
      <c r="BF12" s="257" t="str">
        <f>IF(AND('Bridge Start'!$H7&lt;=CEILING('Bridge CPM'!BF$1,1),'Bridge Start'!$I7&gt;'Bridge CPM'!BE$1),1,"")</f>
        <v/>
      </c>
      <c r="BG12" s="257" t="str">
        <f>IF(AND('Bridge Start'!$H7&lt;=CEILING('Bridge CPM'!BG$1,1),'Bridge Start'!$I7&gt;'Bridge CPM'!BF$1),1,"")</f>
        <v/>
      </c>
      <c r="BH12" s="257" t="str">
        <f>IF(AND('Bridge Start'!$H7&lt;=CEILING('Bridge CPM'!BH$1,1),'Bridge Start'!$I7&gt;'Bridge CPM'!BG$1),1,"")</f>
        <v/>
      </c>
      <c r="BI12" s="257" t="str">
        <f>IF(AND('Bridge Start'!$H7&lt;=CEILING('Bridge CPM'!BI$1,1),'Bridge Start'!$I7&gt;'Bridge CPM'!BH$1),1,"")</f>
        <v/>
      </c>
      <c r="BJ12" s="257" t="str">
        <f>IF(AND('Bridge Start'!$H7&lt;=CEILING('Bridge CPM'!BJ$1,1),'Bridge Start'!$I7&gt;'Bridge CPM'!BI$1),1,"")</f>
        <v/>
      </c>
      <c r="BK12" s="223" t="str">
        <f>IF(AND('Bridge Start'!$H7&lt;=CEILING('Bridge CPM'!BK$1,1),'Bridge Start'!$I7&gt;'Bridge CPM'!BJ$1),1,"")</f>
        <v/>
      </c>
      <c r="BL12" s="222" t="str">
        <f>IF(AND('Bridge Start'!$H7&lt;=CEILING('Bridge CPM'!BL$1,1),'Bridge Start'!$I7&gt;'Bridge CPM'!BK$1),1,"")</f>
        <v/>
      </c>
      <c r="BM12" s="257" t="str">
        <f>IF(AND('Bridge Start'!$H7&lt;=CEILING('Bridge CPM'!BM$1,1),'Bridge Start'!$I7&gt;'Bridge CPM'!BL$1),1,"")</f>
        <v/>
      </c>
      <c r="BN12" s="257" t="str">
        <f>IF(AND('Bridge Start'!$H7&lt;=CEILING('Bridge CPM'!BN$1,1),'Bridge Start'!$I7&gt;'Bridge CPM'!BM$1),1,"")</f>
        <v/>
      </c>
      <c r="BO12" s="257" t="str">
        <f>IF(AND('Bridge Start'!$H7&lt;=CEILING('Bridge CPM'!BO$1,1),'Bridge Start'!$I7&gt;'Bridge CPM'!BN$1),1,"")</f>
        <v/>
      </c>
      <c r="BP12" s="257" t="str">
        <f>IF(AND('Bridge Start'!$H7&lt;=CEILING('Bridge CPM'!BP$1,1),'Bridge Start'!$I7&gt;'Bridge CPM'!BO$1),1,"")</f>
        <v/>
      </c>
      <c r="BQ12" s="257" t="str">
        <f>IF(AND('Bridge Start'!$H7&lt;=CEILING('Bridge CPM'!BQ$1,1),'Bridge Start'!$I7&gt;'Bridge CPM'!BP$1),1,"")</f>
        <v/>
      </c>
      <c r="BR12" s="257" t="str">
        <f>IF(AND('Bridge Start'!$H7&lt;=CEILING('Bridge CPM'!BR$1,1),'Bridge Start'!$I7&gt;'Bridge CPM'!BQ$1),1,"")</f>
        <v/>
      </c>
      <c r="BS12" s="257" t="str">
        <f>IF(AND('Bridge Start'!$H7&lt;=CEILING('Bridge CPM'!BS$1,1),'Bridge Start'!$I7&gt;'Bridge CPM'!BR$1),1,"")</f>
        <v/>
      </c>
      <c r="BT12" s="257" t="str">
        <f>IF(AND('Bridge Start'!$H7&lt;=CEILING('Bridge CPM'!BT$1,1),'Bridge Start'!$I7&gt;'Bridge CPM'!BS$1),1,"")</f>
        <v/>
      </c>
      <c r="BU12" s="223" t="str">
        <f>IF(AND('Bridge Start'!$H7&lt;=CEILING('Bridge CPM'!BU$1,1),'Bridge Start'!$I7&gt;'Bridge CPM'!BT$1),1,"")</f>
        <v/>
      </c>
      <c r="BV12" s="222" t="str">
        <f>IF(AND('Bridge Start'!$H7&lt;=CEILING('Bridge CPM'!BV$1,1),'Bridge Start'!$I7&gt;'Bridge CPM'!BU$1),1,"")</f>
        <v/>
      </c>
      <c r="BW12" s="257" t="str">
        <f>IF(AND('Bridge Start'!$H7&lt;=CEILING('Bridge CPM'!BW$1,1),'Bridge Start'!$I7&gt;'Bridge CPM'!BV$1),1,"")</f>
        <v/>
      </c>
      <c r="BX12" s="257" t="str">
        <f>IF(AND('Bridge Start'!$H7&lt;=CEILING('Bridge CPM'!BX$1,1),'Bridge Start'!$I7&gt;'Bridge CPM'!BW$1),1,"")</f>
        <v/>
      </c>
      <c r="BY12" s="257" t="str">
        <f>IF(AND('Bridge Start'!$H7&lt;=CEILING('Bridge CPM'!BY$1,1),'Bridge Start'!$I7&gt;'Bridge CPM'!BX$1),1,"")</f>
        <v/>
      </c>
      <c r="BZ12" s="257" t="str">
        <f>IF(AND('Bridge Start'!$H7&lt;=CEILING('Bridge CPM'!BZ$1,1),'Bridge Start'!$I7&gt;'Bridge CPM'!BY$1),1,"")</f>
        <v/>
      </c>
      <c r="CA12" s="257" t="str">
        <f>IF(AND('Bridge Start'!$H7&lt;=CEILING('Bridge CPM'!CA$1,1),'Bridge Start'!$I7&gt;'Bridge CPM'!BZ$1),1,"")</f>
        <v/>
      </c>
      <c r="CB12" s="257" t="str">
        <f>IF(AND('Bridge Start'!$H7&lt;=CEILING('Bridge CPM'!CB$1,1),'Bridge Start'!$I7&gt;'Bridge CPM'!CA$1),1,"")</f>
        <v/>
      </c>
      <c r="CC12" s="257" t="str">
        <f>IF(AND('Bridge Start'!$H7&lt;=CEILING('Bridge CPM'!CC$1,1),'Bridge Start'!$I7&gt;'Bridge CPM'!CB$1),1,"")</f>
        <v/>
      </c>
      <c r="CD12" s="257" t="str">
        <f>IF(AND('Bridge Start'!$H7&lt;=CEILING('Bridge CPM'!CD$1,1),'Bridge Start'!$I7&gt;'Bridge CPM'!CC$1),1,"")</f>
        <v/>
      </c>
      <c r="CE12" s="223" t="str">
        <f>IF(AND('Bridge Start'!$H7&lt;=CEILING('Bridge CPM'!CE$1,1),'Bridge Start'!$I7&gt;'Bridge CPM'!CD$1),1,"")</f>
        <v/>
      </c>
      <c r="CF12" s="222" t="str">
        <f>IF(AND('Bridge Start'!$H7&lt;=CEILING('Bridge CPM'!CF$1,1),'Bridge Start'!$I7&gt;'Bridge CPM'!CE$1),1,"")</f>
        <v/>
      </c>
      <c r="CG12" s="257" t="str">
        <f>IF(AND('Bridge Start'!$H7&lt;=CEILING('Bridge CPM'!CG$1,1),'Bridge Start'!$I7&gt;'Bridge CPM'!CF$1),1,"")</f>
        <v/>
      </c>
      <c r="CH12" s="257" t="str">
        <f>IF(AND('Bridge Start'!$H7&lt;=CEILING('Bridge CPM'!CH$1,1),'Bridge Start'!$I7&gt;'Bridge CPM'!CG$1),1,"")</f>
        <v/>
      </c>
      <c r="CI12" s="257" t="str">
        <f>IF(AND('Bridge Start'!$H7&lt;=CEILING('Bridge CPM'!CI$1,1),'Bridge Start'!$I7&gt;'Bridge CPM'!CH$1),1,"")</f>
        <v/>
      </c>
      <c r="CJ12" s="257" t="str">
        <f>IF(AND('Bridge Start'!$H7&lt;=CEILING('Bridge CPM'!CJ$1,1),'Bridge Start'!$I7&gt;'Bridge CPM'!CI$1),1,"")</f>
        <v/>
      </c>
      <c r="CK12" s="257" t="str">
        <f>IF(AND('Bridge Start'!$H7&lt;=CEILING('Bridge CPM'!CK$1,1),'Bridge Start'!$I7&gt;'Bridge CPM'!CJ$1),1,"")</f>
        <v/>
      </c>
      <c r="CL12" s="257" t="str">
        <f>IF(AND('Bridge Start'!$H7&lt;=CEILING('Bridge CPM'!CL$1,1),'Bridge Start'!$I7&gt;'Bridge CPM'!CK$1),1,"")</f>
        <v/>
      </c>
      <c r="CM12" s="257" t="str">
        <f>IF(AND('Bridge Start'!$H7&lt;=CEILING('Bridge CPM'!CM$1,1),'Bridge Start'!$I7&gt;'Bridge CPM'!CL$1),1,"")</f>
        <v/>
      </c>
      <c r="CN12" s="257" t="str">
        <f>IF(AND('Bridge Start'!$H7&lt;=CEILING('Bridge CPM'!CN$1,1),'Bridge Start'!$I7&gt;'Bridge CPM'!CM$1),1,"")</f>
        <v/>
      </c>
      <c r="CO12" s="223" t="str">
        <f>IF(AND('Bridge Start'!$H7&lt;=CEILING('Bridge CPM'!CO$1,1),'Bridge Start'!$I7&gt;'Bridge CPM'!CN$1),1,"")</f>
        <v/>
      </c>
      <c r="CP12" s="222" t="str">
        <f>IF(AND('Bridge Start'!$H7&lt;=CEILING('Bridge CPM'!CP$1,1),'Bridge Start'!$I7&gt;'Bridge CPM'!CO$1),1,"")</f>
        <v/>
      </c>
      <c r="CQ12" s="257" t="str">
        <f>IF(AND('Bridge Start'!$H7&lt;=CEILING('Bridge CPM'!CQ$1,1),'Bridge Start'!$I7&gt;'Bridge CPM'!CP$1),1,"")</f>
        <v/>
      </c>
      <c r="CR12" s="257" t="str">
        <f>IF(AND('Bridge Start'!$H7&lt;=CEILING('Bridge CPM'!CR$1,1),'Bridge Start'!$I7&gt;'Bridge CPM'!CQ$1),1,"")</f>
        <v/>
      </c>
      <c r="CS12" s="257" t="str">
        <f>IF(AND('Bridge Start'!$H7&lt;=CEILING('Bridge CPM'!CS$1,1),'Bridge Start'!$I7&gt;'Bridge CPM'!CR$1),1,"")</f>
        <v/>
      </c>
      <c r="CT12" s="257" t="str">
        <f>IF(AND('Bridge Start'!$H7&lt;=CEILING('Bridge CPM'!CT$1,1),'Bridge Start'!$I7&gt;'Bridge CPM'!CS$1),1,"")</f>
        <v/>
      </c>
      <c r="CU12" s="257" t="str">
        <f>IF(AND('Bridge Start'!$H7&lt;=CEILING('Bridge CPM'!CU$1,1),'Bridge Start'!$I7&gt;'Bridge CPM'!CT$1),1,"")</f>
        <v/>
      </c>
      <c r="CV12" s="257" t="str">
        <f>IF(AND('Bridge Start'!$H7&lt;=CEILING('Bridge CPM'!CV$1,1),'Bridge Start'!$I7&gt;'Bridge CPM'!CU$1),1,"")</f>
        <v/>
      </c>
      <c r="CW12" s="257" t="str">
        <f>IF(AND('Bridge Start'!$H7&lt;=CEILING('Bridge CPM'!CW$1,1),'Bridge Start'!$I7&gt;'Bridge CPM'!CV$1),1,"")</f>
        <v/>
      </c>
      <c r="CX12" s="257" t="str">
        <f>IF(AND('Bridge Start'!$H7&lt;=CEILING('Bridge CPM'!CX$1,1),'Bridge Start'!$I7&gt;'Bridge CPM'!CW$1),1,"")</f>
        <v/>
      </c>
      <c r="CY12" s="223" t="str">
        <f>IF(AND('Bridge Start'!$H7&lt;=CEILING('Bridge CPM'!CY$1,1),'Bridge Start'!$I7&gt;'Bridge CPM'!CX$1),1,"")</f>
        <v/>
      </c>
      <c r="CZ12" s="222" t="str">
        <f>IF(AND('Bridge Start'!$H7&lt;=CEILING('Bridge CPM'!CZ$1,1),'Bridge Start'!$I7&gt;'Bridge CPM'!CY$1),1,"")</f>
        <v/>
      </c>
      <c r="DA12" s="257" t="str">
        <f>IF(AND('Bridge Start'!$H7&lt;=CEILING('Bridge CPM'!DA$1,1),'Bridge Start'!$I7&gt;'Bridge CPM'!CZ$1),1,"")</f>
        <v/>
      </c>
      <c r="DB12" s="257" t="str">
        <f>IF(AND('Bridge Start'!$H7&lt;=CEILING('Bridge CPM'!DB$1,1),'Bridge Start'!$I7&gt;'Bridge CPM'!DA$1),1,"")</f>
        <v/>
      </c>
      <c r="DC12" s="257" t="str">
        <f>IF(AND('Bridge Start'!$H7&lt;=CEILING('Bridge CPM'!DC$1,1),'Bridge Start'!$I7&gt;'Bridge CPM'!DB$1),1,"")</f>
        <v/>
      </c>
      <c r="DD12" s="257" t="str">
        <f>IF(AND('Bridge Start'!$H7&lt;=CEILING('Bridge CPM'!DD$1,1),'Bridge Start'!$I7&gt;'Bridge CPM'!DC$1),1,"")</f>
        <v/>
      </c>
      <c r="DE12" s="257" t="str">
        <f>IF(AND('Bridge Start'!$H7&lt;=CEILING('Bridge CPM'!DE$1,1),'Bridge Start'!$I7&gt;'Bridge CPM'!DD$1),1,"")</f>
        <v/>
      </c>
      <c r="DF12" s="257" t="str">
        <f>IF(AND('Bridge Start'!$H7&lt;=CEILING('Bridge CPM'!DF$1,1),'Bridge Start'!$I7&gt;'Bridge CPM'!DE$1),1,"")</f>
        <v/>
      </c>
      <c r="DG12" s="257" t="str">
        <f>IF(AND('Bridge Start'!$H7&lt;=CEILING('Bridge CPM'!DG$1,1),'Bridge Start'!$I7&gt;'Bridge CPM'!DF$1),1,"")</f>
        <v/>
      </c>
      <c r="DH12" s="257" t="str">
        <f>IF(AND('Bridge Start'!$H7&lt;=CEILING('Bridge CPM'!DH$1,1),'Bridge Start'!$I7&gt;'Bridge CPM'!DG$1),1,"")</f>
        <v/>
      </c>
      <c r="DI12" s="223" t="str">
        <f>IF(AND('Bridge Start'!$H7&lt;=CEILING('Bridge CPM'!DI$1,1),'Bridge Start'!$I7&gt;'Bridge CPM'!DH$1),1,"")</f>
        <v/>
      </c>
      <c r="DJ12" s="222" t="str">
        <f>IF(AND('Bridge Start'!$H7&lt;=CEILING('Bridge CPM'!DJ$1,1),'Bridge Start'!$I7&gt;'Bridge CPM'!DI$1),1,"")</f>
        <v/>
      </c>
      <c r="DK12" s="257" t="str">
        <f>IF(AND('Bridge Start'!$H7&lt;=CEILING('Bridge CPM'!DK$1,1),'Bridge Start'!$I7&gt;'Bridge CPM'!DJ$1),1,"")</f>
        <v/>
      </c>
      <c r="DL12" s="257" t="str">
        <f>IF(AND('Bridge Start'!$H7&lt;=CEILING('Bridge CPM'!DL$1,1),'Bridge Start'!$I7&gt;'Bridge CPM'!DK$1),1,"")</f>
        <v/>
      </c>
      <c r="DM12" s="257" t="str">
        <f>IF(AND('Bridge Start'!$H7&lt;=CEILING('Bridge CPM'!DM$1,1),'Bridge Start'!$I7&gt;'Bridge CPM'!DL$1),1,"")</f>
        <v/>
      </c>
      <c r="DN12" s="257" t="str">
        <f>IF(AND('Bridge Start'!$H7&lt;=CEILING('Bridge CPM'!DN$1,1),'Bridge Start'!$I7&gt;'Bridge CPM'!DM$1),1,"")</f>
        <v/>
      </c>
      <c r="DO12" s="257" t="str">
        <f>IF(AND('Bridge Start'!$H7&lt;=CEILING('Bridge CPM'!DO$1,1),'Bridge Start'!$I7&gt;'Bridge CPM'!DN$1),1,"")</f>
        <v/>
      </c>
      <c r="DP12" s="257" t="str">
        <f>IF(AND('Bridge Start'!$H7&lt;=CEILING('Bridge CPM'!DP$1,1),'Bridge Start'!$I7&gt;'Bridge CPM'!DO$1),1,"")</f>
        <v/>
      </c>
      <c r="DQ12" s="257" t="str">
        <f>IF(AND('Bridge Start'!$H7&lt;=CEILING('Bridge CPM'!DQ$1,1),'Bridge Start'!$I7&gt;'Bridge CPM'!DP$1),1,"")</f>
        <v/>
      </c>
      <c r="DR12" s="257" t="str">
        <f>IF(AND('Bridge Start'!$H7&lt;=CEILING('Bridge CPM'!DR$1,1),'Bridge Start'!$I7&gt;'Bridge CPM'!DQ$1),1,"")</f>
        <v/>
      </c>
      <c r="DS12" s="223" t="str">
        <f>IF(AND('Bridge Start'!$H7&lt;=CEILING('Bridge CPM'!DS$1,1),'Bridge Start'!$I7&gt;'Bridge CPM'!DR$1),1,"")</f>
        <v/>
      </c>
      <c r="DT12" s="222" t="str">
        <f>IF(AND('Bridge Start'!$H7&lt;=CEILING('Bridge CPM'!DT$1,1),'Bridge Start'!$I7&gt;'Bridge CPM'!DS$1),1,"")</f>
        <v/>
      </c>
      <c r="DU12" s="257" t="str">
        <f>IF(AND('Bridge Start'!$H7&lt;=CEILING('Bridge CPM'!DU$1,1),'Bridge Start'!$I7&gt;'Bridge CPM'!DT$1),1,"")</f>
        <v/>
      </c>
      <c r="DV12" s="257" t="str">
        <f>IF(AND('Bridge Start'!$H7&lt;=CEILING('Bridge CPM'!DV$1,1),'Bridge Start'!$I7&gt;'Bridge CPM'!DU$1),1,"")</f>
        <v/>
      </c>
      <c r="DW12" s="257" t="str">
        <f>IF(AND('Bridge Start'!$H7&lt;=CEILING('Bridge CPM'!DW$1,1),'Bridge Start'!$I7&gt;'Bridge CPM'!DV$1),1,"")</f>
        <v/>
      </c>
      <c r="DX12" s="257" t="str">
        <f>IF(AND('Bridge Start'!$H7&lt;=CEILING('Bridge CPM'!DX$1,1),'Bridge Start'!$I7&gt;'Bridge CPM'!DW$1),1,"")</f>
        <v/>
      </c>
      <c r="DY12" s="257" t="str">
        <f>IF(AND('Bridge Start'!$H7&lt;=CEILING('Bridge CPM'!DY$1,1),'Bridge Start'!$I7&gt;'Bridge CPM'!DX$1),1,"")</f>
        <v/>
      </c>
      <c r="DZ12" s="257" t="str">
        <f>IF(AND('Bridge Start'!$H7&lt;=CEILING('Bridge CPM'!DZ$1,1),'Bridge Start'!$I7&gt;'Bridge CPM'!DY$1),1,"")</f>
        <v/>
      </c>
      <c r="EA12" s="257" t="str">
        <f>IF(AND('Bridge Start'!$H7&lt;=CEILING('Bridge CPM'!EA$1,1),'Bridge Start'!$I7&gt;'Bridge CPM'!DZ$1),1,"")</f>
        <v/>
      </c>
      <c r="EB12" s="257" t="str">
        <f>IF(AND('Bridge Start'!$H7&lt;=CEILING('Bridge CPM'!EB$1,1),'Bridge Start'!$I7&gt;'Bridge CPM'!EA$1),1,"")</f>
        <v/>
      </c>
      <c r="EC12" s="223" t="str">
        <f>IF(AND('Bridge Start'!$H7&lt;=CEILING('Bridge CPM'!EC$1,1),'Bridge Start'!$I7&gt;'Bridge CPM'!EB$1),1,"")</f>
        <v/>
      </c>
    </row>
    <row r="13" spans="2:138" ht="12" customHeight="1" x14ac:dyDescent="0.2">
      <c r="B13" t="str">
        <f>'Bridge Start'!B8</f>
        <v/>
      </c>
      <c r="C13" s="249" t="str">
        <f>'Bridge Start'!D8</f>
        <v/>
      </c>
      <c r="D13" s="268" t="str">
        <f>IF(AND('Bridge Start'!$H8&lt;=CEILING('Bridge CPM'!D$1,1),'Bridge Start'!$I8&gt;'Bridge CPM'!C$1),1,"")</f>
        <v/>
      </c>
      <c r="E13" s="269" t="str">
        <f>IF(AND('Bridge Start'!$H8&lt;=CEILING('Bridge CPM'!E$1,1),'Bridge Start'!$I8&gt;'Bridge CPM'!D$1),1,"")</f>
        <v/>
      </c>
      <c r="F13" s="269" t="str">
        <f>IF(AND('Bridge Start'!$H8&lt;=CEILING('Bridge CPM'!F$1,1),'Bridge Start'!$I8&gt;'Bridge CPM'!E$1),1,"")</f>
        <v/>
      </c>
      <c r="G13" s="269" t="str">
        <f>IF(AND('Bridge Start'!$H8&lt;=CEILING('Bridge CPM'!G$1,1),'Bridge Start'!$I8&gt;'Bridge CPM'!F$1),1,"")</f>
        <v/>
      </c>
      <c r="H13" s="269" t="str">
        <f>IF(AND('Bridge Start'!$H8&lt;=CEILING('Bridge CPM'!H$1,1),'Bridge Start'!$I8&gt;'Bridge CPM'!G$1),1,"")</f>
        <v/>
      </c>
      <c r="I13" s="269" t="str">
        <f>IF(AND('Bridge Start'!$H8&lt;=CEILING('Bridge CPM'!I$1,1),'Bridge Start'!$I8&gt;'Bridge CPM'!H$1),1,"")</f>
        <v/>
      </c>
      <c r="J13" s="269" t="str">
        <f>IF(AND('Bridge Start'!$H8&lt;=CEILING('Bridge CPM'!J$1,1),'Bridge Start'!$I8&gt;'Bridge CPM'!I$1),1,"")</f>
        <v/>
      </c>
      <c r="K13" s="269" t="str">
        <f>IF(AND('Bridge Start'!$H8&lt;=CEILING('Bridge CPM'!K$1,1),'Bridge Start'!$I8&gt;'Bridge CPM'!J$1),1,"")</f>
        <v/>
      </c>
      <c r="L13" s="269" t="str">
        <f>IF(AND('Bridge Start'!$H8&lt;=CEILING('Bridge CPM'!L$1,1),'Bridge Start'!$I8&gt;'Bridge CPM'!K$1),1,"")</f>
        <v/>
      </c>
      <c r="M13" s="270" t="str">
        <f>IF(AND('Bridge Start'!$H8&lt;=CEILING('Bridge CPM'!M$1,1),'Bridge Start'!$I8&gt;'Bridge CPM'!L$1),1,"")</f>
        <v/>
      </c>
      <c r="N13" s="268" t="str">
        <f>IF(AND('Bridge Start'!$H8&lt;=CEILING('Bridge CPM'!N$1,1),'Bridge Start'!$I8&gt;'Bridge CPM'!M$1),1,"")</f>
        <v/>
      </c>
      <c r="O13" s="269" t="str">
        <f>IF(AND('Bridge Start'!$H8&lt;=CEILING('Bridge CPM'!O$1,1),'Bridge Start'!$I8&gt;'Bridge CPM'!N$1),1,"")</f>
        <v/>
      </c>
      <c r="P13" s="269" t="str">
        <f>IF(AND('Bridge Start'!$H8&lt;=CEILING('Bridge CPM'!P$1,1),'Bridge Start'!$I8&gt;'Bridge CPM'!O$1),1,"")</f>
        <v/>
      </c>
      <c r="Q13" s="269" t="str">
        <f>IF(AND('Bridge Start'!$H8&lt;=CEILING('Bridge CPM'!Q$1,1),'Bridge Start'!$I8&gt;'Bridge CPM'!P$1),1,"")</f>
        <v/>
      </c>
      <c r="R13" s="269" t="str">
        <f>IF(AND('Bridge Start'!$H8&lt;=CEILING('Bridge CPM'!R$1,1),'Bridge Start'!$I8&gt;'Bridge CPM'!Q$1),1,"")</f>
        <v/>
      </c>
      <c r="S13" s="269" t="str">
        <f>IF(AND('Bridge Start'!$H8&lt;=CEILING('Bridge CPM'!S$1,1),'Bridge Start'!$I8&gt;'Bridge CPM'!R$1),1,"")</f>
        <v/>
      </c>
      <c r="T13" s="269" t="str">
        <f>IF(AND('Bridge Start'!$H8&lt;=CEILING('Bridge CPM'!T$1,1),'Bridge Start'!$I8&gt;'Bridge CPM'!S$1),1,"")</f>
        <v/>
      </c>
      <c r="U13" s="269" t="str">
        <f>IF(AND('Bridge Start'!$H8&lt;=CEILING('Bridge CPM'!U$1,1),'Bridge Start'!$I8&gt;'Bridge CPM'!T$1),1,"")</f>
        <v/>
      </c>
      <c r="V13" s="269" t="str">
        <f>IF(AND('Bridge Start'!$H8&lt;=CEILING('Bridge CPM'!V$1,1),'Bridge Start'!$I8&gt;'Bridge CPM'!U$1),1,"")</f>
        <v/>
      </c>
      <c r="W13" s="270" t="str">
        <f>IF(AND('Bridge Start'!$H8&lt;=CEILING('Bridge CPM'!W$1,1),'Bridge Start'!$I8&gt;'Bridge CPM'!V$1),1,"")</f>
        <v/>
      </c>
      <c r="X13" s="268" t="str">
        <f>IF(AND('Bridge Start'!$H8&lt;=CEILING('Bridge CPM'!X$1,1),'Bridge Start'!$I8&gt;'Bridge CPM'!W$1),1,"")</f>
        <v/>
      </c>
      <c r="Y13" s="269" t="str">
        <f>IF(AND('Bridge Start'!$H8&lt;=CEILING('Bridge CPM'!Y$1,1),'Bridge Start'!$I8&gt;'Bridge CPM'!X$1),1,"")</f>
        <v/>
      </c>
      <c r="Z13" s="269" t="str">
        <f>IF(AND('Bridge Start'!$H8&lt;=CEILING('Bridge CPM'!Z$1,1),'Bridge Start'!$I8&gt;'Bridge CPM'!Y$1),1,"")</f>
        <v/>
      </c>
      <c r="AA13" s="269" t="str">
        <f>IF(AND('Bridge Start'!$H8&lt;=CEILING('Bridge CPM'!AA$1,1),'Bridge Start'!$I8&gt;'Bridge CPM'!Z$1),1,"")</f>
        <v/>
      </c>
      <c r="AB13" s="269" t="str">
        <f>IF(AND('Bridge Start'!$H8&lt;=CEILING('Bridge CPM'!AB$1,1),'Bridge Start'!$I8&gt;'Bridge CPM'!AA$1),1,"")</f>
        <v/>
      </c>
      <c r="AC13" s="269" t="str">
        <f>IF(AND('Bridge Start'!$H8&lt;=CEILING('Bridge CPM'!AC$1,1),'Bridge Start'!$I8&gt;'Bridge CPM'!AB$1),1,"")</f>
        <v/>
      </c>
      <c r="AD13" s="269" t="str">
        <f>IF(AND('Bridge Start'!$H8&lt;=CEILING('Bridge CPM'!AD$1,1),'Bridge Start'!$I8&gt;'Bridge CPM'!AC$1),1,"")</f>
        <v/>
      </c>
      <c r="AE13" s="269" t="str">
        <f>IF(AND('Bridge Start'!$H8&lt;=CEILING('Bridge CPM'!AE$1,1),'Bridge Start'!$I8&gt;'Bridge CPM'!AD$1),1,"")</f>
        <v/>
      </c>
      <c r="AF13" s="269" t="str">
        <f>IF(AND('Bridge Start'!$H8&lt;=CEILING('Bridge CPM'!AF$1,1),'Bridge Start'!$I8&gt;'Bridge CPM'!AE$1),1,"")</f>
        <v/>
      </c>
      <c r="AG13" s="270" t="str">
        <f>IF(AND('Bridge Start'!$H8&lt;=CEILING('Bridge CPM'!AG$1,1),'Bridge Start'!$I8&gt;'Bridge CPM'!AF$1),1,"")</f>
        <v/>
      </c>
      <c r="AH13" s="268" t="str">
        <f>IF(AND('Bridge Start'!$H8&lt;=CEILING('Bridge CPM'!AH$1,1),'Bridge Start'!$I8&gt;'Bridge CPM'!AG$1),1,"")</f>
        <v/>
      </c>
      <c r="AI13" s="269" t="str">
        <f>IF(AND('Bridge Start'!$H8&lt;=CEILING('Bridge CPM'!AI$1,1),'Bridge Start'!$I8&gt;'Bridge CPM'!AH$1),1,"")</f>
        <v/>
      </c>
      <c r="AJ13" s="269" t="str">
        <f>IF(AND('Bridge Start'!$H8&lt;=CEILING('Bridge CPM'!AJ$1,1),'Bridge Start'!$I8&gt;'Bridge CPM'!AI$1),1,"")</f>
        <v/>
      </c>
      <c r="AK13" s="269" t="str">
        <f>IF(AND('Bridge Start'!$H8&lt;=CEILING('Bridge CPM'!AK$1,1),'Bridge Start'!$I8&gt;'Bridge CPM'!AJ$1),1,"")</f>
        <v/>
      </c>
      <c r="AL13" s="269" t="str">
        <f>IF(AND('Bridge Start'!$H8&lt;=CEILING('Bridge CPM'!AL$1,1),'Bridge Start'!$I8&gt;'Bridge CPM'!AK$1),1,"")</f>
        <v/>
      </c>
      <c r="AM13" s="269" t="str">
        <f>IF(AND('Bridge Start'!$H8&lt;=CEILING('Bridge CPM'!AM$1,1),'Bridge Start'!$I8&gt;'Bridge CPM'!AL$1),1,"")</f>
        <v/>
      </c>
      <c r="AN13" s="269" t="str">
        <f>IF(AND('Bridge Start'!$H8&lt;=CEILING('Bridge CPM'!AN$1,1),'Bridge Start'!$I8&gt;'Bridge CPM'!AM$1),1,"")</f>
        <v/>
      </c>
      <c r="AO13" s="269" t="str">
        <f>IF(AND('Bridge Start'!$H8&lt;=CEILING('Bridge CPM'!AO$1,1),'Bridge Start'!$I8&gt;'Bridge CPM'!AN$1),1,"")</f>
        <v/>
      </c>
      <c r="AP13" s="269" t="str">
        <f>IF(AND('Bridge Start'!$H8&lt;=CEILING('Bridge CPM'!AP$1,1),'Bridge Start'!$I8&gt;'Bridge CPM'!AO$1),1,"")</f>
        <v/>
      </c>
      <c r="AQ13" s="270" t="str">
        <f>IF(AND('Bridge Start'!$H8&lt;=CEILING('Bridge CPM'!AQ$1,1),'Bridge Start'!$I8&gt;'Bridge CPM'!AP$1),1,"")</f>
        <v/>
      </c>
      <c r="AR13" s="268" t="str">
        <f>IF(AND('Bridge Start'!$H8&lt;=CEILING('Bridge CPM'!AR$1,1),'Bridge Start'!$I8&gt;'Bridge CPM'!AQ$1),1,"")</f>
        <v/>
      </c>
      <c r="AS13" s="269" t="str">
        <f>IF(AND('Bridge Start'!$H8&lt;=CEILING('Bridge CPM'!AS$1,1),'Bridge Start'!$I8&gt;'Bridge CPM'!AR$1),1,"")</f>
        <v/>
      </c>
      <c r="AT13" s="269" t="str">
        <f>IF(AND('Bridge Start'!$H8&lt;=CEILING('Bridge CPM'!AT$1,1),'Bridge Start'!$I8&gt;'Bridge CPM'!AS$1),1,"")</f>
        <v/>
      </c>
      <c r="AU13" s="269" t="str">
        <f>IF(AND('Bridge Start'!$H8&lt;=CEILING('Bridge CPM'!AU$1,1),'Bridge Start'!$I8&gt;'Bridge CPM'!AT$1),1,"")</f>
        <v/>
      </c>
      <c r="AV13" s="269" t="str">
        <f>IF(AND('Bridge Start'!$H8&lt;=CEILING('Bridge CPM'!AV$1,1),'Bridge Start'!$I8&gt;'Bridge CPM'!AU$1),1,"")</f>
        <v/>
      </c>
      <c r="AW13" s="269" t="str">
        <f>IF(AND('Bridge Start'!$H8&lt;=CEILING('Bridge CPM'!AW$1,1),'Bridge Start'!$I8&gt;'Bridge CPM'!AV$1),1,"")</f>
        <v/>
      </c>
      <c r="AX13" s="269" t="str">
        <f>IF(AND('Bridge Start'!$H8&lt;=CEILING('Bridge CPM'!AX$1,1),'Bridge Start'!$I8&gt;'Bridge CPM'!AW$1),1,"")</f>
        <v/>
      </c>
      <c r="AY13" s="269" t="str">
        <f>IF(AND('Bridge Start'!$H8&lt;=CEILING('Bridge CPM'!AY$1,1),'Bridge Start'!$I8&gt;'Bridge CPM'!AX$1),1,"")</f>
        <v/>
      </c>
      <c r="AZ13" s="269" t="str">
        <f>IF(AND('Bridge Start'!$H8&lt;=CEILING('Bridge CPM'!AZ$1,1),'Bridge Start'!$I8&gt;'Bridge CPM'!AY$1),1,"")</f>
        <v/>
      </c>
      <c r="BA13" s="270" t="str">
        <f>IF(AND('Bridge Start'!$H8&lt;=CEILING('Bridge CPM'!BA$1,1),'Bridge Start'!$I8&gt;'Bridge CPM'!AZ$1),1,"")</f>
        <v/>
      </c>
      <c r="BB13" s="268" t="str">
        <f>IF(AND('Bridge Start'!$H8&lt;=CEILING('Bridge CPM'!BB$1,1),'Bridge Start'!$I8&gt;'Bridge CPM'!BA$1),1,"")</f>
        <v/>
      </c>
      <c r="BC13" s="269" t="str">
        <f>IF(AND('Bridge Start'!$H8&lt;=CEILING('Bridge CPM'!BC$1,1),'Bridge Start'!$I8&gt;'Bridge CPM'!BB$1),1,"")</f>
        <v/>
      </c>
      <c r="BD13" s="269" t="str">
        <f>IF(AND('Bridge Start'!$H8&lt;=CEILING('Bridge CPM'!BD$1,1),'Bridge Start'!$I8&gt;'Bridge CPM'!BC$1),1,"")</f>
        <v/>
      </c>
      <c r="BE13" s="269" t="str">
        <f>IF(AND('Bridge Start'!$H8&lt;=CEILING('Bridge CPM'!BE$1,1),'Bridge Start'!$I8&gt;'Bridge CPM'!BD$1),1,"")</f>
        <v/>
      </c>
      <c r="BF13" s="269" t="str">
        <f>IF(AND('Bridge Start'!$H8&lt;=CEILING('Bridge CPM'!BF$1,1),'Bridge Start'!$I8&gt;'Bridge CPM'!BE$1),1,"")</f>
        <v/>
      </c>
      <c r="BG13" s="269" t="str">
        <f>IF(AND('Bridge Start'!$H8&lt;=CEILING('Bridge CPM'!BG$1,1),'Bridge Start'!$I8&gt;'Bridge CPM'!BF$1),1,"")</f>
        <v/>
      </c>
      <c r="BH13" s="269" t="str">
        <f>IF(AND('Bridge Start'!$H8&lt;=CEILING('Bridge CPM'!BH$1,1),'Bridge Start'!$I8&gt;'Bridge CPM'!BG$1),1,"")</f>
        <v/>
      </c>
      <c r="BI13" s="269" t="str">
        <f>IF(AND('Bridge Start'!$H8&lt;=CEILING('Bridge CPM'!BI$1,1),'Bridge Start'!$I8&gt;'Bridge CPM'!BH$1),1,"")</f>
        <v/>
      </c>
      <c r="BJ13" s="269" t="str">
        <f>IF(AND('Bridge Start'!$H8&lt;=CEILING('Bridge CPM'!BJ$1,1),'Bridge Start'!$I8&gt;'Bridge CPM'!BI$1),1,"")</f>
        <v/>
      </c>
      <c r="BK13" s="270" t="str">
        <f>IF(AND('Bridge Start'!$H8&lt;=CEILING('Bridge CPM'!BK$1,1),'Bridge Start'!$I8&gt;'Bridge CPM'!BJ$1),1,"")</f>
        <v/>
      </c>
      <c r="BL13" s="268" t="str">
        <f>IF(AND('Bridge Start'!$H8&lt;=CEILING('Bridge CPM'!BL$1,1),'Bridge Start'!$I8&gt;'Bridge CPM'!BK$1),1,"")</f>
        <v/>
      </c>
      <c r="BM13" s="269" t="str">
        <f>IF(AND('Bridge Start'!$H8&lt;=CEILING('Bridge CPM'!BM$1,1),'Bridge Start'!$I8&gt;'Bridge CPM'!BL$1),1,"")</f>
        <v/>
      </c>
      <c r="BN13" s="269" t="str">
        <f>IF(AND('Bridge Start'!$H8&lt;=CEILING('Bridge CPM'!BN$1,1),'Bridge Start'!$I8&gt;'Bridge CPM'!BM$1),1,"")</f>
        <v/>
      </c>
      <c r="BO13" s="269" t="str">
        <f>IF(AND('Bridge Start'!$H8&lt;=CEILING('Bridge CPM'!BO$1,1),'Bridge Start'!$I8&gt;'Bridge CPM'!BN$1),1,"")</f>
        <v/>
      </c>
      <c r="BP13" s="269" t="str">
        <f>IF(AND('Bridge Start'!$H8&lt;=CEILING('Bridge CPM'!BP$1,1),'Bridge Start'!$I8&gt;'Bridge CPM'!BO$1),1,"")</f>
        <v/>
      </c>
      <c r="BQ13" s="269" t="str">
        <f>IF(AND('Bridge Start'!$H8&lt;=CEILING('Bridge CPM'!BQ$1,1),'Bridge Start'!$I8&gt;'Bridge CPM'!BP$1),1,"")</f>
        <v/>
      </c>
      <c r="BR13" s="269" t="str">
        <f>IF(AND('Bridge Start'!$H8&lt;=CEILING('Bridge CPM'!BR$1,1),'Bridge Start'!$I8&gt;'Bridge CPM'!BQ$1),1,"")</f>
        <v/>
      </c>
      <c r="BS13" s="269" t="str">
        <f>IF(AND('Bridge Start'!$H8&lt;=CEILING('Bridge CPM'!BS$1,1),'Bridge Start'!$I8&gt;'Bridge CPM'!BR$1),1,"")</f>
        <v/>
      </c>
      <c r="BT13" s="269" t="str">
        <f>IF(AND('Bridge Start'!$H8&lt;=CEILING('Bridge CPM'!BT$1,1),'Bridge Start'!$I8&gt;'Bridge CPM'!BS$1),1,"")</f>
        <v/>
      </c>
      <c r="BU13" s="270" t="str">
        <f>IF(AND('Bridge Start'!$H8&lt;=CEILING('Bridge CPM'!BU$1,1),'Bridge Start'!$I8&gt;'Bridge CPM'!BT$1),1,"")</f>
        <v/>
      </c>
      <c r="BV13" s="268" t="str">
        <f>IF(AND('Bridge Start'!$H8&lt;=CEILING('Bridge CPM'!BV$1,1),'Bridge Start'!$I8&gt;'Bridge CPM'!BU$1),1,"")</f>
        <v/>
      </c>
      <c r="BW13" s="269" t="str">
        <f>IF(AND('Bridge Start'!$H8&lt;=CEILING('Bridge CPM'!BW$1,1),'Bridge Start'!$I8&gt;'Bridge CPM'!BV$1),1,"")</f>
        <v/>
      </c>
      <c r="BX13" s="269" t="str">
        <f>IF(AND('Bridge Start'!$H8&lt;=CEILING('Bridge CPM'!BX$1,1),'Bridge Start'!$I8&gt;'Bridge CPM'!BW$1),1,"")</f>
        <v/>
      </c>
      <c r="BY13" s="269" t="str">
        <f>IF(AND('Bridge Start'!$H8&lt;=CEILING('Bridge CPM'!BY$1,1),'Bridge Start'!$I8&gt;'Bridge CPM'!BX$1),1,"")</f>
        <v/>
      </c>
      <c r="BZ13" s="269" t="str">
        <f>IF(AND('Bridge Start'!$H8&lt;=CEILING('Bridge CPM'!BZ$1,1),'Bridge Start'!$I8&gt;'Bridge CPM'!BY$1),1,"")</f>
        <v/>
      </c>
      <c r="CA13" s="269" t="str">
        <f>IF(AND('Bridge Start'!$H8&lt;=CEILING('Bridge CPM'!CA$1,1),'Bridge Start'!$I8&gt;'Bridge CPM'!BZ$1),1,"")</f>
        <v/>
      </c>
      <c r="CB13" s="269" t="str">
        <f>IF(AND('Bridge Start'!$H8&lt;=CEILING('Bridge CPM'!CB$1,1),'Bridge Start'!$I8&gt;'Bridge CPM'!CA$1),1,"")</f>
        <v/>
      </c>
      <c r="CC13" s="269" t="str">
        <f>IF(AND('Bridge Start'!$H8&lt;=CEILING('Bridge CPM'!CC$1,1),'Bridge Start'!$I8&gt;'Bridge CPM'!CB$1),1,"")</f>
        <v/>
      </c>
      <c r="CD13" s="269" t="str">
        <f>IF(AND('Bridge Start'!$H8&lt;=CEILING('Bridge CPM'!CD$1,1),'Bridge Start'!$I8&gt;'Bridge CPM'!CC$1),1,"")</f>
        <v/>
      </c>
      <c r="CE13" s="270" t="str">
        <f>IF(AND('Bridge Start'!$H8&lt;=CEILING('Bridge CPM'!CE$1,1),'Bridge Start'!$I8&gt;'Bridge CPM'!CD$1),1,"")</f>
        <v/>
      </c>
      <c r="CF13" s="268" t="str">
        <f>IF(AND('Bridge Start'!$H8&lt;=CEILING('Bridge CPM'!CF$1,1),'Bridge Start'!$I8&gt;'Bridge CPM'!CE$1),1,"")</f>
        <v/>
      </c>
      <c r="CG13" s="269" t="str">
        <f>IF(AND('Bridge Start'!$H8&lt;=CEILING('Bridge CPM'!CG$1,1),'Bridge Start'!$I8&gt;'Bridge CPM'!CF$1),1,"")</f>
        <v/>
      </c>
      <c r="CH13" s="269" t="str">
        <f>IF(AND('Bridge Start'!$H8&lt;=CEILING('Bridge CPM'!CH$1,1),'Bridge Start'!$I8&gt;'Bridge CPM'!CG$1),1,"")</f>
        <v/>
      </c>
      <c r="CI13" s="269" t="str">
        <f>IF(AND('Bridge Start'!$H8&lt;=CEILING('Bridge CPM'!CI$1,1),'Bridge Start'!$I8&gt;'Bridge CPM'!CH$1),1,"")</f>
        <v/>
      </c>
      <c r="CJ13" s="269" t="str">
        <f>IF(AND('Bridge Start'!$H8&lt;=CEILING('Bridge CPM'!CJ$1,1),'Bridge Start'!$I8&gt;'Bridge CPM'!CI$1),1,"")</f>
        <v/>
      </c>
      <c r="CK13" s="269" t="str">
        <f>IF(AND('Bridge Start'!$H8&lt;=CEILING('Bridge CPM'!CK$1,1),'Bridge Start'!$I8&gt;'Bridge CPM'!CJ$1),1,"")</f>
        <v/>
      </c>
      <c r="CL13" s="269" t="str">
        <f>IF(AND('Bridge Start'!$H8&lt;=CEILING('Bridge CPM'!CL$1,1),'Bridge Start'!$I8&gt;'Bridge CPM'!CK$1),1,"")</f>
        <v/>
      </c>
      <c r="CM13" s="269" t="str">
        <f>IF(AND('Bridge Start'!$H8&lt;=CEILING('Bridge CPM'!CM$1,1),'Bridge Start'!$I8&gt;'Bridge CPM'!CL$1),1,"")</f>
        <v/>
      </c>
      <c r="CN13" s="269" t="str">
        <f>IF(AND('Bridge Start'!$H8&lt;=CEILING('Bridge CPM'!CN$1,1),'Bridge Start'!$I8&gt;'Bridge CPM'!CM$1),1,"")</f>
        <v/>
      </c>
      <c r="CO13" s="270" t="str">
        <f>IF(AND('Bridge Start'!$H8&lt;=CEILING('Bridge CPM'!CO$1,1),'Bridge Start'!$I8&gt;'Bridge CPM'!CN$1),1,"")</f>
        <v/>
      </c>
      <c r="CP13" s="268" t="str">
        <f>IF(AND('Bridge Start'!$H8&lt;=CEILING('Bridge CPM'!CP$1,1),'Bridge Start'!$I8&gt;'Bridge CPM'!CO$1),1,"")</f>
        <v/>
      </c>
      <c r="CQ13" s="269" t="str">
        <f>IF(AND('Bridge Start'!$H8&lt;=CEILING('Bridge CPM'!CQ$1,1),'Bridge Start'!$I8&gt;'Bridge CPM'!CP$1),1,"")</f>
        <v/>
      </c>
      <c r="CR13" s="269" t="str">
        <f>IF(AND('Bridge Start'!$H8&lt;=CEILING('Bridge CPM'!CR$1,1),'Bridge Start'!$I8&gt;'Bridge CPM'!CQ$1),1,"")</f>
        <v/>
      </c>
      <c r="CS13" s="269" t="str">
        <f>IF(AND('Bridge Start'!$H8&lt;=CEILING('Bridge CPM'!CS$1,1),'Bridge Start'!$I8&gt;'Bridge CPM'!CR$1),1,"")</f>
        <v/>
      </c>
      <c r="CT13" s="269" t="str">
        <f>IF(AND('Bridge Start'!$H8&lt;=CEILING('Bridge CPM'!CT$1,1),'Bridge Start'!$I8&gt;'Bridge CPM'!CS$1),1,"")</f>
        <v/>
      </c>
      <c r="CU13" s="269" t="str">
        <f>IF(AND('Bridge Start'!$H8&lt;=CEILING('Bridge CPM'!CU$1,1),'Bridge Start'!$I8&gt;'Bridge CPM'!CT$1),1,"")</f>
        <v/>
      </c>
      <c r="CV13" s="269" t="str">
        <f>IF(AND('Bridge Start'!$H8&lt;=CEILING('Bridge CPM'!CV$1,1),'Bridge Start'!$I8&gt;'Bridge CPM'!CU$1),1,"")</f>
        <v/>
      </c>
      <c r="CW13" s="269" t="str">
        <f>IF(AND('Bridge Start'!$H8&lt;=CEILING('Bridge CPM'!CW$1,1),'Bridge Start'!$I8&gt;'Bridge CPM'!CV$1),1,"")</f>
        <v/>
      </c>
      <c r="CX13" s="269" t="str">
        <f>IF(AND('Bridge Start'!$H8&lt;=CEILING('Bridge CPM'!CX$1,1),'Bridge Start'!$I8&gt;'Bridge CPM'!CW$1),1,"")</f>
        <v/>
      </c>
      <c r="CY13" s="270" t="str">
        <f>IF(AND('Bridge Start'!$H8&lt;=CEILING('Bridge CPM'!CY$1,1),'Bridge Start'!$I8&gt;'Bridge CPM'!CX$1),1,"")</f>
        <v/>
      </c>
      <c r="CZ13" s="268" t="str">
        <f>IF(AND('Bridge Start'!$H8&lt;=CEILING('Bridge CPM'!CZ$1,1),'Bridge Start'!$I8&gt;'Bridge CPM'!CY$1),1,"")</f>
        <v/>
      </c>
      <c r="DA13" s="269" t="str">
        <f>IF(AND('Bridge Start'!$H8&lt;=CEILING('Bridge CPM'!DA$1,1),'Bridge Start'!$I8&gt;'Bridge CPM'!CZ$1),1,"")</f>
        <v/>
      </c>
      <c r="DB13" s="269" t="str">
        <f>IF(AND('Bridge Start'!$H8&lt;=CEILING('Bridge CPM'!DB$1,1),'Bridge Start'!$I8&gt;'Bridge CPM'!DA$1),1,"")</f>
        <v/>
      </c>
      <c r="DC13" s="269" t="str">
        <f>IF(AND('Bridge Start'!$H8&lt;=CEILING('Bridge CPM'!DC$1,1),'Bridge Start'!$I8&gt;'Bridge CPM'!DB$1),1,"")</f>
        <v/>
      </c>
      <c r="DD13" s="269" t="str">
        <f>IF(AND('Bridge Start'!$H8&lt;=CEILING('Bridge CPM'!DD$1,1),'Bridge Start'!$I8&gt;'Bridge CPM'!DC$1),1,"")</f>
        <v/>
      </c>
      <c r="DE13" s="269" t="str">
        <f>IF(AND('Bridge Start'!$H8&lt;=CEILING('Bridge CPM'!DE$1,1),'Bridge Start'!$I8&gt;'Bridge CPM'!DD$1),1,"")</f>
        <v/>
      </c>
      <c r="DF13" s="269" t="str">
        <f>IF(AND('Bridge Start'!$H8&lt;=CEILING('Bridge CPM'!DF$1,1),'Bridge Start'!$I8&gt;'Bridge CPM'!DE$1),1,"")</f>
        <v/>
      </c>
      <c r="DG13" s="269" t="str">
        <f>IF(AND('Bridge Start'!$H8&lt;=CEILING('Bridge CPM'!DG$1,1),'Bridge Start'!$I8&gt;'Bridge CPM'!DF$1),1,"")</f>
        <v/>
      </c>
      <c r="DH13" s="269" t="str">
        <f>IF(AND('Bridge Start'!$H8&lt;=CEILING('Bridge CPM'!DH$1,1),'Bridge Start'!$I8&gt;'Bridge CPM'!DG$1),1,"")</f>
        <v/>
      </c>
      <c r="DI13" s="270" t="str">
        <f>IF(AND('Bridge Start'!$H8&lt;=CEILING('Bridge CPM'!DI$1,1),'Bridge Start'!$I8&gt;'Bridge CPM'!DH$1),1,"")</f>
        <v/>
      </c>
      <c r="DJ13" s="268" t="str">
        <f>IF(AND('Bridge Start'!$H8&lt;=CEILING('Bridge CPM'!DJ$1,1),'Bridge Start'!$I8&gt;'Bridge CPM'!DI$1),1,"")</f>
        <v/>
      </c>
      <c r="DK13" s="269" t="str">
        <f>IF(AND('Bridge Start'!$H8&lt;=CEILING('Bridge CPM'!DK$1,1),'Bridge Start'!$I8&gt;'Bridge CPM'!DJ$1),1,"")</f>
        <v/>
      </c>
      <c r="DL13" s="269" t="str">
        <f>IF(AND('Bridge Start'!$H8&lt;=CEILING('Bridge CPM'!DL$1,1),'Bridge Start'!$I8&gt;'Bridge CPM'!DK$1),1,"")</f>
        <v/>
      </c>
      <c r="DM13" s="269" t="str">
        <f>IF(AND('Bridge Start'!$H8&lt;=CEILING('Bridge CPM'!DM$1,1),'Bridge Start'!$I8&gt;'Bridge CPM'!DL$1),1,"")</f>
        <v/>
      </c>
      <c r="DN13" s="269" t="str">
        <f>IF(AND('Bridge Start'!$H8&lt;=CEILING('Bridge CPM'!DN$1,1),'Bridge Start'!$I8&gt;'Bridge CPM'!DM$1),1,"")</f>
        <v/>
      </c>
      <c r="DO13" s="269" t="str">
        <f>IF(AND('Bridge Start'!$H8&lt;=CEILING('Bridge CPM'!DO$1,1),'Bridge Start'!$I8&gt;'Bridge CPM'!DN$1),1,"")</f>
        <v/>
      </c>
      <c r="DP13" s="269" t="str">
        <f>IF(AND('Bridge Start'!$H8&lt;=CEILING('Bridge CPM'!DP$1,1),'Bridge Start'!$I8&gt;'Bridge CPM'!DO$1),1,"")</f>
        <v/>
      </c>
      <c r="DQ13" s="269" t="str">
        <f>IF(AND('Bridge Start'!$H8&lt;=CEILING('Bridge CPM'!DQ$1,1),'Bridge Start'!$I8&gt;'Bridge CPM'!DP$1),1,"")</f>
        <v/>
      </c>
      <c r="DR13" s="269" t="str">
        <f>IF(AND('Bridge Start'!$H8&lt;=CEILING('Bridge CPM'!DR$1,1),'Bridge Start'!$I8&gt;'Bridge CPM'!DQ$1),1,"")</f>
        <v/>
      </c>
      <c r="DS13" s="270" t="str">
        <f>IF(AND('Bridge Start'!$H8&lt;=CEILING('Bridge CPM'!DS$1,1),'Bridge Start'!$I8&gt;'Bridge CPM'!DR$1),1,"")</f>
        <v/>
      </c>
      <c r="DT13" s="268" t="str">
        <f>IF(AND('Bridge Start'!$H8&lt;=CEILING('Bridge CPM'!DT$1,1),'Bridge Start'!$I8&gt;'Bridge CPM'!DS$1),1,"")</f>
        <v/>
      </c>
      <c r="DU13" s="269" t="str">
        <f>IF(AND('Bridge Start'!$H8&lt;=CEILING('Bridge CPM'!DU$1,1),'Bridge Start'!$I8&gt;'Bridge CPM'!DT$1),1,"")</f>
        <v/>
      </c>
      <c r="DV13" s="269" t="str">
        <f>IF(AND('Bridge Start'!$H8&lt;=CEILING('Bridge CPM'!DV$1,1),'Bridge Start'!$I8&gt;'Bridge CPM'!DU$1),1,"")</f>
        <v/>
      </c>
      <c r="DW13" s="269" t="str">
        <f>IF(AND('Bridge Start'!$H8&lt;=CEILING('Bridge CPM'!DW$1,1),'Bridge Start'!$I8&gt;'Bridge CPM'!DV$1),1,"")</f>
        <v/>
      </c>
      <c r="DX13" s="269" t="str">
        <f>IF(AND('Bridge Start'!$H8&lt;=CEILING('Bridge CPM'!DX$1,1),'Bridge Start'!$I8&gt;'Bridge CPM'!DW$1),1,"")</f>
        <v/>
      </c>
      <c r="DY13" s="269" t="str">
        <f>IF(AND('Bridge Start'!$H8&lt;=CEILING('Bridge CPM'!DY$1,1),'Bridge Start'!$I8&gt;'Bridge CPM'!DX$1),1,"")</f>
        <v/>
      </c>
      <c r="DZ13" s="269" t="str">
        <f>IF(AND('Bridge Start'!$H8&lt;=CEILING('Bridge CPM'!DZ$1,1),'Bridge Start'!$I8&gt;'Bridge CPM'!DY$1),1,"")</f>
        <v/>
      </c>
      <c r="EA13" s="269" t="str">
        <f>IF(AND('Bridge Start'!$H8&lt;=CEILING('Bridge CPM'!EA$1,1),'Bridge Start'!$I8&gt;'Bridge CPM'!DZ$1),1,"")</f>
        <v/>
      </c>
      <c r="EB13" s="269" t="str">
        <f>IF(AND('Bridge Start'!$H8&lt;=CEILING('Bridge CPM'!EB$1,1),'Bridge Start'!$I8&gt;'Bridge CPM'!EA$1),1,"")</f>
        <v/>
      </c>
      <c r="EC13" s="270" t="str">
        <f>IF(AND('Bridge Start'!$H8&lt;=CEILING('Bridge CPM'!EC$1,1),'Bridge Start'!$I8&gt;'Bridge CPM'!EB$1),1,"")</f>
        <v/>
      </c>
    </row>
    <row r="14" spans="2:138" ht="12" customHeight="1" x14ac:dyDescent="0.2">
      <c r="B14" t="str">
        <f>'Bridge Start'!B9</f>
        <v/>
      </c>
      <c r="C14" s="221" t="str">
        <f>'Bridge Start'!D9</f>
        <v/>
      </c>
      <c r="D14" s="222" t="str">
        <f>IF(AND('Bridge Start'!$H9&lt;=CEILING('Bridge CPM'!D$1,1),'Bridge Start'!$I9&gt;'Bridge CPM'!C$1),1,"")</f>
        <v/>
      </c>
      <c r="E14" s="257" t="str">
        <f>IF(AND('Bridge Start'!$H9&lt;=CEILING('Bridge CPM'!E$1,1),'Bridge Start'!$I9&gt;'Bridge CPM'!D$1),1,"")</f>
        <v/>
      </c>
      <c r="F14" s="257" t="str">
        <f>IF(AND('Bridge Start'!$H9&lt;=CEILING('Bridge CPM'!F$1,1),'Bridge Start'!$I9&gt;'Bridge CPM'!E$1),1,"")</f>
        <v/>
      </c>
      <c r="G14" s="257" t="str">
        <f>IF(AND('Bridge Start'!$H9&lt;=CEILING('Bridge CPM'!G$1,1),'Bridge Start'!$I9&gt;'Bridge CPM'!F$1),1,"")</f>
        <v/>
      </c>
      <c r="H14" s="257" t="str">
        <f>IF(AND('Bridge Start'!$H9&lt;=CEILING('Bridge CPM'!H$1,1),'Bridge Start'!$I9&gt;'Bridge CPM'!G$1),1,"")</f>
        <v/>
      </c>
      <c r="I14" s="257" t="str">
        <f>IF(AND('Bridge Start'!$H9&lt;=CEILING('Bridge CPM'!I$1,1),'Bridge Start'!$I9&gt;'Bridge CPM'!H$1),1,"")</f>
        <v/>
      </c>
      <c r="J14" s="257" t="str">
        <f>IF(AND('Bridge Start'!$H9&lt;=CEILING('Bridge CPM'!J$1,1),'Bridge Start'!$I9&gt;'Bridge CPM'!I$1),1,"")</f>
        <v/>
      </c>
      <c r="K14" s="257" t="str">
        <f>IF(AND('Bridge Start'!$H9&lt;=CEILING('Bridge CPM'!K$1,1),'Bridge Start'!$I9&gt;'Bridge CPM'!J$1),1,"")</f>
        <v/>
      </c>
      <c r="L14" s="257" t="str">
        <f>IF(AND('Bridge Start'!$H9&lt;=CEILING('Bridge CPM'!L$1,1),'Bridge Start'!$I9&gt;'Bridge CPM'!K$1),1,"")</f>
        <v/>
      </c>
      <c r="M14" s="223" t="str">
        <f>IF(AND('Bridge Start'!$H9&lt;=CEILING('Bridge CPM'!M$1,1),'Bridge Start'!$I9&gt;'Bridge CPM'!L$1),1,"")</f>
        <v/>
      </c>
      <c r="N14" s="222" t="str">
        <f>IF(AND('Bridge Start'!$H9&lt;=CEILING('Bridge CPM'!N$1,1),'Bridge Start'!$I9&gt;'Bridge CPM'!M$1),1,"")</f>
        <v/>
      </c>
      <c r="O14" s="257" t="str">
        <f>IF(AND('Bridge Start'!$H9&lt;=CEILING('Bridge CPM'!O$1,1),'Bridge Start'!$I9&gt;'Bridge CPM'!N$1),1,"")</f>
        <v/>
      </c>
      <c r="P14" s="257" t="str">
        <f>IF(AND('Bridge Start'!$H9&lt;=CEILING('Bridge CPM'!P$1,1),'Bridge Start'!$I9&gt;'Bridge CPM'!O$1),1,"")</f>
        <v/>
      </c>
      <c r="Q14" s="257" t="str">
        <f>IF(AND('Bridge Start'!$H9&lt;=CEILING('Bridge CPM'!Q$1,1),'Bridge Start'!$I9&gt;'Bridge CPM'!P$1),1,"")</f>
        <v/>
      </c>
      <c r="R14" s="257" t="str">
        <f>IF(AND('Bridge Start'!$H9&lt;=CEILING('Bridge CPM'!R$1,1),'Bridge Start'!$I9&gt;'Bridge CPM'!Q$1),1,"")</f>
        <v/>
      </c>
      <c r="S14" s="257" t="str">
        <f>IF(AND('Bridge Start'!$H9&lt;=CEILING('Bridge CPM'!S$1,1),'Bridge Start'!$I9&gt;'Bridge CPM'!R$1),1,"")</f>
        <v/>
      </c>
      <c r="T14" s="257" t="str">
        <f>IF(AND('Bridge Start'!$H9&lt;=CEILING('Bridge CPM'!T$1,1),'Bridge Start'!$I9&gt;'Bridge CPM'!S$1),1,"")</f>
        <v/>
      </c>
      <c r="U14" s="257" t="str">
        <f>IF(AND('Bridge Start'!$H9&lt;=CEILING('Bridge CPM'!U$1,1),'Bridge Start'!$I9&gt;'Bridge CPM'!T$1),1,"")</f>
        <v/>
      </c>
      <c r="V14" s="257" t="str">
        <f>IF(AND('Bridge Start'!$H9&lt;=CEILING('Bridge CPM'!V$1,1),'Bridge Start'!$I9&gt;'Bridge CPM'!U$1),1,"")</f>
        <v/>
      </c>
      <c r="W14" s="223" t="str">
        <f>IF(AND('Bridge Start'!$H9&lt;=CEILING('Bridge CPM'!W$1,1),'Bridge Start'!$I9&gt;'Bridge CPM'!V$1),1,"")</f>
        <v/>
      </c>
      <c r="X14" s="222" t="str">
        <f>IF(AND('Bridge Start'!$H9&lt;=CEILING('Bridge CPM'!X$1,1),'Bridge Start'!$I9&gt;'Bridge CPM'!W$1),1,"")</f>
        <v/>
      </c>
      <c r="Y14" s="257" t="str">
        <f>IF(AND('Bridge Start'!$H9&lt;=CEILING('Bridge CPM'!Y$1,1),'Bridge Start'!$I9&gt;'Bridge CPM'!X$1),1,"")</f>
        <v/>
      </c>
      <c r="Z14" s="257" t="str">
        <f>IF(AND('Bridge Start'!$H9&lt;=CEILING('Bridge CPM'!Z$1,1),'Bridge Start'!$I9&gt;'Bridge CPM'!Y$1),1,"")</f>
        <v/>
      </c>
      <c r="AA14" s="257" t="str">
        <f>IF(AND('Bridge Start'!$H9&lt;=CEILING('Bridge CPM'!AA$1,1),'Bridge Start'!$I9&gt;'Bridge CPM'!Z$1),1,"")</f>
        <v/>
      </c>
      <c r="AB14" s="257" t="str">
        <f>IF(AND('Bridge Start'!$H9&lt;=CEILING('Bridge CPM'!AB$1,1),'Bridge Start'!$I9&gt;'Bridge CPM'!AA$1),1,"")</f>
        <v/>
      </c>
      <c r="AC14" s="257" t="str">
        <f>IF(AND('Bridge Start'!$H9&lt;=CEILING('Bridge CPM'!AC$1,1),'Bridge Start'!$I9&gt;'Bridge CPM'!AB$1),1,"")</f>
        <v/>
      </c>
      <c r="AD14" s="257" t="str">
        <f>IF(AND('Bridge Start'!$H9&lt;=CEILING('Bridge CPM'!AD$1,1),'Bridge Start'!$I9&gt;'Bridge CPM'!AC$1),1,"")</f>
        <v/>
      </c>
      <c r="AE14" s="257" t="str">
        <f>IF(AND('Bridge Start'!$H9&lt;=CEILING('Bridge CPM'!AE$1,1),'Bridge Start'!$I9&gt;'Bridge CPM'!AD$1),1,"")</f>
        <v/>
      </c>
      <c r="AF14" s="257" t="str">
        <f>IF(AND('Bridge Start'!$H9&lt;=CEILING('Bridge CPM'!AF$1,1),'Bridge Start'!$I9&gt;'Bridge CPM'!AE$1),1,"")</f>
        <v/>
      </c>
      <c r="AG14" s="223" t="str">
        <f>IF(AND('Bridge Start'!$H9&lt;=CEILING('Bridge CPM'!AG$1,1),'Bridge Start'!$I9&gt;'Bridge CPM'!AF$1),1,"")</f>
        <v/>
      </c>
      <c r="AH14" s="222" t="str">
        <f>IF(AND('Bridge Start'!$H9&lt;=CEILING('Bridge CPM'!AH$1,1),'Bridge Start'!$I9&gt;'Bridge CPM'!AG$1),1,"")</f>
        <v/>
      </c>
      <c r="AI14" s="257" t="str">
        <f>IF(AND('Bridge Start'!$H9&lt;=CEILING('Bridge CPM'!AI$1,1),'Bridge Start'!$I9&gt;'Bridge CPM'!AH$1),1,"")</f>
        <v/>
      </c>
      <c r="AJ14" s="257" t="str">
        <f>IF(AND('Bridge Start'!$H9&lt;=CEILING('Bridge CPM'!AJ$1,1),'Bridge Start'!$I9&gt;'Bridge CPM'!AI$1),1,"")</f>
        <v/>
      </c>
      <c r="AK14" s="257" t="str">
        <f>IF(AND('Bridge Start'!$H9&lt;=CEILING('Bridge CPM'!AK$1,1),'Bridge Start'!$I9&gt;'Bridge CPM'!AJ$1),1,"")</f>
        <v/>
      </c>
      <c r="AL14" s="257" t="str">
        <f>IF(AND('Bridge Start'!$H9&lt;=CEILING('Bridge CPM'!AL$1,1),'Bridge Start'!$I9&gt;'Bridge CPM'!AK$1),1,"")</f>
        <v/>
      </c>
      <c r="AM14" s="257" t="str">
        <f>IF(AND('Bridge Start'!$H9&lt;=CEILING('Bridge CPM'!AM$1,1),'Bridge Start'!$I9&gt;'Bridge CPM'!AL$1),1,"")</f>
        <v/>
      </c>
      <c r="AN14" s="257" t="str">
        <f>IF(AND('Bridge Start'!$H9&lt;=CEILING('Bridge CPM'!AN$1,1),'Bridge Start'!$I9&gt;'Bridge CPM'!AM$1),1,"")</f>
        <v/>
      </c>
      <c r="AO14" s="257" t="str">
        <f>IF(AND('Bridge Start'!$H9&lt;=CEILING('Bridge CPM'!AO$1,1),'Bridge Start'!$I9&gt;'Bridge CPM'!AN$1),1,"")</f>
        <v/>
      </c>
      <c r="AP14" s="257" t="str">
        <f>IF(AND('Bridge Start'!$H9&lt;=CEILING('Bridge CPM'!AP$1,1),'Bridge Start'!$I9&gt;'Bridge CPM'!AO$1),1,"")</f>
        <v/>
      </c>
      <c r="AQ14" s="223" t="str">
        <f>IF(AND('Bridge Start'!$H9&lt;=CEILING('Bridge CPM'!AQ$1,1),'Bridge Start'!$I9&gt;'Bridge CPM'!AP$1),1,"")</f>
        <v/>
      </c>
      <c r="AR14" s="222" t="str">
        <f>IF(AND('Bridge Start'!$H9&lt;=CEILING('Bridge CPM'!AR$1,1),'Bridge Start'!$I9&gt;'Bridge CPM'!AQ$1),1,"")</f>
        <v/>
      </c>
      <c r="AS14" s="257" t="str">
        <f>IF(AND('Bridge Start'!$H9&lt;=CEILING('Bridge CPM'!AS$1,1),'Bridge Start'!$I9&gt;'Bridge CPM'!AR$1),1,"")</f>
        <v/>
      </c>
      <c r="AT14" s="257" t="str">
        <f>IF(AND('Bridge Start'!$H9&lt;=CEILING('Bridge CPM'!AT$1,1),'Bridge Start'!$I9&gt;'Bridge CPM'!AS$1),1,"")</f>
        <v/>
      </c>
      <c r="AU14" s="257" t="str">
        <f>IF(AND('Bridge Start'!$H9&lt;=CEILING('Bridge CPM'!AU$1,1),'Bridge Start'!$I9&gt;'Bridge CPM'!AT$1),1,"")</f>
        <v/>
      </c>
      <c r="AV14" s="257" t="str">
        <f>IF(AND('Bridge Start'!$H9&lt;=CEILING('Bridge CPM'!AV$1,1),'Bridge Start'!$I9&gt;'Bridge CPM'!AU$1),1,"")</f>
        <v/>
      </c>
      <c r="AW14" s="257" t="str">
        <f>IF(AND('Bridge Start'!$H9&lt;=CEILING('Bridge CPM'!AW$1,1),'Bridge Start'!$I9&gt;'Bridge CPM'!AV$1),1,"")</f>
        <v/>
      </c>
      <c r="AX14" s="257" t="str">
        <f>IF(AND('Bridge Start'!$H9&lt;=CEILING('Bridge CPM'!AX$1,1),'Bridge Start'!$I9&gt;'Bridge CPM'!AW$1),1,"")</f>
        <v/>
      </c>
      <c r="AY14" s="257" t="str">
        <f>IF(AND('Bridge Start'!$H9&lt;=CEILING('Bridge CPM'!AY$1,1),'Bridge Start'!$I9&gt;'Bridge CPM'!AX$1),1,"")</f>
        <v/>
      </c>
      <c r="AZ14" s="257" t="str">
        <f>IF(AND('Bridge Start'!$H9&lt;=CEILING('Bridge CPM'!AZ$1,1),'Bridge Start'!$I9&gt;'Bridge CPM'!AY$1),1,"")</f>
        <v/>
      </c>
      <c r="BA14" s="223" t="str">
        <f>IF(AND('Bridge Start'!$H9&lt;=CEILING('Bridge CPM'!BA$1,1),'Bridge Start'!$I9&gt;'Bridge CPM'!AZ$1),1,"")</f>
        <v/>
      </c>
      <c r="BB14" s="222" t="str">
        <f>IF(AND('Bridge Start'!$H9&lt;=CEILING('Bridge CPM'!BB$1,1),'Bridge Start'!$I9&gt;'Bridge CPM'!BA$1),1,"")</f>
        <v/>
      </c>
      <c r="BC14" s="257" t="str">
        <f>IF(AND('Bridge Start'!$H9&lt;=CEILING('Bridge CPM'!BC$1,1),'Bridge Start'!$I9&gt;'Bridge CPM'!BB$1),1,"")</f>
        <v/>
      </c>
      <c r="BD14" s="257" t="str">
        <f>IF(AND('Bridge Start'!$H9&lt;=CEILING('Bridge CPM'!BD$1,1),'Bridge Start'!$I9&gt;'Bridge CPM'!BC$1),1,"")</f>
        <v/>
      </c>
      <c r="BE14" s="257" t="str">
        <f>IF(AND('Bridge Start'!$H9&lt;=CEILING('Bridge CPM'!BE$1,1),'Bridge Start'!$I9&gt;'Bridge CPM'!BD$1),1,"")</f>
        <v/>
      </c>
      <c r="BF14" s="257" t="str">
        <f>IF(AND('Bridge Start'!$H9&lt;=CEILING('Bridge CPM'!BF$1,1),'Bridge Start'!$I9&gt;'Bridge CPM'!BE$1),1,"")</f>
        <v/>
      </c>
      <c r="BG14" s="257" t="str">
        <f>IF(AND('Bridge Start'!$H9&lt;=CEILING('Bridge CPM'!BG$1,1),'Bridge Start'!$I9&gt;'Bridge CPM'!BF$1),1,"")</f>
        <v/>
      </c>
      <c r="BH14" s="257" t="str">
        <f>IF(AND('Bridge Start'!$H9&lt;=CEILING('Bridge CPM'!BH$1,1),'Bridge Start'!$I9&gt;'Bridge CPM'!BG$1),1,"")</f>
        <v/>
      </c>
      <c r="BI14" s="257" t="str">
        <f>IF(AND('Bridge Start'!$H9&lt;=CEILING('Bridge CPM'!BI$1,1),'Bridge Start'!$I9&gt;'Bridge CPM'!BH$1),1,"")</f>
        <v/>
      </c>
      <c r="BJ14" s="257" t="str">
        <f>IF(AND('Bridge Start'!$H9&lt;=CEILING('Bridge CPM'!BJ$1,1),'Bridge Start'!$I9&gt;'Bridge CPM'!BI$1),1,"")</f>
        <v/>
      </c>
      <c r="BK14" s="223" t="str">
        <f>IF(AND('Bridge Start'!$H9&lt;=CEILING('Bridge CPM'!BK$1,1),'Bridge Start'!$I9&gt;'Bridge CPM'!BJ$1),1,"")</f>
        <v/>
      </c>
      <c r="BL14" s="222" t="str">
        <f>IF(AND('Bridge Start'!$H9&lt;=CEILING('Bridge CPM'!BL$1,1),'Bridge Start'!$I9&gt;'Bridge CPM'!BK$1),1,"")</f>
        <v/>
      </c>
      <c r="BM14" s="257" t="str">
        <f>IF(AND('Bridge Start'!$H9&lt;=CEILING('Bridge CPM'!BM$1,1),'Bridge Start'!$I9&gt;'Bridge CPM'!BL$1),1,"")</f>
        <v/>
      </c>
      <c r="BN14" s="257" t="str">
        <f>IF(AND('Bridge Start'!$H9&lt;=CEILING('Bridge CPM'!BN$1,1),'Bridge Start'!$I9&gt;'Bridge CPM'!BM$1),1,"")</f>
        <v/>
      </c>
      <c r="BO14" s="257" t="str">
        <f>IF(AND('Bridge Start'!$H9&lt;=CEILING('Bridge CPM'!BO$1,1),'Bridge Start'!$I9&gt;'Bridge CPM'!BN$1),1,"")</f>
        <v/>
      </c>
      <c r="BP14" s="257" t="str">
        <f>IF(AND('Bridge Start'!$H9&lt;=CEILING('Bridge CPM'!BP$1,1),'Bridge Start'!$I9&gt;'Bridge CPM'!BO$1),1,"")</f>
        <v/>
      </c>
      <c r="BQ14" s="257" t="str">
        <f>IF(AND('Bridge Start'!$H9&lt;=CEILING('Bridge CPM'!BQ$1,1),'Bridge Start'!$I9&gt;'Bridge CPM'!BP$1),1,"")</f>
        <v/>
      </c>
      <c r="BR14" s="257" t="str">
        <f>IF(AND('Bridge Start'!$H9&lt;=CEILING('Bridge CPM'!BR$1,1),'Bridge Start'!$I9&gt;'Bridge CPM'!BQ$1),1,"")</f>
        <v/>
      </c>
      <c r="BS14" s="257" t="str">
        <f>IF(AND('Bridge Start'!$H9&lt;=CEILING('Bridge CPM'!BS$1,1),'Bridge Start'!$I9&gt;'Bridge CPM'!BR$1),1,"")</f>
        <v/>
      </c>
      <c r="BT14" s="257" t="str">
        <f>IF(AND('Bridge Start'!$H9&lt;=CEILING('Bridge CPM'!BT$1,1),'Bridge Start'!$I9&gt;'Bridge CPM'!BS$1),1,"")</f>
        <v/>
      </c>
      <c r="BU14" s="223" t="str">
        <f>IF(AND('Bridge Start'!$H9&lt;=CEILING('Bridge CPM'!BU$1,1),'Bridge Start'!$I9&gt;'Bridge CPM'!BT$1),1,"")</f>
        <v/>
      </c>
      <c r="BV14" s="222" t="str">
        <f>IF(AND('Bridge Start'!$H9&lt;=CEILING('Bridge CPM'!BV$1,1),'Bridge Start'!$I9&gt;'Bridge CPM'!BU$1),1,"")</f>
        <v/>
      </c>
      <c r="BW14" s="257" t="str">
        <f>IF(AND('Bridge Start'!$H9&lt;=CEILING('Bridge CPM'!BW$1,1),'Bridge Start'!$I9&gt;'Bridge CPM'!BV$1),1,"")</f>
        <v/>
      </c>
      <c r="BX14" s="257" t="str">
        <f>IF(AND('Bridge Start'!$H9&lt;=CEILING('Bridge CPM'!BX$1,1),'Bridge Start'!$I9&gt;'Bridge CPM'!BW$1),1,"")</f>
        <v/>
      </c>
      <c r="BY14" s="257" t="str">
        <f>IF(AND('Bridge Start'!$H9&lt;=CEILING('Bridge CPM'!BY$1,1),'Bridge Start'!$I9&gt;'Bridge CPM'!BX$1),1,"")</f>
        <v/>
      </c>
      <c r="BZ14" s="257" t="str">
        <f>IF(AND('Bridge Start'!$H9&lt;=CEILING('Bridge CPM'!BZ$1,1),'Bridge Start'!$I9&gt;'Bridge CPM'!BY$1),1,"")</f>
        <v/>
      </c>
      <c r="CA14" s="257" t="str">
        <f>IF(AND('Bridge Start'!$H9&lt;=CEILING('Bridge CPM'!CA$1,1),'Bridge Start'!$I9&gt;'Bridge CPM'!BZ$1),1,"")</f>
        <v/>
      </c>
      <c r="CB14" s="257" t="str">
        <f>IF(AND('Bridge Start'!$H9&lt;=CEILING('Bridge CPM'!CB$1,1),'Bridge Start'!$I9&gt;'Bridge CPM'!CA$1),1,"")</f>
        <v/>
      </c>
      <c r="CC14" s="257" t="str">
        <f>IF(AND('Bridge Start'!$H9&lt;=CEILING('Bridge CPM'!CC$1,1),'Bridge Start'!$I9&gt;'Bridge CPM'!CB$1),1,"")</f>
        <v/>
      </c>
      <c r="CD14" s="257" t="str">
        <f>IF(AND('Bridge Start'!$H9&lt;=CEILING('Bridge CPM'!CD$1,1),'Bridge Start'!$I9&gt;'Bridge CPM'!CC$1),1,"")</f>
        <v/>
      </c>
      <c r="CE14" s="223" t="str">
        <f>IF(AND('Bridge Start'!$H9&lt;=CEILING('Bridge CPM'!CE$1,1),'Bridge Start'!$I9&gt;'Bridge CPM'!CD$1),1,"")</f>
        <v/>
      </c>
      <c r="CF14" s="222" t="str">
        <f>IF(AND('Bridge Start'!$H9&lt;=CEILING('Bridge CPM'!CF$1,1),'Bridge Start'!$I9&gt;'Bridge CPM'!CE$1),1,"")</f>
        <v/>
      </c>
      <c r="CG14" s="257" t="str">
        <f>IF(AND('Bridge Start'!$H9&lt;=CEILING('Bridge CPM'!CG$1,1),'Bridge Start'!$I9&gt;'Bridge CPM'!CF$1),1,"")</f>
        <v/>
      </c>
      <c r="CH14" s="257" t="str">
        <f>IF(AND('Bridge Start'!$H9&lt;=CEILING('Bridge CPM'!CH$1,1),'Bridge Start'!$I9&gt;'Bridge CPM'!CG$1),1,"")</f>
        <v/>
      </c>
      <c r="CI14" s="257" t="str">
        <f>IF(AND('Bridge Start'!$H9&lt;=CEILING('Bridge CPM'!CI$1,1),'Bridge Start'!$I9&gt;'Bridge CPM'!CH$1),1,"")</f>
        <v/>
      </c>
      <c r="CJ14" s="257" t="str">
        <f>IF(AND('Bridge Start'!$H9&lt;=CEILING('Bridge CPM'!CJ$1,1),'Bridge Start'!$I9&gt;'Bridge CPM'!CI$1),1,"")</f>
        <v/>
      </c>
      <c r="CK14" s="257" t="str">
        <f>IF(AND('Bridge Start'!$H9&lt;=CEILING('Bridge CPM'!CK$1,1),'Bridge Start'!$I9&gt;'Bridge CPM'!CJ$1),1,"")</f>
        <v/>
      </c>
      <c r="CL14" s="257" t="str">
        <f>IF(AND('Bridge Start'!$H9&lt;=CEILING('Bridge CPM'!CL$1,1),'Bridge Start'!$I9&gt;'Bridge CPM'!CK$1),1,"")</f>
        <v/>
      </c>
      <c r="CM14" s="257" t="str">
        <f>IF(AND('Bridge Start'!$H9&lt;=CEILING('Bridge CPM'!CM$1,1),'Bridge Start'!$I9&gt;'Bridge CPM'!CL$1),1,"")</f>
        <v/>
      </c>
      <c r="CN14" s="257" t="str">
        <f>IF(AND('Bridge Start'!$H9&lt;=CEILING('Bridge CPM'!CN$1,1),'Bridge Start'!$I9&gt;'Bridge CPM'!CM$1),1,"")</f>
        <v/>
      </c>
      <c r="CO14" s="223" t="str">
        <f>IF(AND('Bridge Start'!$H9&lt;=CEILING('Bridge CPM'!CO$1,1),'Bridge Start'!$I9&gt;'Bridge CPM'!CN$1),1,"")</f>
        <v/>
      </c>
      <c r="CP14" s="222" t="str">
        <f>IF(AND('Bridge Start'!$H9&lt;=CEILING('Bridge CPM'!CP$1,1),'Bridge Start'!$I9&gt;'Bridge CPM'!CO$1),1,"")</f>
        <v/>
      </c>
      <c r="CQ14" s="257" t="str">
        <f>IF(AND('Bridge Start'!$H9&lt;=CEILING('Bridge CPM'!CQ$1,1),'Bridge Start'!$I9&gt;'Bridge CPM'!CP$1),1,"")</f>
        <v/>
      </c>
      <c r="CR14" s="257" t="str">
        <f>IF(AND('Bridge Start'!$H9&lt;=CEILING('Bridge CPM'!CR$1,1),'Bridge Start'!$I9&gt;'Bridge CPM'!CQ$1),1,"")</f>
        <v/>
      </c>
      <c r="CS14" s="257" t="str">
        <f>IF(AND('Bridge Start'!$H9&lt;=CEILING('Bridge CPM'!CS$1,1),'Bridge Start'!$I9&gt;'Bridge CPM'!CR$1),1,"")</f>
        <v/>
      </c>
      <c r="CT14" s="257" t="str">
        <f>IF(AND('Bridge Start'!$H9&lt;=CEILING('Bridge CPM'!CT$1,1),'Bridge Start'!$I9&gt;'Bridge CPM'!CS$1),1,"")</f>
        <v/>
      </c>
      <c r="CU14" s="257" t="str">
        <f>IF(AND('Bridge Start'!$H9&lt;=CEILING('Bridge CPM'!CU$1,1),'Bridge Start'!$I9&gt;'Bridge CPM'!CT$1),1,"")</f>
        <v/>
      </c>
      <c r="CV14" s="257" t="str">
        <f>IF(AND('Bridge Start'!$H9&lt;=CEILING('Bridge CPM'!CV$1,1),'Bridge Start'!$I9&gt;'Bridge CPM'!CU$1),1,"")</f>
        <v/>
      </c>
      <c r="CW14" s="257" t="str">
        <f>IF(AND('Bridge Start'!$H9&lt;=CEILING('Bridge CPM'!CW$1,1),'Bridge Start'!$I9&gt;'Bridge CPM'!CV$1),1,"")</f>
        <v/>
      </c>
      <c r="CX14" s="257" t="str">
        <f>IF(AND('Bridge Start'!$H9&lt;=CEILING('Bridge CPM'!CX$1,1),'Bridge Start'!$I9&gt;'Bridge CPM'!CW$1),1,"")</f>
        <v/>
      </c>
      <c r="CY14" s="223" t="str">
        <f>IF(AND('Bridge Start'!$H9&lt;=CEILING('Bridge CPM'!CY$1,1),'Bridge Start'!$I9&gt;'Bridge CPM'!CX$1),1,"")</f>
        <v/>
      </c>
      <c r="CZ14" s="222" t="str">
        <f>IF(AND('Bridge Start'!$H9&lt;=CEILING('Bridge CPM'!CZ$1,1),'Bridge Start'!$I9&gt;'Bridge CPM'!CY$1),1,"")</f>
        <v/>
      </c>
      <c r="DA14" s="257" t="str">
        <f>IF(AND('Bridge Start'!$H9&lt;=CEILING('Bridge CPM'!DA$1,1),'Bridge Start'!$I9&gt;'Bridge CPM'!CZ$1),1,"")</f>
        <v/>
      </c>
      <c r="DB14" s="257" t="str">
        <f>IF(AND('Bridge Start'!$H9&lt;=CEILING('Bridge CPM'!DB$1,1),'Bridge Start'!$I9&gt;'Bridge CPM'!DA$1),1,"")</f>
        <v/>
      </c>
      <c r="DC14" s="257" t="str">
        <f>IF(AND('Bridge Start'!$H9&lt;=CEILING('Bridge CPM'!DC$1,1),'Bridge Start'!$I9&gt;'Bridge CPM'!DB$1),1,"")</f>
        <v/>
      </c>
      <c r="DD14" s="257" t="str">
        <f>IF(AND('Bridge Start'!$H9&lt;=CEILING('Bridge CPM'!DD$1,1),'Bridge Start'!$I9&gt;'Bridge CPM'!DC$1),1,"")</f>
        <v/>
      </c>
      <c r="DE14" s="257" t="str">
        <f>IF(AND('Bridge Start'!$H9&lt;=CEILING('Bridge CPM'!DE$1,1),'Bridge Start'!$I9&gt;'Bridge CPM'!DD$1),1,"")</f>
        <v/>
      </c>
      <c r="DF14" s="257" t="str">
        <f>IF(AND('Bridge Start'!$H9&lt;=CEILING('Bridge CPM'!DF$1,1),'Bridge Start'!$I9&gt;'Bridge CPM'!DE$1),1,"")</f>
        <v/>
      </c>
      <c r="DG14" s="257" t="str">
        <f>IF(AND('Bridge Start'!$H9&lt;=CEILING('Bridge CPM'!DG$1,1),'Bridge Start'!$I9&gt;'Bridge CPM'!DF$1),1,"")</f>
        <v/>
      </c>
      <c r="DH14" s="257" t="str">
        <f>IF(AND('Bridge Start'!$H9&lt;=CEILING('Bridge CPM'!DH$1,1),'Bridge Start'!$I9&gt;'Bridge CPM'!DG$1),1,"")</f>
        <v/>
      </c>
      <c r="DI14" s="223" t="str">
        <f>IF(AND('Bridge Start'!$H9&lt;=CEILING('Bridge CPM'!DI$1,1),'Bridge Start'!$I9&gt;'Bridge CPM'!DH$1),1,"")</f>
        <v/>
      </c>
      <c r="DJ14" s="222" t="str">
        <f>IF(AND('Bridge Start'!$H9&lt;=CEILING('Bridge CPM'!DJ$1,1),'Bridge Start'!$I9&gt;'Bridge CPM'!DI$1),1,"")</f>
        <v/>
      </c>
      <c r="DK14" s="257" t="str">
        <f>IF(AND('Bridge Start'!$H9&lt;=CEILING('Bridge CPM'!DK$1,1),'Bridge Start'!$I9&gt;'Bridge CPM'!DJ$1),1,"")</f>
        <v/>
      </c>
      <c r="DL14" s="257" t="str">
        <f>IF(AND('Bridge Start'!$H9&lt;=CEILING('Bridge CPM'!DL$1,1),'Bridge Start'!$I9&gt;'Bridge CPM'!DK$1),1,"")</f>
        <v/>
      </c>
      <c r="DM14" s="257" t="str">
        <f>IF(AND('Bridge Start'!$H9&lt;=CEILING('Bridge CPM'!DM$1,1),'Bridge Start'!$I9&gt;'Bridge CPM'!DL$1),1,"")</f>
        <v/>
      </c>
      <c r="DN14" s="257" t="str">
        <f>IF(AND('Bridge Start'!$H9&lt;=CEILING('Bridge CPM'!DN$1,1),'Bridge Start'!$I9&gt;'Bridge CPM'!DM$1),1,"")</f>
        <v/>
      </c>
      <c r="DO14" s="257" t="str">
        <f>IF(AND('Bridge Start'!$H9&lt;=CEILING('Bridge CPM'!DO$1,1),'Bridge Start'!$I9&gt;'Bridge CPM'!DN$1),1,"")</f>
        <v/>
      </c>
      <c r="DP14" s="257" t="str">
        <f>IF(AND('Bridge Start'!$H9&lt;=CEILING('Bridge CPM'!DP$1,1),'Bridge Start'!$I9&gt;'Bridge CPM'!DO$1),1,"")</f>
        <v/>
      </c>
      <c r="DQ14" s="257" t="str">
        <f>IF(AND('Bridge Start'!$H9&lt;=CEILING('Bridge CPM'!DQ$1,1),'Bridge Start'!$I9&gt;'Bridge CPM'!DP$1),1,"")</f>
        <v/>
      </c>
      <c r="DR14" s="257" t="str">
        <f>IF(AND('Bridge Start'!$H9&lt;=CEILING('Bridge CPM'!DR$1,1),'Bridge Start'!$I9&gt;'Bridge CPM'!DQ$1),1,"")</f>
        <v/>
      </c>
      <c r="DS14" s="223" t="str">
        <f>IF(AND('Bridge Start'!$H9&lt;=CEILING('Bridge CPM'!DS$1,1),'Bridge Start'!$I9&gt;'Bridge CPM'!DR$1),1,"")</f>
        <v/>
      </c>
      <c r="DT14" s="222" t="str">
        <f>IF(AND('Bridge Start'!$H9&lt;=CEILING('Bridge CPM'!DT$1,1),'Bridge Start'!$I9&gt;'Bridge CPM'!DS$1),1,"")</f>
        <v/>
      </c>
      <c r="DU14" s="257" t="str">
        <f>IF(AND('Bridge Start'!$H9&lt;=CEILING('Bridge CPM'!DU$1,1),'Bridge Start'!$I9&gt;'Bridge CPM'!DT$1),1,"")</f>
        <v/>
      </c>
      <c r="DV14" s="257" t="str">
        <f>IF(AND('Bridge Start'!$H9&lt;=CEILING('Bridge CPM'!DV$1,1),'Bridge Start'!$I9&gt;'Bridge CPM'!DU$1),1,"")</f>
        <v/>
      </c>
      <c r="DW14" s="257" t="str">
        <f>IF(AND('Bridge Start'!$H9&lt;=CEILING('Bridge CPM'!DW$1,1),'Bridge Start'!$I9&gt;'Bridge CPM'!DV$1),1,"")</f>
        <v/>
      </c>
      <c r="DX14" s="257" t="str">
        <f>IF(AND('Bridge Start'!$H9&lt;=CEILING('Bridge CPM'!DX$1,1),'Bridge Start'!$I9&gt;'Bridge CPM'!DW$1),1,"")</f>
        <v/>
      </c>
      <c r="DY14" s="257" t="str">
        <f>IF(AND('Bridge Start'!$H9&lt;=CEILING('Bridge CPM'!DY$1,1),'Bridge Start'!$I9&gt;'Bridge CPM'!DX$1),1,"")</f>
        <v/>
      </c>
      <c r="DZ14" s="257" t="str">
        <f>IF(AND('Bridge Start'!$H9&lt;=CEILING('Bridge CPM'!DZ$1,1),'Bridge Start'!$I9&gt;'Bridge CPM'!DY$1),1,"")</f>
        <v/>
      </c>
      <c r="EA14" s="257" t="str">
        <f>IF(AND('Bridge Start'!$H9&lt;=CEILING('Bridge CPM'!EA$1,1),'Bridge Start'!$I9&gt;'Bridge CPM'!DZ$1),1,"")</f>
        <v/>
      </c>
      <c r="EB14" s="257" t="str">
        <f>IF(AND('Bridge Start'!$H9&lt;=CEILING('Bridge CPM'!EB$1,1),'Bridge Start'!$I9&gt;'Bridge CPM'!EA$1),1,"")</f>
        <v/>
      </c>
      <c r="EC14" s="223" t="str">
        <f>IF(AND('Bridge Start'!$H9&lt;=CEILING('Bridge CPM'!EC$1,1),'Bridge Start'!$I9&gt;'Bridge CPM'!EB$1),1,"")</f>
        <v/>
      </c>
    </row>
    <row r="15" spans="2:138" ht="12" customHeight="1" x14ac:dyDescent="0.2">
      <c r="B15" t="str">
        <f>'Bridge Start'!B10</f>
        <v/>
      </c>
      <c r="C15" s="249" t="str">
        <f>'Bridge Start'!D10</f>
        <v/>
      </c>
      <c r="D15" s="268" t="str">
        <f>IF(AND('Bridge Start'!$H10&lt;=CEILING('Bridge CPM'!D$1,1),'Bridge Start'!$I10&gt;'Bridge CPM'!C$1),1,"")</f>
        <v/>
      </c>
      <c r="E15" s="269" t="str">
        <f>IF(AND('Bridge Start'!$H10&lt;=CEILING('Bridge CPM'!E$1,1),'Bridge Start'!$I10&gt;'Bridge CPM'!D$1),1,"")</f>
        <v/>
      </c>
      <c r="F15" s="269" t="str">
        <f>IF(AND('Bridge Start'!$H10&lt;=CEILING('Bridge CPM'!F$1,1),'Bridge Start'!$I10&gt;'Bridge CPM'!E$1),1,"")</f>
        <v/>
      </c>
      <c r="G15" s="269" t="str">
        <f>IF(AND('Bridge Start'!$H10&lt;=CEILING('Bridge CPM'!G$1,1),'Bridge Start'!$I10&gt;'Bridge CPM'!F$1),1,"")</f>
        <v/>
      </c>
      <c r="H15" s="269" t="str">
        <f>IF(AND('Bridge Start'!$H10&lt;=CEILING('Bridge CPM'!H$1,1),'Bridge Start'!$I10&gt;'Bridge CPM'!G$1),1,"")</f>
        <v/>
      </c>
      <c r="I15" s="269" t="str">
        <f>IF(AND('Bridge Start'!$H10&lt;=CEILING('Bridge CPM'!I$1,1),'Bridge Start'!$I10&gt;'Bridge CPM'!H$1),1,"")</f>
        <v/>
      </c>
      <c r="J15" s="269" t="str">
        <f>IF(AND('Bridge Start'!$H10&lt;=CEILING('Bridge CPM'!J$1,1),'Bridge Start'!$I10&gt;'Bridge CPM'!I$1),1,"")</f>
        <v/>
      </c>
      <c r="K15" s="269" t="str">
        <f>IF(AND('Bridge Start'!$H10&lt;=CEILING('Bridge CPM'!K$1,1),'Bridge Start'!$I10&gt;'Bridge CPM'!J$1),1,"")</f>
        <v/>
      </c>
      <c r="L15" s="269" t="str">
        <f>IF(AND('Bridge Start'!$H10&lt;=CEILING('Bridge CPM'!L$1,1),'Bridge Start'!$I10&gt;'Bridge CPM'!K$1),1,"")</f>
        <v/>
      </c>
      <c r="M15" s="270" t="str">
        <f>IF(AND('Bridge Start'!$H10&lt;=CEILING('Bridge CPM'!M$1,1),'Bridge Start'!$I10&gt;'Bridge CPM'!L$1),1,"")</f>
        <v/>
      </c>
      <c r="N15" s="268" t="str">
        <f>IF(AND('Bridge Start'!$H10&lt;=CEILING('Bridge CPM'!N$1,1),'Bridge Start'!$I10&gt;'Bridge CPM'!M$1),1,"")</f>
        <v/>
      </c>
      <c r="O15" s="269" t="str">
        <f>IF(AND('Bridge Start'!$H10&lt;=CEILING('Bridge CPM'!O$1,1),'Bridge Start'!$I10&gt;'Bridge CPM'!N$1),1,"")</f>
        <v/>
      </c>
      <c r="P15" s="269" t="str">
        <f>IF(AND('Bridge Start'!$H10&lt;=CEILING('Bridge CPM'!P$1,1),'Bridge Start'!$I10&gt;'Bridge CPM'!O$1),1,"")</f>
        <v/>
      </c>
      <c r="Q15" s="269" t="str">
        <f>IF(AND('Bridge Start'!$H10&lt;=CEILING('Bridge CPM'!Q$1,1),'Bridge Start'!$I10&gt;'Bridge CPM'!P$1),1,"")</f>
        <v/>
      </c>
      <c r="R15" s="269" t="str">
        <f>IF(AND('Bridge Start'!$H10&lt;=CEILING('Bridge CPM'!R$1,1),'Bridge Start'!$I10&gt;'Bridge CPM'!Q$1),1,"")</f>
        <v/>
      </c>
      <c r="S15" s="269" t="str">
        <f>IF(AND('Bridge Start'!$H10&lt;=CEILING('Bridge CPM'!S$1,1),'Bridge Start'!$I10&gt;'Bridge CPM'!R$1),1,"")</f>
        <v/>
      </c>
      <c r="T15" s="269" t="str">
        <f>IF(AND('Bridge Start'!$H10&lt;=CEILING('Bridge CPM'!T$1,1),'Bridge Start'!$I10&gt;'Bridge CPM'!S$1),1,"")</f>
        <v/>
      </c>
      <c r="U15" s="269" t="str">
        <f>IF(AND('Bridge Start'!$H10&lt;=CEILING('Bridge CPM'!U$1,1),'Bridge Start'!$I10&gt;'Bridge CPM'!T$1),1,"")</f>
        <v/>
      </c>
      <c r="V15" s="269" t="str">
        <f>IF(AND('Bridge Start'!$H10&lt;=CEILING('Bridge CPM'!V$1,1),'Bridge Start'!$I10&gt;'Bridge CPM'!U$1),1,"")</f>
        <v/>
      </c>
      <c r="W15" s="270" t="str">
        <f>IF(AND('Bridge Start'!$H10&lt;=CEILING('Bridge CPM'!W$1,1),'Bridge Start'!$I10&gt;'Bridge CPM'!V$1),1,"")</f>
        <v/>
      </c>
      <c r="X15" s="268" t="str">
        <f>IF(AND('Bridge Start'!$H10&lt;=CEILING('Bridge CPM'!X$1,1),'Bridge Start'!$I10&gt;'Bridge CPM'!W$1),1,"")</f>
        <v/>
      </c>
      <c r="Y15" s="269" t="str">
        <f>IF(AND('Bridge Start'!$H10&lt;=CEILING('Bridge CPM'!Y$1,1),'Bridge Start'!$I10&gt;'Bridge CPM'!X$1),1,"")</f>
        <v/>
      </c>
      <c r="Z15" s="269" t="str">
        <f>IF(AND('Bridge Start'!$H10&lt;=CEILING('Bridge CPM'!Z$1,1),'Bridge Start'!$I10&gt;'Bridge CPM'!Y$1),1,"")</f>
        <v/>
      </c>
      <c r="AA15" s="269" t="str">
        <f>IF(AND('Bridge Start'!$H10&lt;=CEILING('Bridge CPM'!AA$1,1),'Bridge Start'!$I10&gt;'Bridge CPM'!Z$1),1,"")</f>
        <v/>
      </c>
      <c r="AB15" s="269" t="str">
        <f>IF(AND('Bridge Start'!$H10&lt;=CEILING('Bridge CPM'!AB$1,1),'Bridge Start'!$I10&gt;'Bridge CPM'!AA$1),1,"")</f>
        <v/>
      </c>
      <c r="AC15" s="269" t="str">
        <f>IF(AND('Bridge Start'!$H10&lt;=CEILING('Bridge CPM'!AC$1,1),'Bridge Start'!$I10&gt;'Bridge CPM'!AB$1),1,"")</f>
        <v/>
      </c>
      <c r="AD15" s="269" t="str">
        <f>IF(AND('Bridge Start'!$H10&lt;=CEILING('Bridge CPM'!AD$1,1),'Bridge Start'!$I10&gt;'Bridge CPM'!AC$1),1,"")</f>
        <v/>
      </c>
      <c r="AE15" s="269" t="str">
        <f>IF(AND('Bridge Start'!$H10&lt;=CEILING('Bridge CPM'!AE$1,1),'Bridge Start'!$I10&gt;'Bridge CPM'!AD$1),1,"")</f>
        <v/>
      </c>
      <c r="AF15" s="269" t="str">
        <f>IF(AND('Bridge Start'!$H10&lt;=CEILING('Bridge CPM'!AF$1,1),'Bridge Start'!$I10&gt;'Bridge CPM'!AE$1),1,"")</f>
        <v/>
      </c>
      <c r="AG15" s="270" t="str">
        <f>IF(AND('Bridge Start'!$H10&lt;=CEILING('Bridge CPM'!AG$1,1),'Bridge Start'!$I10&gt;'Bridge CPM'!AF$1),1,"")</f>
        <v/>
      </c>
      <c r="AH15" s="268" t="str">
        <f>IF(AND('Bridge Start'!$H10&lt;=CEILING('Bridge CPM'!AH$1,1),'Bridge Start'!$I10&gt;'Bridge CPM'!AG$1),1,"")</f>
        <v/>
      </c>
      <c r="AI15" s="269" t="str">
        <f>IF(AND('Bridge Start'!$H10&lt;=CEILING('Bridge CPM'!AI$1,1),'Bridge Start'!$I10&gt;'Bridge CPM'!AH$1),1,"")</f>
        <v/>
      </c>
      <c r="AJ15" s="269" t="str">
        <f>IF(AND('Bridge Start'!$H10&lt;=CEILING('Bridge CPM'!AJ$1,1),'Bridge Start'!$I10&gt;'Bridge CPM'!AI$1),1,"")</f>
        <v/>
      </c>
      <c r="AK15" s="269" t="str">
        <f>IF(AND('Bridge Start'!$H10&lt;=CEILING('Bridge CPM'!AK$1,1),'Bridge Start'!$I10&gt;'Bridge CPM'!AJ$1),1,"")</f>
        <v/>
      </c>
      <c r="AL15" s="269" t="str">
        <f>IF(AND('Bridge Start'!$H10&lt;=CEILING('Bridge CPM'!AL$1,1),'Bridge Start'!$I10&gt;'Bridge CPM'!AK$1),1,"")</f>
        <v/>
      </c>
      <c r="AM15" s="269" t="str">
        <f>IF(AND('Bridge Start'!$H10&lt;=CEILING('Bridge CPM'!AM$1,1),'Bridge Start'!$I10&gt;'Bridge CPM'!AL$1),1,"")</f>
        <v/>
      </c>
      <c r="AN15" s="269" t="str">
        <f>IF(AND('Bridge Start'!$H10&lt;=CEILING('Bridge CPM'!AN$1,1),'Bridge Start'!$I10&gt;'Bridge CPM'!AM$1),1,"")</f>
        <v/>
      </c>
      <c r="AO15" s="269" t="str">
        <f>IF(AND('Bridge Start'!$H10&lt;=CEILING('Bridge CPM'!AO$1,1),'Bridge Start'!$I10&gt;'Bridge CPM'!AN$1),1,"")</f>
        <v/>
      </c>
      <c r="AP15" s="269" t="str">
        <f>IF(AND('Bridge Start'!$H10&lt;=CEILING('Bridge CPM'!AP$1,1),'Bridge Start'!$I10&gt;'Bridge CPM'!AO$1),1,"")</f>
        <v/>
      </c>
      <c r="AQ15" s="270" t="str">
        <f>IF(AND('Bridge Start'!$H10&lt;=CEILING('Bridge CPM'!AQ$1,1),'Bridge Start'!$I10&gt;'Bridge CPM'!AP$1),1,"")</f>
        <v/>
      </c>
      <c r="AR15" s="268" t="str">
        <f>IF(AND('Bridge Start'!$H10&lt;=CEILING('Bridge CPM'!AR$1,1),'Bridge Start'!$I10&gt;'Bridge CPM'!AQ$1),1,"")</f>
        <v/>
      </c>
      <c r="AS15" s="269" t="str">
        <f>IF(AND('Bridge Start'!$H10&lt;=CEILING('Bridge CPM'!AS$1,1),'Bridge Start'!$I10&gt;'Bridge CPM'!AR$1),1,"")</f>
        <v/>
      </c>
      <c r="AT15" s="269" t="str">
        <f>IF(AND('Bridge Start'!$H10&lt;=CEILING('Bridge CPM'!AT$1,1),'Bridge Start'!$I10&gt;'Bridge CPM'!AS$1),1,"")</f>
        <v/>
      </c>
      <c r="AU15" s="269" t="str">
        <f>IF(AND('Bridge Start'!$H10&lt;=CEILING('Bridge CPM'!AU$1,1),'Bridge Start'!$I10&gt;'Bridge CPM'!AT$1),1,"")</f>
        <v/>
      </c>
      <c r="AV15" s="269" t="str">
        <f>IF(AND('Bridge Start'!$H10&lt;=CEILING('Bridge CPM'!AV$1,1),'Bridge Start'!$I10&gt;'Bridge CPM'!AU$1),1,"")</f>
        <v/>
      </c>
      <c r="AW15" s="269" t="str">
        <f>IF(AND('Bridge Start'!$H10&lt;=CEILING('Bridge CPM'!AW$1,1),'Bridge Start'!$I10&gt;'Bridge CPM'!AV$1),1,"")</f>
        <v/>
      </c>
      <c r="AX15" s="269" t="str">
        <f>IF(AND('Bridge Start'!$H10&lt;=CEILING('Bridge CPM'!AX$1,1),'Bridge Start'!$I10&gt;'Bridge CPM'!AW$1),1,"")</f>
        <v/>
      </c>
      <c r="AY15" s="269" t="str">
        <f>IF(AND('Bridge Start'!$H10&lt;=CEILING('Bridge CPM'!AY$1,1),'Bridge Start'!$I10&gt;'Bridge CPM'!AX$1),1,"")</f>
        <v/>
      </c>
      <c r="AZ15" s="269" t="str">
        <f>IF(AND('Bridge Start'!$H10&lt;=CEILING('Bridge CPM'!AZ$1,1),'Bridge Start'!$I10&gt;'Bridge CPM'!AY$1),1,"")</f>
        <v/>
      </c>
      <c r="BA15" s="270" t="str">
        <f>IF(AND('Bridge Start'!$H10&lt;=CEILING('Bridge CPM'!BA$1,1),'Bridge Start'!$I10&gt;'Bridge CPM'!AZ$1),1,"")</f>
        <v/>
      </c>
      <c r="BB15" s="268" t="str">
        <f>IF(AND('Bridge Start'!$H10&lt;=CEILING('Bridge CPM'!BB$1,1),'Bridge Start'!$I10&gt;'Bridge CPM'!BA$1),1,"")</f>
        <v/>
      </c>
      <c r="BC15" s="269" t="str">
        <f>IF(AND('Bridge Start'!$H10&lt;=CEILING('Bridge CPM'!BC$1,1),'Bridge Start'!$I10&gt;'Bridge CPM'!BB$1),1,"")</f>
        <v/>
      </c>
      <c r="BD15" s="269" t="str">
        <f>IF(AND('Bridge Start'!$H10&lt;=CEILING('Bridge CPM'!BD$1,1),'Bridge Start'!$I10&gt;'Bridge CPM'!BC$1),1,"")</f>
        <v/>
      </c>
      <c r="BE15" s="269" t="str">
        <f>IF(AND('Bridge Start'!$H10&lt;=CEILING('Bridge CPM'!BE$1,1),'Bridge Start'!$I10&gt;'Bridge CPM'!BD$1),1,"")</f>
        <v/>
      </c>
      <c r="BF15" s="269" t="str">
        <f>IF(AND('Bridge Start'!$H10&lt;=CEILING('Bridge CPM'!BF$1,1),'Bridge Start'!$I10&gt;'Bridge CPM'!BE$1),1,"")</f>
        <v/>
      </c>
      <c r="BG15" s="269" t="str">
        <f>IF(AND('Bridge Start'!$H10&lt;=CEILING('Bridge CPM'!BG$1,1),'Bridge Start'!$I10&gt;'Bridge CPM'!BF$1),1,"")</f>
        <v/>
      </c>
      <c r="BH15" s="269" t="str">
        <f>IF(AND('Bridge Start'!$H10&lt;=CEILING('Bridge CPM'!BH$1,1),'Bridge Start'!$I10&gt;'Bridge CPM'!BG$1),1,"")</f>
        <v/>
      </c>
      <c r="BI15" s="269" t="str">
        <f>IF(AND('Bridge Start'!$H10&lt;=CEILING('Bridge CPM'!BI$1,1),'Bridge Start'!$I10&gt;'Bridge CPM'!BH$1),1,"")</f>
        <v/>
      </c>
      <c r="BJ15" s="269" t="str">
        <f>IF(AND('Bridge Start'!$H10&lt;=CEILING('Bridge CPM'!BJ$1,1),'Bridge Start'!$I10&gt;'Bridge CPM'!BI$1),1,"")</f>
        <v/>
      </c>
      <c r="BK15" s="270" t="str">
        <f>IF(AND('Bridge Start'!$H10&lt;=CEILING('Bridge CPM'!BK$1,1),'Bridge Start'!$I10&gt;'Bridge CPM'!BJ$1),1,"")</f>
        <v/>
      </c>
      <c r="BL15" s="268" t="str">
        <f>IF(AND('Bridge Start'!$H10&lt;=CEILING('Bridge CPM'!BL$1,1),'Bridge Start'!$I10&gt;'Bridge CPM'!BK$1),1,"")</f>
        <v/>
      </c>
      <c r="BM15" s="269" t="str">
        <f>IF(AND('Bridge Start'!$H10&lt;=CEILING('Bridge CPM'!BM$1,1),'Bridge Start'!$I10&gt;'Bridge CPM'!BL$1),1,"")</f>
        <v/>
      </c>
      <c r="BN15" s="269" t="str">
        <f>IF(AND('Bridge Start'!$H10&lt;=CEILING('Bridge CPM'!BN$1,1),'Bridge Start'!$I10&gt;'Bridge CPM'!BM$1),1,"")</f>
        <v/>
      </c>
      <c r="BO15" s="269" t="str">
        <f>IF(AND('Bridge Start'!$H10&lt;=CEILING('Bridge CPM'!BO$1,1),'Bridge Start'!$I10&gt;'Bridge CPM'!BN$1),1,"")</f>
        <v/>
      </c>
      <c r="BP15" s="269" t="str">
        <f>IF(AND('Bridge Start'!$H10&lt;=CEILING('Bridge CPM'!BP$1,1),'Bridge Start'!$I10&gt;'Bridge CPM'!BO$1),1,"")</f>
        <v/>
      </c>
      <c r="BQ15" s="269" t="str">
        <f>IF(AND('Bridge Start'!$H10&lt;=CEILING('Bridge CPM'!BQ$1,1),'Bridge Start'!$I10&gt;'Bridge CPM'!BP$1),1,"")</f>
        <v/>
      </c>
      <c r="BR15" s="269" t="str">
        <f>IF(AND('Bridge Start'!$H10&lt;=CEILING('Bridge CPM'!BR$1,1),'Bridge Start'!$I10&gt;'Bridge CPM'!BQ$1),1,"")</f>
        <v/>
      </c>
      <c r="BS15" s="269" t="str">
        <f>IF(AND('Bridge Start'!$H10&lt;=CEILING('Bridge CPM'!BS$1,1),'Bridge Start'!$I10&gt;'Bridge CPM'!BR$1),1,"")</f>
        <v/>
      </c>
      <c r="BT15" s="269" t="str">
        <f>IF(AND('Bridge Start'!$H10&lt;=CEILING('Bridge CPM'!BT$1,1),'Bridge Start'!$I10&gt;'Bridge CPM'!BS$1),1,"")</f>
        <v/>
      </c>
      <c r="BU15" s="270" t="str">
        <f>IF(AND('Bridge Start'!$H10&lt;=CEILING('Bridge CPM'!BU$1,1),'Bridge Start'!$I10&gt;'Bridge CPM'!BT$1),1,"")</f>
        <v/>
      </c>
      <c r="BV15" s="268" t="str">
        <f>IF(AND('Bridge Start'!$H10&lt;=CEILING('Bridge CPM'!BV$1,1),'Bridge Start'!$I10&gt;'Bridge CPM'!BU$1),1,"")</f>
        <v/>
      </c>
      <c r="BW15" s="269" t="str">
        <f>IF(AND('Bridge Start'!$H10&lt;=CEILING('Bridge CPM'!BW$1,1),'Bridge Start'!$I10&gt;'Bridge CPM'!BV$1),1,"")</f>
        <v/>
      </c>
      <c r="BX15" s="269" t="str">
        <f>IF(AND('Bridge Start'!$H10&lt;=CEILING('Bridge CPM'!BX$1,1),'Bridge Start'!$I10&gt;'Bridge CPM'!BW$1),1,"")</f>
        <v/>
      </c>
      <c r="BY15" s="269" t="str">
        <f>IF(AND('Bridge Start'!$H10&lt;=CEILING('Bridge CPM'!BY$1,1),'Bridge Start'!$I10&gt;'Bridge CPM'!BX$1),1,"")</f>
        <v/>
      </c>
      <c r="BZ15" s="269" t="str">
        <f>IF(AND('Bridge Start'!$H10&lt;=CEILING('Bridge CPM'!BZ$1,1),'Bridge Start'!$I10&gt;'Bridge CPM'!BY$1),1,"")</f>
        <v/>
      </c>
      <c r="CA15" s="269" t="str">
        <f>IF(AND('Bridge Start'!$H10&lt;=CEILING('Bridge CPM'!CA$1,1),'Bridge Start'!$I10&gt;'Bridge CPM'!BZ$1),1,"")</f>
        <v/>
      </c>
      <c r="CB15" s="269" t="str">
        <f>IF(AND('Bridge Start'!$H10&lt;=CEILING('Bridge CPM'!CB$1,1),'Bridge Start'!$I10&gt;'Bridge CPM'!CA$1),1,"")</f>
        <v/>
      </c>
      <c r="CC15" s="269" t="str">
        <f>IF(AND('Bridge Start'!$H10&lt;=CEILING('Bridge CPM'!CC$1,1),'Bridge Start'!$I10&gt;'Bridge CPM'!CB$1),1,"")</f>
        <v/>
      </c>
      <c r="CD15" s="269" t="str">
        <f>IF(AND('Bridge Start'!$H10&lt;=CEILING('Bridge CPM'!CD$1,1),'Bridge Start'!$I10&gt;'Bridge CPM'!CC$1),1,"")</f>
        <v/>
      </c>
      <c r="CE15" s="270" t="str">
        <f>IF(AND('Bridge Start'!$H10&lt;=CEILING('Bridge CPM'!CE$1,1),'Bridge Start'!$I10&gt;'Bridge CPM'!CD$1),1,"")</f>
        <v/>
      </c>
      <c r="CF15" s="268" t="str">
        <f>IF(AND('Bridge Start'!$H10&lt;=CEILING('Bridge CPM'!CF$1,1),'Bridge Start'!$I10&gt;'Bridge CPM'!CE$1),1,"")</f>
        <v/>
      </c>
      <c r="CG15" s="269" t="str">
        <f>IF(AND('Bridge Start'!$H10&lt;=CEILING('Bridge CPM'!CG$1,1),'Bridge Start'!$I10&gt;'Bridge CPM'!CF$1),1,"")</f>
        <v/>
      </c>
      <c r="CH15" s="269" t="str">
        <f>IF(AND('Bridge Start'!$H10&lt;=CEILING('Bridge CPM'!CH$1,1),'Bridge Start'!$I10&gt;'Bridge CPM'!CG$1),1,"")</f>
        <v/>
      </c>
      <c r="CI15" s="269" t="str">
        <f>IF(AND('Bridge Start'!$H10&lt;=CEILING('Bridge CPM'!CI$1,1),'Bridge Start'!$I10&gt;'Bridge CPM'!CH$1),1,"")</f>
        <v/>
      </c>
      <c r="CJ15" s="269" t="str">
        <f>IF(AND('Bridge Start'!$H10&lt;=CEILING('Bridge CPM'!CJ$1,1),'Bridge Start'!$I10&gt;'Bridge CPM'!CI$1),1,"")</f>
        <v/>
      </c>
      <c r="CK15" s="269" t="str">
        <f>IF(AND('Bridge Start'!$H10&lt;=CEILING('Bridge CPM'!CK$1,1),'Bridge Start'!$I10&gt;'Bridge CPM'!CJ$1),1,"")</f>
        <v/>
      </c>
      <c r="CL15" s="269" t="str">
        <f>IF(AND('Bridge Start'!$H10&lt;=CEILING('Bridge CPM'!CL$1,1),'Bridge Start'!$I10&gt;'Bridge CPM'!CK$1),1,"")</f>
        <v/>
      </c>
      <c r="CM15" s="269" t="str">
        <f>IF(AND('Bridge Start'!$H10&lt;=CEILING('Bridge CPM'!CM$1,1),'Bridge Start'!$I10&gt;'Bridge CPM'!CL$1),1,"")</f>
        <v/>
      </c>
      <c r="CN15" s="269" t="str">
        <f>IF(AND('Bridge Start'!$H10&lt;=CEILING('Bridge CPM'!CN$1,1),'Bridge Start'!$I10&gt;'Bridge CPM'!CM$1),1,"")</f>
        <v/>
      </c>
      <c r="CO15" s="270" t="str">
        <f>IF(AND('Bridge Start'!$H10&lt;=CEILING('Bridge CPM'!CO$1,1),'Bridge Start'!$I10&gt;'Bridge CPM'!CN$1),1,"")</f>
        <v/>
      </c>
      <c r="CP15" s="268" t="str">
        <f>IF(AND('Bridge Start'!$H10&lt;=CEILING('Bridge CPM'!CP$1,1),'Bridge Start'!$I10&gt;'Bridge CPM'!CO$1),1,"")</f>
        <v/>
      </c>
      <c r="CQ15" s="269" t="str">
        <f>IF(AND('Bridge Start'!$H10&lt;=CEILING('Bridge CPM'!CQ$1,1),'Bridge Start'!$I10&gt;'Bridge CPM'!CP$1),1,"")</f>
        <v/>
      </c>
      <c r="CR15" s="269" t="str">
        <f>IF(AND('Bridge Start'!$H10&lt;=CEILING('Bridge CPM'!CR$1,1),'Bridge Start'!$I10&gt;'Bridge CPM'!CQ$1),1,"")</f>
        <v/>
      </c>
      <c r="CS15" s="269" t="str">
        <f>IF(AND('Bridge Start'!$H10&lt;=CEILING('Bridge CPM'!CS$1,1),'Bridge Start'!$I10&gt;'Bridge CPM'!CR$1),1,"")</f>
        <v/>
      </c>
      <c r="CT15" s="269" t="str">
        <f>IF(AND('Bridge Start'!$H10&lt;=CEILING('Bridge CPM'!CT$1,1),'Bridge Start'!$I10&gt;'Bridge CPM'!CS$1),1,"")</f>
        <v/>
      </c>
      <c r="CU15" s="269" t="str">
        <f>IF(AND('Bridge Start'!$H10&lt;=CEILING('Bridge CPM'!CU$1,1),'Bridge Start'!$I10&gt;'Bridge CPM'!CT$1),1,"")</f>
        <v/>
      </c>
      <c r="CV15" s="269" t="str">
        <f>IF(AND('Bridge Start'!$H10&lt;=CEILING('Bridge CPM'!CV$1,1),'Bridge Start'!$I10&gt;'Bridge CPM'!CU$1),1,"")</f>
        <v/>
      </c>
      <c r="CW15" s="269" t="str">
        <f>IF(AND('Bridge Start'!$H10&lt;=CEILING('Bridge CPM'!CW$1,1),'Bridge Start'!$I10&gt;'Bridge CPM'!CV$1),1,"")</f>
        <v/>
      </c>
      <c r="CX15" s="269" t="str">
        <f>IF(AND('Bridge Start'!$H10&lt;=CEILING('Bridge CPM'!CX$1,1),'Bridge Start'!$I10&gt;'Bridge CPM'!CW$1),1,"")</f>
        <v/>
      </c>
      <c r="CY15" s="270" t="str">
        <f>IF(AND('Bridge Start'!$H10&lt;=CEILING('Bridge CPM'!CY$1,1),'Bridge Start'!$I10&gt;'Bridge CPM'!CX$1),1,"")</f>
        <v/>
      </c>
      <c r="CZ15" s="268" t="str">
        <f>IF(AND('Bridge Start'!$H10&lt;=CEILING('Bridge CPM'!CZ$1,1),'Bridge Start'!$I10&gt;'Bridge CPM'!CY$1),1,"")</f>
        <v/>
      </c>
      <c r="DA15" s="269" t="str">
        <f>IF(AND('Bridge Start'!$H10&lt;=CEILING('Bridge CPM'!DA$1,1),'Bridge Start'!$I10&gt;'Bridge CPM'!CZ$1),1,"")</f>
        <v/>
      </c>
      <c r="DB15" s="269" t="str">
        <f>IF(AND('Bridge Start'!$H10&lt;=CEILING('Bridge CPM'!DB$1,1),'Bridge Start'!$I10&gt;'Bridge CPM'!DA$1),1,"")</f>
        <v/>
      </c>
      <c r="DC15" s="269" t="str">
        <f>IF(AND('Bridge Start'!$H10&lt;=CEILING('Bridge CPM'!DC$1,1),'Bridge Start'!$I10&gt;'Bridge CPM'!DB$1),1,"")</f>
        <v/>
      </c>
      <c r="DD15" s="269" t="str">
        <f>IF(AND('Bridge Start'!$H10&lt;=CEILING('Bridge CPM'!DD$1,1),'Bridge Start'!$I10&gt;'Bridge CPM'!DC$1),1,"")</f>
        <v/>
      </c>
      <c r="DE15" s="269" t="str">
        <f>IF(AND('Bridge Start'!$H10&lt;=CEILING('Bridge CPM'!DE$1,1),'Bridge Start'!$I10&gt;'Bridge CPM'!DD$1),1,"")</f>
        <v/>
      </c>
      <c r="DF15" s="269" t="str">
        <f>IF(AND('Bridge Start'!$H10&lt;=CEILING('Bridge CPM'!DF$1,1),'Bridge Start'!$I10&gt;'Bridge CPM'!DE$1),1,"")</f>
        <v/>
      </c>
      <c r="DG15" s="269" t="str">
        <f>IF(AND('Bridge Start'!$H10&lt;=CEILING('Bridge CPM'!DG$1,1),'Bridge Start'!$I10&gt;'Bridge CPM'!DF$1),1,"")</f>
        <v/>
      </c>
      <c r="DH15" s="269" t="str">
        <f>IF(AND('Bridge Start'!$H10&lt;=CEILING('Bridge CPM'!DH$1,1),'Bridge Start'!$I10&gt;'Bridge CPM'!DG$1),1,"")</f>
        <v/>
      </c>
      <c r="DI15" s="270" t="str">
        <f>IF(AND('Bridge Start'!$H10&lt;=CEILING('Bridge CPM'!DI$1,1),'Bridge Start'!$I10&gt;'Bridge CPM'!DH$1),1,"")</f>
        <v/>
      </c>
      <c r="DJ15" s="268" t="str">
        <f>IF(AND('Bridge Start'!$H10&lt;=CEILING('Bridge CPM'!DJ$1,1),'Bridge Start'!$I10&gt;'Bridge CPM'!DI$1),1,"")</f>
        <v/>
      </c>
      <c r="DK15" s="269" t="str">
        <f>IF(AND('Bridge Start'!$H10&lt;=CEILING('Bridge CPM'!DK$1,1),'Bridge Start'!$I10&gt;'Bridge CPM'!DJ$1),1,"")</f>
        <v/>
      </c>
      <c r="DL15" s="269" t="str">
        <f>IF(AND('Bridge Start'!$H10&lt;=CEILING('Bridge CPM'!DL$1,1),'Bridge Start'!$I10&gt;'Bridge CPM'!DK$1),1,"")</f>
        <v/>
      </c>
      <c r="DM15" s="269" t="str">
        <f>IF(AND('Bridge Start'!$H10&lt;=CEILING('Bridge CPM'!DM$1,1),'Bridge Start'!$I10&gt;'Bridge CPM'!DL$1),1,"")</f>
        <v/>
      </c>
      <c r="DN15" s="269" t="str">
        <f>IF(AND('Bridge Start'!$H10&lt;=CEILING('Bridge CPM'!DN$1,1),'Bridge Start'!$I10&gt;'Bridge CPM'!DM$1),1,"")</f>
        <v/>
      </c>
      <c r="DO15" s="269" t="str">
        <f>IF(AND('Bridge Start'!$H10&lt;=CEILING('Bridge CPM'!DO$1,1),'Bridge Start'!$I10&gt;'Bridge CPM'!DN$1),1,"")</f>
        <v/>
      </c>
      <c r="DP15" s="269" t="str">
        <f>IF(AND('Bridge Start'!$H10&lt;=CEILING('Bridge CPM'!DP$1,1),'Bridge Start'!$I10&gt;'Bridge CPM'!DO$1),1,"")</f>
        <v/>
      </c>
      <c r="DQ15" s="269" t="str">
        <f>IF(AND('Bridge Start'!$H10&lt;=CEILING('Bridge CPM'!DQ$1,1),'Bridge Start'!$I10&gt;'Bridge CPM'!DP$1),1,"")</f>
        <v/>
      </c>
      <c r="DR15" s="269" t="str">
        <f>IF(AND('Bridge Start'!$H10&lt;=CEILING('Bridge CPM'!DR$1,1),'Bridge Start'!$I10&gt;'Bridge CPM'!DQ$1),1,"")</f>
        <v/>
      </c>
      <c r="DS15" s="270" t="str">
        <f>IF(AND('Bridge Start'!$H10&lt;=CEILING('Bridge CPM'!DS$1,1),'Bridge Start'!$I10&gt;'Bridge CPM'!DR$1),1,"")</f>
        <v/>
      </c>
      <c r="DT15" s="268" t="str">
        <f>IF(AND('Bridge Start'!$H10&lt;=CEILING('Bridge CPM'!DT$1,1),'Bridge Start'!$I10&gt;'Bridge CPM'!DS$1),1,"")</f>
        <v/>
      </c>
      <c r="DU15" s="269" t="str">
        <f>IF(AND('Bridge Start'!$H10&lt;=CEILING('Bridge CPM'!DU$1,1),'Bridge Start'!$I10&gt;'Bridge CPM'!DT$1),1,"")</f>
        <v/>
      </c>
      <c r="DV15" s="269" t="str">
        <f>IF(AND('Bridge Start'!$H10&lt;=CEILING('Bridge CPM'!DV$1,1),'Bridge Start'!$I10&gt;'Bridge CPM'!DU$1),1,"")</f>
        <v/>
      </c>
      <c r="DW15" s="269" t="str">
        <f>IF(AND('Bridge Start'!$H10&lt;=CEILING('Bridge CPM'!DW$1,1),'Bridge Start'!$I10&gt;'Bridge CPM'!DV$1),1,"")</f>
        <v/>
      </c>
      <c r="DX15" s="269" t="str">
        <f>IF(AND('Bridge Start'!$H10&lt;=CEILING('Bridge CPM'!DX$1,1),'Bridge Start'!$I10&gt;'Bridge CPM'!DW$1),1,"")</f>
        <v/>
      </c>
      <c r="DY15" s="269" t="str">
        <f>IF(AND('Bridge Start'!$H10&lt;=CEILING('Bridge CPM'!DY$1,1),'Bridge Start'!$I10&gt;'Bridge CPM'!DX$1),1,"")</f>
        <v/>
      </c>
      <c r="DZ15" s="269" t="str">
        <f>IF(AND('Bridge Start'!$H10&lt;=CEILING('Bridge CPM'!DZ$1,1),'Bridge Start'!$I10&gt;'Bridge CPM'!DY$1),1,"")</f>
        <v/>
      </c>
      <c r="EA15" s="269" t="str">
        <f>IF(AND('Bridge Start'!$H10&lt;=CEILING('Bridge CPM'!EA$1,1),'Bridge Start'!$I10&gt;'Bridge CPM'!DZ$1),1,"")</f>
        <v/>
      </c>
      <c r="EB15" s="269" t="str">
        <f>IF(AND('Bridge Start'!$H10&lt;=CEILING('Bridge CPM'!EB$1,1),'Bridge Start'!$I10&gt;'Bridge CPM'!EA$1),1,"")</f>
        <v/>
      </c>
      <c r="EC15" s="270" t="str">
        <f>IF(AND('Bridge Start'!$H10&lt;=CEILING('Bridge CPM'!EC$1,1),'Bridge Start'!$I10&gt;'Bridge CPM'!EB$1),1,"")</f>
        <v/>
      </c>
    </row>
    <row r="16" spans="2:138" ht="12" customHeight="1" x14ac:dyDescent="0.2">
      <c r="B16" t="str">
        <f>'Bridge Start'!B11</f>
        <v/>
      </c>
      <c r="C16" s="221" t="str">
        <f>'Bridge Start'!D11</f>
        <v/>
      </c>
      <c r="D16" s="222" t="str">
        <f>IF(AND('Bridge Start'!$H11&lt;=CEILING('Bridge CPM'!D$1,1),'Bridge Start'!$I11&gt;'Bridge CPM'!C$1),1,"")</f>
        <v/>
      </c>
      <c r="E16" s="257" t="str">
        <f>IF(AND('Bridge Start'!$H11&lt;=CEILING('Bridge CPM'!E$1,1),'Bridge Start'!$I11&gt;'Bridge CPM'!D$1),1,"")</f>
        <v/>
      </c>
      <c r="F16" s="257" t="str">
        <f>IF(AND('Bridge Start'!$H11&lt;=CEILING('Bridge CPM'!F$1,1),'Bridge Start'!$I11&gt;'Bridge CPM'!E$1),1,"")</f>
        <v/>
      </c>
      <c r="G16" s="257" t="str">
        <f>IF(AND('Bridge Start'!$H11&lt;=CEILING('Bridge CPM'!G$1,1),'Bridge Start'!$I11&gt;'Bridge CPM'!F$1),1,"")</f>
        <v/>
      </c>
      <c r="H16" s="257" t="str">
        <f>IF(AND('Bridge Start'!$H11&lt;=CEILING('Bridge CPM'!H$1,1),'Bridge Start'!$I11&gt;'Bridge CPM'!G$1),1,"")</f>
        <v/>
      </c>
      <c r="I16" s="257" t="str">
        <f>IF(AND('Bridge Start'!$H11&lt;=CEILING('Bridge CPM'!I$1,1),'Bridge Start'!$I11&gt;'Bridge CPM'!H$1),1,"")</f>
        <v/>
      </c>
      <c r="J16" s="257" t="str">
        <f>IF(AND('Bridge Start'!$H11&lt;=CEILING('Bridge CPM'!J$1,1),'Bridge Start'!$I11&gt;'Bridge CPM'!I$1),1,"")</f>
        <v/>
      </c>
      <c r="K16" s="257" t="str">
        <f>IF(AND('Bridge Start'!$H11&lt;=CEILING('Bridge CPM'!K$1,1),'Bridge Start'!$I11&gt;'Bridge CPM'!J$1),1,"")</f>
        <v/>
      </c>
      <c r="L16" s="257" t="str">
        <f>IF(AND('Bridge Start'!$H11&lt;=CEILING('Bridge CPM'!L$1,1),'Bridge Start'!$I11&gt;'Bridge CPM'!K$1),1,"")</f>
        <v/>
      </c>
      <c r="M16" s="223" t="str">
        <f>IF(AND('Bridge Start'!$H11&lt;=CEILING('Bridge CPM'!M$1,1),'Bridge Start'!$I11&gt;'Bridge CPM'!L$1),1,"")</f>
        <v/>
      </c>
      <c r="N16" s="222" t="str">
        <f>IF(AND('Bridge Start'!$H11&lt;=CEILING('Bridge CPM'!N$1,1),'Bridge Start'!$I11&gt;'Bridge CPM'!M$1),1,"")</f>
        <v/>
      </c>
      <c r="O16" s="257" t="str">
        <f>IF(AND('Bridge Start'!$H11&lt;=CEILING('Bridge CPM'!O$1,1),'Bridge Start'!$I11&gt;'Bridge CPM'!N$1),1,"")</f>
        <v/>
      </c>
      <c r="P16" s="257" t="str">
        <f>IF(AND('Bridge Start'!$H11&lt;=CEILING('Bridge CPM'!P$1,1),'Bridge Start'!$I11&gt;'Bridge CPM'!O$1),1,"")</f>
        <v/>
      </c>
      <c r="Q16" s="257" t="str">
        <f>IF(AND('Bridge Start'!$H11&lt;=CEILING('Bridge CPM'!Q$1,1),'Bridge Start'!$I11&gt;'Bridge CPM'!P$1),1,"")</f>
        <v/>
      </c>
      <c r="R16" s="257" t="str">
        <f>IF(AND('Bridge Start'!$H11&lt;=CEILING('Bridge CPM'!R$1,1),'Bridge Start'!$I11&gt;'Bridge CPM'!Q$1),1,"")</f>
        <v/>
      </c>
      <c r="S16" s="257" t="str">
        <f>IF(AND('Bridge Start'!$H11&lt;=CEILING('Bridge CPM'!S$1,1),'Bridge Start'!$I11&gt;'Bridge CPM'!R$1),1,"")</f>
        <v/>
      </c>
      <c r="T16" s="257" t="str">
        <f>IF(AND('Bridge Start'!$H11&lt;=CEILING('Bridge CPM'!T$1,1),'Bridge Start'!$I11&gt;'Bridge CPM'!S$1),1,"")</f>
        <v/>
      </c>
      <c r="U16" s="257" t="str">
        <f>IF(AND('Bridge Start'!$H11&lt;=CEILING('Bridge CPM'!U$1,1),'Bridge Start'!$I11&gt;'Bridge CPM'!T$1),1,"")</f>
        <v/>
      </c>
      <c r="V16" s="257" t="str">
        <f>IF(AND('Bridge Start'!$H11&lt;=CEILING('Bridge CPM'!V$1,1),'Bridge Start'!$I11&gt;'Bridge CPM'!U$1),1,"")</f>
        <v/>
      </c>
      <c r="W16" s="223" t="str">
        <f>IF(AND('Bridge Start'!$H11&lt;=CEILING('Bridge CPM'!W$1,1),'Bridge Start'!$I11&gt;'Bridge CPM'!V$1),1,"")</f>
        <v/>
      </c>
      <c r="X16" s="222" t="str">
        <f>IF(AND('Bridge Start'!$H11&lt;=CEILING('Bridge CPM'!X$1,1),'Bridge Start'!$I11&gt;'Bridge CPM'!W$1),1,"")</f>
        <v/>
      </c>
      <c r="Y16" s="257" t="str">
        <f>IF(AND('Bridge Start'!$H11&lt;=CEILING('Bridge CPM'!Y$1,1),'Bridge Start'!$I11&gt;'Bridge CPM'!X$1),1,"")</f>
        <v/>
      </c>
      <c r="Z16" s="257" t="str">
        <f>IF(AND('Bridge Start'!$H11&lt;=CEILING('Bridge CPM'!Z$1,1),'Bridge Start'!$I11&gt;'Bridge CPM'!Y$1),1,"")</f>
        <v/>
      </c>
      <c r="AA16" s="257" t="str">
        <f>IF(AND('Bridge Start'!$H11&lt;=CEILING('Bridge CPM'!AA$1,1),'Bridge Start'!$I11&gt;'Bridge CPM'!Z$1),1,"")</f>
        <v/>
      </c>
      <c r="AB16" s="257" t="str">
        <f>IF(AND('Bridge Start'!$H11&lt;=CEILING('Bridge CPM'!AB$1,1),'Bridge Start'!$I11&gt;'Bridge CPM'!AA$1),1,"")</f>
        <v/>
      </c>
      <c r="AC16" s="257" t="str">
        <f>IF(AND('Bridge Start'!$H11&lt;=CEILING('Bridge CPM'!AC$1,1),'Bridge Start'!$I11&gt;'Bridge CPM'!AB$1),1,"")</f>
        <v/>
      </c>
      <c r="AD16" s="257" t="str">
        <f>IF(AND('Bridge Start'!$H11&lt;=CEILING('Bridge CPM'!AD$1,1),'Bridge Start'!$I11&gt;'Bridge CPM'!AC$1),1,"")</f>
        <v/>
      </c>
      <c r="AE16" s="257" t="str">
        <f>IF(AND('Bridge Start'!$H11&lt;=CEILING('Bridge CPM'!AE$1,1),'Bridge Start'!$I11&gt;'Bridge CPM'!AD$1),1,"")</f>
        <v/>
      </c>
      <c r="AF16" s="257" t="str">
        <f>IF(AND('Bridge Start'!$H11&lt;=CEILING('Bridge CPM'!AF$1,1),'Bridge Start'!$I11&gt;'Bridge CPM'!AE$1),1,"")</f>
        <v/>
      </c>
      <c r="AG16" s="223" t="str">
        <f>IF(AND('Bridge Start'!$H11&lt;=CEILING('Bridge CPM'!AG$1,1),'Bridge Start'!$I11&gt;'Bridge CPM'!AF$1),1,"")</f>
        <v/>
      </c>
      <c r="AH16" s="222" t="str">
        <f>IF(AND('Bridge Start'!$H11&lt;=CEILING('Bridge CPM'!AH$1,1),'Bridge Start'!$I11&gt;'Bridge CPM'!AG$1),1,"")</f>
        <v/>
      </c>
      <c r="AI16" s="257" t="str">
        <f>IF(AND('Bridge Start'!$H11&lt;=CEILING('Bridge CPM'!AI$1,1),'Bridge Start'!$I11&gt;'Bridge CPM'!AH$1),1,"")</f>
        <v/>
      </c>
      <c r="AJ16" s="257" t="str">
        <f>IF(AND('Bridge Start'!$H11&lt;=CEILING('Bridge CPM'!AJ$1,1),'Bridge Start'!$I11&gt;'Bridge CPM'!AI$1),1,"")</f>
        <v/>
      </c>
      <c r="AK16" s="257" t="str">
        <f>IF(AND('Bridge Start'!$H11&lt;=CEILING('Bridge CPM'!AK$1,1),'Bridge Start'!$I11&gt;'Bridge CPM'!AJ$1),1,"")</f>
        <v/>
      </c>
      <c r="AL16" s="257" t="str">
        <f>IF(AND('Bridge Start'!$H11&lt;=CEILING('Bridge CPM'!AL$1,1),'Bridge Start'!$I11&gt;'Bridge CPM'!AK$1),1,"")</f>
        <v/>
      </c>
      <c r="AM16" s="257" t="str">
        <f>IF(AND('Bridge Start'!$H11&lt;=CEILING('Bridge CPM'!AM$1,1),'Bridge Start'!$I11&gt;'Bridge CPM'!AL$1),1,"")</f>
        <v/>
      </c>
      <c r="AN16" s="257" t="str">
        <f>IF(AND('Bridge Start'!$H11&lt;=CEILING('Bridge CPM'!AN$1,1),'Bridge Start'!$I11&gt;'Bridge CPM'!AM$1),1,"")</f>
        <v/>
      </c>
      <c r="AO16" s="257" t="str">
        <f>IF(AND('Bridge Start'!$H11&lt;=CEILING('Bridge CPM'!AO$1,1),'Bridge Start'!$I11&gt;'Bridge CPM'!AN$1),1,"")</f>
        <v/>
      </c>
      <c r="AP16" s="257" t="str">
        <f>IF(AND('Bridge Start'!$H11&lt;=CEILING('Bridge CPM'!AP$1,1),'Bridge Start'!$I11&gt;'Bridge CPM'!AO$1),1,"")</f>
        <v/>
      </c>
      <c r="AQ16" s="223" t="str">
        <f>IF(AND('Bridge Start'!$H11&lt;=CEILING('Bridge CPM'!AQ$1,1),'Bridge Start'!$I11&gt;'Bridge CPM'!AP$1),1,"")</f>
        <v/>
      </c>
      <c r="AR16" s="222" t="str">
        <f>IF(AND('Bridge Start'!$H11&lt;=CEILING('Bridge CPM'!AR$1,1),'Bridge Start'!$I11&gt;'Bridge CPM'!AQ$1),1,"")</f>
        <v/>
      </c>
      <c r="AS16" s="257" t="str">
        <f>IF(AND('Bridge Start'!$H11&lt;=CEILING('Bridge CPM'!AS$1,1),'Bridge Start'!$I11&gt;'Bridge CPM'!AR$1),1,"")</f>
        <v/>
      </c>
      <c r="AT16" s="257" t="str">
        <f>IF(AND('Bridge Start'!$H11&lt;=CEILING('Bridge CPM'!AT$1,1),'Bridge Start'!$I11&gt;'Bridge CPM'!AS$1),1,"")</f>
        <v/>
      </c>
      <c r="AU16" s="257" t="str">
        <f>IF(AND('Bridge Start'!$H11&lt;=CEILING('Bridge CPM'!AU$1,1),'Bridge Start'!$I11&gt;'Bridge CPM'!AT$1),1,"")</f>
        <v/>
      </c>
      <c r="AV16" s="257" t="str">
        <f>IF(AND('Bridge Start'!$H11&lt;=CEILING('Bridge CPM'!AV$1,1),'Bridge Start'!$I11&gt;'Bridge CPM'!AU$1),1,"")</f>
        <v/>
      </c>
      <c r="AW16" s="257" t="str">
        <f>IF(AND('Bridge Start'!$H11&lt;=CEILING('Bridge CPM'!AW$1,1),'Bridge Start'!$I11&gt;'Bridge CPM'!AV$1),1,"")</f>
        <v/>
      </c>
      <c r="AX16" s="257" t="str">
        <f>IF(AND('Bridge Start'!$H11&lt;=CEILING('Bridge CPM'!AX$1,1),'Bridge Start'!$I11&gt;'Bridge CPM'!AW$1),1,"")</f>
        <v/>
      </c>
      <c r="AY16" s="257" t="str">
        <f>IF(AND('Bridge Start'!$H11&lt;=CEILING('Bridge CPM'!AY$1,1),'Bridge Start'!$I11&gt;'Bridge CPM'!AX$1),1,"")</f>
        <v/>
      </c>
      <c r="AZ16" s="257" t="str">
        <f>IF(AND('Bridge Start'!$H11&lt;=CEILING('Bridge CPM'!AZ$1,1),'Bridge Start'!$I11&gt;'Bridge CPM'!AY$1),1,"")</f>
        <v/>
      </c>
      <c r="BA16" s="223" t="str">
        <f>IF(AND('Bridge Start'!$H11&lt;=CEILING('Bridge CPM'!BA$1,1),'Bridge Start'!$I11&gt;'Bridge CPM'!AZ$1),1,"")</f>
        <v/>
      </c>
      <c r="BB16" s="222" t="str">
        <f>IF(AND('Bridge Start'!$H11&lt;=CEILING('Bridge CPM'!BB$1,1),'Bridge Start'!$I11&gt;'Bridge CPM'!BA$1),1,"")</f>
        <v/>
      </c>
      <c r="BC16" s="257" t="str">
        <f>IF(AND('Bridge Start'!$H11&lt;=CEILING('Bridge CPM'!BC$1,1),'Bridge Start'!$I11&gt;'Bridge CPM'!BB$1),1,"")</f>
        <v/>
      </c>
      <c r="BD16" s="257" t="str">
        <f>IF(AND('Bridge Start'!$H11&lt;=CEILING('Bridge CPM'!BD$1,1),'Bridge Start'!$I11&gt;'Bridge CPM'!BC$1),1,"")</f>
        <v/>
      </c>
      <c r="BE16" s="257" t="str">
        <f>IF(AND('Bridge Start'!$H11&lt;=CEILING('Bridge CPM'!BE$1,1),'Bridge Start'!$I11&gt;'Bridge CPM'!BD$1),1,"")</f>
        <v/>
      </c>
      <c r="BF16" s="257" t="str">
        <f>IF(AND('Bridge Start'!$H11&lt;=CEILING('Bridge CPM'!BF$1,1),'Bridge Start'!$I11&gt;'Bridge CPM'!BE$1),1,"")</f>
        <v/>
      </c>
      <c r="BG16" s="257" t="str">
        <f>IF(AND('Bridge Start'!$H11&lt;=CEILING('Bridge CPM'!BG$1,1),'Bridge Start'!$I11&gt;'Bridge CPM'!BF$1),1,"")</f>
        <v/>
      </c>
      <c r="BH16" s="257" t="str">
        <f>IF(AND('Bridge Start'!$H11&lt;=CEILING('Bridge CPM'!BH$1,1),'Bridge Start'!$I11&gt;'Bridge CPM'!BG$1),1,"")</f>
        <v/>
      </c>
      <c r="BI16" s="257" t="str">
        <f>IF(AND('Bridge Start'!$H11&lt;=CEILING('Bridge CPM'!BI$1,1),'Bridge Start'!$I11&gt;'Bridge CPM'!BH$1),1,"")</f>
        <v/>
      </c>
      <c r="BJ16" s="257" t="str">
        <f>IF(AND('Bridge Start'!$H11&lt;=CEILING('Bridge CPM'!BJ$1,1),'Bridge Start'!$I11&gt;'Bridge CPM'!BI$1),1,"")</f>
        <v/>
      </c>
      <c r="BK16" s="223" t="str">
        <f>IF(AND('Bridge Start'!$H11&lt;=CEILING('Bridge CPM'!BK$1,1),'Bridge Start'!$I11&gt;'Bridge CPM'!BJ$1),1,"")</f>
        <v/>
      </c>
      <c r="BL16" s="222" t="str">
        <f>IF(AND('Bridge Start'!$H11&lt;=CEILING('Bridge CPM'!BL$1,1),'Bridge Start'!$I11&gt;'Bridge CPM'!BK$1),1,"")</f>
        <v/>
      </c>
      <c r="BM16" s="257" t="str">
        <f>IF(AND('Bridge Start'!$H11&lt;=CEILING('Bridge CPM'!BM$1,1),'Bridge Start'!$I11&gt;'Bridge CPM'!BL$1),1,"")</f>
        <v/>
      </c>
      <c r="BN16" s="257" t="str">
        <f>IF(AND('Bridge Start'!$H11&lt;=CEILING('Bridge CPM'!BN$1,1),'Bridge Start'!$I11&gt;'Bridge CPM'!BM$1),1,"")</f>
        <v/>
      </c>
      <c r="BO16" s="257" t="str">
        <f>IF(AND('Bridge Start'!$H11&lt;=CEILING('Bridge CPM'!BO$1,1),'Bridge Start'!$I11&gt;'Bridge CPM'!BN$1),1,"")</f>
        <v/>
      </c>
      <c r="BP16" s="257" t="str">
        <f>IF(AND('Bridge Start'!$H11&lt;=CEILING('Bridge CPM'!BP$1,1),'Bridge Start'!$I11&gt;'Bridge CPM'!BO$1),1,"")</f>
        <v/>
      </c>
      <c r="BQ16" s="257" t="str">
        <f>IF(AND('Bridge Start'!$H11&lt;=CEILING('Bridge CPM'!BQ$1,1),'Bridge Start'!$I11&gt;'Bridge CPM'!BP$1),1,"")</f>
        <v/>
      </c>
      <c r="BR16" s="257" t="str">
        <f>IF(AND('Bridge Start'!$H11&lt;=CEILING('Bridge CPM'!BR$1,1),'Bridge Start'!$I11&gt;'Bridge CPM'!BQ$1),1,"")</f>
        <v/>
      </c>
      <c r="BS16" s="257" t="str">
        <f>IF(AND('Bridge Start'!$H11&lt;=CEILING('Bridge CPM'!BS$1,1),'Bridge Start'!$I11&gt;'Bridge CPM'!BR$1),1,"")</f>
        <v/>
      </c>
      <c r="BT16" s="257" t="str">
        <f>IF(AND('Bridge Start'!$H11&lt;=CEILING('Bridge CPM'!BT$1,1),'Bridge Start'!$I11&gt;'Bridge CPM'!BS$1),1,"")</f>
        <v/>
      </c>
      <c r="BU16" s="223" t="str">
        <f>IF(AND('Bridge Start'!$H11&lt;=CEILING('Bridge CPM'!BU$1,1),'Bridge Start'!$I11&gt;'Bridge CPM'!BT$1),1,"")</f>
        <v/>
      </c>
      <c r="BV16" s="222" t="str">
        <f>IF(AND('Bridge Start'!$H11&lt;=CEILING('Bridge CPM'!BV$1,1),'Bridge Start'!$I11&gt;'Bridge CPM'!BU$1),1,"")</f>
        <v/>
      </c>
      <c r="BW16" s="257" t="str">
        <f>IF(AND('Bridge Start'!$H11&lt;=CEILING('Bridge CPM'!BW$1,1),'Bridge Start'!$I11&gt;'Bridge CPM'!BV$1),1,"")</f>
        <v/>
      </c>
      <c r="BX16" s="257" t="str">
        <f>IF(AND('Bridge Start'!$H11&lt;=CEILING('Bridge CPM'!BX$1,1),'Bridge Start'!$I11&gt;'Bridge CPM'!BW$1),1,"")</f>
        <v/>
      </c>
      <c r="BY16" s="257" t="str">
        <f>IF(AND('Bridge Start'!$H11&lt;=CEILING('Bridge CPM'!BY$1,1),'Bridge Start'!$I11&gt;'Bridge CPM'!BX$1),1,"")</f>
        <v/>
      </c>
      <c r="BZ16" s="257" t="str">
        <f>IF(AND('Bridge Start'!$H11&lt;=CEILING('Bridge CPM'!BZ$1,1),'Bridge Start'!$I11&gt;'Bridge CPM'!BY$1),1,"")</f>
        <v/>
      </c>
      <c r="CA16" s="257" t="str">
        <f>IF(AND('Bridge Start'!$H11&lt;=CEILING('Bridge CPM'!CA$1,1),'Bridge Start'!$I11&gt;'Bridge CPM'!BZ$1),1,"")</f>
        <v/>
      </c>
      <c r="CB16" s="257" t="str">
        <f>IF(AND('Bridge Start'!$H11&lt;=CEILING('Bridge CPM'!CB$1,1),'Bridge Start'!$I11&gt;'Bridge CPM'!CA$1),1,"")</f>
        <v/>
      </c>
      <c r="CC16" s="257" t="str">
        <f>IF(AND('Bridge Start'!$H11&lt;=CEILING('Bridge CPM'!CC$1,1),'Bridge Start'!$I11&gt;'Bridge CPM'!CB$1),1,"")</f>
        <v/>
      </c>
      <c r="CD16" s="257" t="str">
        <f>IF(AND('Bridge Start'!$H11&lt;=CEILING('Bridge CPM'!CD$1,1),'Bridge Start'!$I11&gt;'Bridge CPM'!CC$1),1,"")</f>
        <v/>
      </c>
      <c r="CE16" s="223" t="str">
        <f>IF(AND('Bridge Start'!$H11&lt;=CEILING('Bridge CPM'!CE$1,1),'Bridge Start'!$I11&gt;'Bridge CPM'!CD$1),1,"")</f>
        <v/>
      </c>
      <c r="CF16" s="222" t="str">
        <f>IF(AND('Bridge Start'!$H11&lt;=CEILING('Bridge CPM'!CF$1,1),'Bridge Start'!$I11&gt;'Bridge CPM'!CE$1),1,"")</f>
        <v/>
      </c>
      <c r="CG16" s="257" t="str">
        <f>IF(AND('Bridge Start'!$H11&lt;=CEILING('Bridge CPM'!CG$1,1),'Bridge Start'!$I11&gt;'Bridge CPM'!CF$1),1,"")</f>
        <v/>
      </c>
      <c r="CH16" s="257" t="str">
        <f>IF(AND('Bridge Start'!$H11&lt;=CEILING('Bridge CPM'!CH$1,1),'Bridge Start'!$I11&gt;'Bridge CPM'!CG$1),1,"")</f>
        <v/>
      </c>
      <c r="CI16" s="257" t="str">
        <f>IF(AND('Bridge Start'!$H11&lt;=CEILING('Bridge CPM'!CI$1,1),'Bridge Start'!$I11&gt;'Bridge CPM'!CH$1),1,"")</f>
        <v/>
      </c>
      <c r="CJ16" s="257" t="str">
        <f>IF(AND('Bridge Start'!$H11&lt;=CEILING('Bridge CPM'!CJ$1,1),'Bridge Start'!$I11&gt;'Bridge CPM'!CI$1),1,"")</f>
        <v/>
      </c>
      <c r="CK16" s="257" t="str">
        <f>IF(AND('Bridge Start'!$H11&lt;=CEILING('Bridge CPM'!CK$1,1),'Bridge Start'!$I11&gt;'Bridge CPM'!CJ$1),1,"")</f>
        <v/>
      </c>
      <c r="CL16" s="257" t="str">
        <f>IF(AND('Bridge Start'!$H11&lt;=CEILING('Bridge CPM'!CL$1,1),'Bridge Start'!$I11&gt;'Bridge CPM'!CK$1),1,"")</f>
        <v/>
      </c>
      <c r="CM16" s="257" t="str">
        <f>IF(AND('Bridge Start'!$H11&lt;=CEILING('Bridge CPM'!CM$1,1),'Bridge Start'!$I11&gt;'Bridge CPM'!CL$1),1,"")</f>
        <v/>
      </c>
      <c r="CN16" s="257" t="str">
        <f>IF(AND('Bridge Start'!$H11&lt;=CEILING('Bridge CPM'!CN$1,1),'Bridge Start'!$I11&gt;'Bridge CPM'!CM$1),1,"")</f>
        <v/>
      </c>
      <c r="CO16" s="223" t="str">
        <f>IF(AND('Bridge Start'!$H11&lt;=CEILING('Bridge CPM'!CO$1,1),'Bridge Start'!$I11&gt;'Bridge CPM'!CN$1),1,"")</f>
        <v/>
      </c>
      <c r="CP16" s="222" t="str">
        <f>IF(AND('Bridge Start'!$H11&lt;=CEILING('Bridge CPM'!CP$1,1),'Bridge Start'!$I11&gt;'Bridge CPM'!CO$1),1,"")</f>
        <v/>
      </c>
      <c r="CQ16" s="257" t="str">
        <f>IF(AND('Bridge Start'!$H11&lt;=CEILING('Bridge CPM'!CQ$1,1),'Bridge Start'!$I11&gt;'Bridge CPM'!CP$1),1,"")</f>
        <v/>
      </c>
      <c r="CR16" s="257" t="str">
        <f>IF(AND('Bridge Start'!$H11&lt;=CEILING('Bridge CPM'!CR$1,1),'Bridge Start'!$I11&gt;'Bridge CPM'!CQ$1),1,"")</f>
        <v/>
      </c>
      <c r="CS16" s="257" t="str">
        <f>IF(AND('Bridge Start'!$H11&lt;=CEILING('Bridge CPM'!CS$1,1),'Bridge Start'!$I11&gt;'Bridge CPM'!CR$1),1,"")</f>
        <v/>
      </c>
      <c r="CT16" s="257" t="str">
        <f>IF(AND('Bridge Start'!$H11&lt;=CEILING('Bridge CPM'!CT$1,1),'Bridge Start'!$I11&gt;'Bridge CPM'!CS$1),1,"")</f>
        <v/>
      </c>
      <c r="CU16" s="257" t="str">
        <f>IF(AND('Bridge Start'!$H11&lt;=CEILING('Bridge CPM'!CU$1,1),'Bridge Start'!$I11&gt;'Bridge CPM'!CT$1),1,"")</f>
        <v/>
      </c>
      <c r="CV16" s="257" t="str">
        <f>IF(AND('Bridge Start'!$H11&lt;=CEILING('Bridge CPM'!CV$1,1),'Bridge Start'!$I11&gt;'Bridge CPM'!CU$1),1,"")</f>
        <v/>
      </c>
      <c r="CW16" s="257" t="str">
        <f>IF(AND('Bridge Start'!$H11&lt;=CEILING('Bridge CPM'!CW$1,1),'Bridge Start'!$I11&gt;'Bridge CPM'!CV$1),1,"")</f>
        <v/>
      </c>
      <c r="CX16" s="257" t="str">
        <f>IF(AND('Bridge Start'!$H11&lt;=CEILING('Bridge CPM'!CX$1,1),'Bridge Start'!$I11&gt;'Bridge CPM'!CW$1),1,"")</f>
        <v/>
      </c>
      <c r="CY16" s="223" t="str">
        <f>IF(AND('Bridge Start'!$H11&lt;=CEILING('Bridge CPM'!CY$1,1),'Bridge Start'!$I11&gt;'Bridge CPM'!CX$1),1,"")</f>
        <v/>
      </c>
      <c r="CZ16" s="222" t="str">
        <f>IF(AND('Bridge Start'!$H11&lt;=CEILING('Bridge CPM'!CZ$1,1),'Bridge Start'!$I11&gt;'Bridge CPM'!CY$1),1,"")</f>
        <v/>
      </c>
      <c r="DA16" s="257" t="str">
        <f>IF(AND('Bridge Start'!$H11&lt;=CEILING('Bridge CPM'!DA$1,1),'Bridge Start'!$I11&gt;'Bridge CPM'!CZ$1),1,"")</f>
        <v/>
      </c>
      <c r="DB16" s="257" t="str">
        <f>IF(AND('Bridge Start'!$H11&lt;=CEILING('Bridge CPM'!DB$1,1),'Bridge Start'!$I11&gt;'Bridge CPM'!DA$1),1,"")</f>
        <v/>
      </c>
      <c r="DC16" s="257" t="str">
        <f>IF(AND('Bridge Start'!$H11&lt;=CEILING('Bridge CPM'!DC$1,1),'Bridge Start'!$I11&gt;'Bridge CPM'!DB$1),1,"")</f>
        <v/>
      </c>
      <c r="DD16" s="257" t="str">
        <f>IF(AND('Bridge Start'!$H11&lt;=CEILING('Bridge CPM'!DD$1,1),'Bridge Start'!$I11&gt;'Bridge CPM'!DC$1),1,"")</f>
        <v/>
      </c>
      <c r="DE16" s="257" t="str">
        <f>IF(AND('Bridge Start'!$H11&lt;=CEILING('Bridge CPM'!DE$1,1),'Bridge Start'!$I11&gt;'Bridge CPM'!DD$1),1,"")</f>
        <v/>
      </c>
      <c r="DF16" s="257" t="str">
        <f>IF(AND('Bridge Start'!$H11&lt;=CEILING('Bridge CPM'!DF$1,1),'Bridge Start'!$I11&gt;'Bridge CPM'!DE$1),1,"")</f>
        <v/>
      </c>
      <c r="DG16" s="257" t="str">
        <f>IF(AND('Bridge Start'!$H11&lt;=CEILING('Bridge CPM'!DG$1,1),'Bridge Start'!$I11&gt;'Bridge CPM'!DF$1),1,"")</f>
        <v/>
      </c>
      <c r="DH16" s="257" t="str">
        <f>IF(AND('Bridge Start'!$H11&lt;=CEILING('Bridge CPM'!DH$1,1),'Bridge Start'!$I11&gt;'Bridge CPM'!DG$1),1,"")</f>
        <v/>
      </c>
      <c r="DI16" s="223" t="str">
        <f>IF(AND('Bridge Start'!$H11&lt;=CEILING('Bridge CPM'!DI$1,1),'Bridge Start'!$I11&gt;'Bridge CPM'!DH$1),1,"")</f>
        <v/>
      </c>
      <c r="DJ16" s="222" t="str">
        <f>IF(AND('Bridge Start'!$H11&lt;=CEILING('Bridge CPM'!DJ$1,1),'Bridge Start'!$I11&gt;'Bridge CPM'!DI$1),1,"")</f>
        <v/>
      </c>
      <c r="DK16" s="257" t="str">
        <f>IF(AND('Bridge Start'!$H11&lt;=CEILING('Bridge CPM'!DK$1,1),'Bridge Start'!$I11&gt;'Bridge CPM'!DJ$1),1,"")</f>
        <v/>
      </c>
      <c r="DL16" s="257" t="str">
        <f>IF(AND('Bridge Start'!$H11&lt;=CEILING('Bridge CPM'!DL$1,1),'Bridge Start'!$I11&gt;'Bridge CPM'!DK$1),1,"")</f>
        <v/>
      </c>
      <c r="DM16" s="257" t="str">
        <f>IF(AND('Bridge Start'!$H11&lt;=CEILING('Bridge CPM'!DM$1,1),'Bridge Start'!$I11&gt;'Bridge CPM'!DL$1),1,"")</f>
        <v/>
      </c>
      <c r="DN16" s="257" t="str">
        <f>IF(AND('Bridge Start'!$H11&lt;=CEILING('Bridge CPM'!DN$1,1),'Bridge Start'!$I11&gt;'Bridge CPM'!DM$1),1,"")</f>
        <v/>
      </c>
      <c r="DO16" s="257" t="str">
        <f>IF(AND('Bridge Start'!$H11&lt;=CEILING('Bridge CPM'!DO$1,1),'Bridge Start'!$I11&gt;'Bridge CPM'!DN$1),1,"")</f>
        <v/>
      </c>
      <c r="DP16" s="257" t="str">
        <f>IF(AND('Bridge Start'!$H11&lt;=CEILING('Bridge CPM'!DP$1,1),'Bridge Start'!$I11&gt;'Bridge CPM'!DO$1),1,"")</f>
        <v/>
      </c>
      <c r="DQ16" s="257" t="str">
        <f>IF(AND('Bridge Start'!$H11&lt;=CEILING('Bridge CPM'!DQ$1,1),'Bridge Start'!$I11&gt;'Bridge CPM'!DP$1),1,"")</f>
        <v/>
      </c>
      <c r="DR16" s="257" t="str">
        <f>IF(AND('Bridge Start'!$H11&lt;=CEILING('Bridge CPM'!DR$1,1),'Bridge Start'!$I11&gt;'Bridge CPM'!DQ$1),1,"")</f>
        <v/>
      </c>
      <c r="DS16" s="223" t="str">
        <f>IF(AND('Bridge Start'!$H11&lt;=CEILING('Bridge CPM'!DS$1,1),'Bridge Start'!$I11&gt;'Bridge CPM'!DR$1),1,"")</f>
        <v/>
      </c>
      <c r="DT16" s="222" t="str">
        <f>IF(AND('Bridge Start'!$H11&lt;=CEILING('Bridge CPM'!DT$1,1),'Bridge Start'!$I11&gt;'Bridge CPM'!DS$1),1,"")</f>
        <v/>
      </c>
      <c r="DU16" s="257" t="str">
        <f>IF(AND('Bridge Start'!$H11&lt;=CEILING('Bridge CPM'!DU$1,1),'Bridge Start'!$I11&gt;'Bridge CPM'!DT$1),1,"")</f>
        <v/>
      </c>
      <c r="DV16" s="257" t="str">
        <f>IF(AND('Bridge Start'!$H11&lt;=CEILING('Bridge CPM'!DV$1,1),'Bridge Start'!$I11&gt;'Bridge CPM'!DU$1),1,"")</f>
        <v/>
      </c>
      <c r="DW16" s="257" t="str">
        <f>IF(AND('Bridge Start'!$H11&lt;=CEILING('Bridge CPM'!DW$1,1),'Bridge Start'!$I11&gt;'Bridge CPM'!DV$1),1,"")</f>
        <v/>
      </c>
      <c r="DX16" s="257" t="str">
        <f>IF(AND('Bridge Start'!$H11&lt;=CEILING('Bridge CPM'!DX$1,1),'Bridge Start'!$I11&gt;'Bridge CPM'!DW$1),1,"")</f>
        <v/>
      </c>
      <c r="DY16" s="257" t="str">
        <f>IF(AND('Bridge Start'!$H11&lt;=CEILING('Bridge CPM'!DY$1,1),'Bridge Start'!$I11&gt;'Bridge CPM'!DX$1),1,"")</f>
        <v/>
      </c>
      <c r="DZ16" s="257" t="str">
        <f>IF(AND('Bridge Start'!$H11&lt;=CEILING('Bridge CPM'!DZ$1,1),'Bridge Start'!$I11&gt;'Bridge CPM'!DY$1),1,"")</f>
        <v/>
      </c>
      <c r="EA16" s="257" t="str">
        <f>IF(AND('Bridge Start'!$H11&lt;=CEILING('Bridge CPM'!EA$1,1),'Bridge Start'!$I11&gt;'Bridge CPM'!DZ$1),1,"")</f>
        <v/>
      </c>
      <c r="EB16" s="257" t="str">
        <f>IF(AND('Bridge Start'!$H11&lt;=CEILING('Bridge CPM'!EB$1,1),'Bridge Start'!$I11&gt;'Bridge CPM'!EA$1),1,"")</f>
        <v/>
      </c>
      <c r="EC16" s="223" t="str">
        <f>IF(AND('Bridge Start'!$H11&lt;=CEILING('Bridge CPM'!EC$1,1),'Bridge Start'!$I11&gt;'Bridge CPM'!EB$1),1,"")</f>
        <v/>
      </c>
    </row>
    <row r="17" spans="2:133" ht="12" customHeight="1" x14ac:dyDescent="0.2">
      <c r="B17" t="str">
        <f>'Bridge Start'!B12</f>
        <v/>
      </c>
      <c r="C17" s="249" t="str">
        <f>'Bridge Start'!D12</f>
        <v/>
      </c>
      <c r="D17" s="268" t="str">
        <f>IF(AND('Bridge Start'!$H12&lt;=CEILING('Bridge CPM'!D$1,1),'Bridge Start'!$I12&gt;'Bridge CPM'!C$1),1,"")</f>
        <v/>
      </c>
      <c r="E17" s="269" t="str">
        <f>IF(AND('Bridge Start'!$H12&lt;=CEILING('Bridge CPM'!E$1,1),'Bridge Start'!$I12&gt;'Bridge CPM'!D$1),1,"")</f>
        <v/>
      </c>
      <c r="F17" s="269" t="str">
        <f>IF(AND('Bridge Start'!$H12&lt;=CEILING('Bridge CPM'!F$1,1),'Bridge Start'!$I12&gt;'Bridge CPM'!E$1),1,"")</f>
        <v/>
      </c>
      <c r="G17" s="269" t="str">
        <f>IF(AND('Bridge Start'!$H12&lt;=CEILING('Bridge CPM'!G$1,1),'Bridge Start'!$I12&gt;'Bridge CPM'!F$1),1,"")</f>
        <v/>
      </c>
      <c r="H17" s="269" t="str">
        <f>IF(AND('Bridge Start'!$H12&lt;=CEILING('Bridge CPM'!H$1,1),'Bridge Start'!$I12&gt;'Bridge CPM'!G$1),1,"")</f>
        <v/>
      </c>
      <c r="I17" s="269" t="str">
        <f>IF(AND('Bridge Start'!$H12&lt;=CEILING('Bridge CPM'!I$1,1),'Bridge Start'!$I12&gt;'Bridge CPM'!H$1),1,"")</f>
        <v/>
      </c>
      <c r="J17" s="269" t="str">
        <f>IF(AND('Bridge Start'!$H12&lt;=CEILING('Bridge CPM'!J$1,1),'Bridge Start'!$I12&gt;'Bridge CPM'!I$1),1,"")</f>
        <v/>
      </c>
      <c r="K17" s="269" t="str">
        <f>IF(AND('Bridge Start'!$H12&lt;=CEILING('Bridge CPM'!K$1,1),'Bridge Start'!$I12&gt;'Bridge CPM'!J$1),1,"")</f>
        <v/>
      </c>
      <c r="L17" s="269" t="str">
        <f>IF(AND('Bridge Start'!$H12&lt;=CEILING('Bridge CPM'!L$1,1),'Bridge Start'!$I12&gt;'Bridge CPM'!K$1),1,"")</f>
        <v/>
      </c>
      <c r="M17" s="270" t="str">
        <f>IF(AND('Bridge Start'!$H12&lt;=CEILING('Bridge CPM'!M$1,1),'Bridge Start'!$I12&gt;'Bridge CPM'!L$1),1,"")</f>
        <v/>
      </c>
      <c r="N17" s="268" t="str">
        <f>IF(AND('Bridge Start'!$H12&lt;=CEILING('Bridge CPM'!N$1,1),'Bridge Start'!$I12&gt;'Bridge CPM'!M$1),1,"")</f>
        <v/>
      </c>
      <c r="O17" s="269" t="str">
        <f>IF(AND('Bridge Start'!$H12&lt;=CEILING('Bridge CPM'!O$1,1),'Bridge Start'!$I12&gt;'Bridge CPM'!N$1),1,"")</f>
        <v/>
      </c>
      <c r="P17" s="269" t="str">
        <f>IF(AND('Bridge Start'!$H12&lt;=CEILING('Bridge CPM'!P$1,1),'Bridge Start'!$I12&gt;'Bridge CPM'!O$1),1,"")</f>
        <v/>
      </c>
      <c r="Q17" s="269" t="str">
        <f>IF(AND('Bridge Start'!$H12&lt;=CEILING('Bridge CPM'!Q$1,1),'Bridge Start'!$I12&gt;'Bridge CPM'!P$1),1,"")</f>
        <v/>
      </c>
      <c r="R17" s="269" t="str">
        <f>IF(AND('Bridge Start'!$H12&lt;=CEILING('Bridge CPM'!R$1,1),'Bridge Start'!$I12&gt;'Bridge CPM'!Q$1),1,"")</f>
        <v/>
      </c>
      <c r="S17" s="269" t="str">
        <f>IF(AND('Bridge Start'!$H12&lt;=CEILING('Bridge CPM'!S$1,1),'Bridge Start'!$I12&gt;'Bridge CPM'!R$1),1,"")</f>
        <v/>
      </c>
      <c r="T17" s="269" t="str">
        <f>IF(AND('Bridge Start'!$H12&lt;=CEILING('Bridge CPM'!T$1,1),'Bridge Start'!$I12&gt;'Bridge CPM'!S$1),1,"")</f>
        <v/>
      </c>
      <c r="U17" s="269" t="str">
        <f>IF(AND('Bridge Start'!$H12&lt;=CEILING('Bridge CPM'!U$1,1),'Bridge Start'!$I12&gt;'Bridge CPM'!T$1),1,"")</f>
        <v/>
      </c>
      <c r="V17" s="269" t="str">
        <f>IF(AND('Bridge Start'!$H12&lt;=CEILING('Bridge CPM'!V$1,1),'Bridge Start'!$I12&gt;'Bridge CPM'!U$1),1,"")</f>
        <v/>
      </c>
      <c r="W17" s="270" t="str">
        <f>IF(AND('Bridge Start'!$H12&lt;=CEILING('Bridge CPM'!W$1,1),'Bridge Start'!$I12&gt;'Bridge CPM'!V$1),1,"")</f>
        <v/>
      </c>
      <c r="X17" s="268" t="str">
        <f>IF(AND('Bridge Start'!$H12&lt;=CEILING('Bridge CPM'!X$1,1),'Bridge Start'!$I12&gt;'Bridge CPM'!W$1),1,"")</f>
        <v/>
      </c>
      <c r="Y17" s="269" t="str">
        <f>IF(AND('Bridge Start'!$H12&lt;=CEILING('Bridge CPM'!Y$1,1),'Bridge Start'!$I12&gt;'Bridge CPM'!X$1),1,"")</f>
        <v/>
      </c>
      <c r="Z17" s="269" t="str">
        <f>IF(AND('Bridge Start'!$H12&lt;=CEILING('Bridge CPM'!Z$1,1),'Bridge Start'!$I12&gt;'Bridge CPM'!Y$1),1,"")</f>
        <v/>
      </c>
      <c r="AA17" s="269" t="str">
        <f>IF(AND('Bridge Start'!$H12&lt;=CEILING('Bridge CPM'!AA$1,1),'Bridge Start'!$I12&gt;'Bridge CPM'!Z$1),1,"")</f>
        <v/>
      </c>
      <c r="AB17" s="269" t="str">
        <f>IF(AND('Bridge Start'!$H12&lt;=CEILING('Bridge CPM'!AB$1,1),'Bridge Start'!$I12&gt;'Bridge CPM'!AA$1),1,"")</f>
        <v/>
      </c>
      <c r="AC17" s="269" t="str">
        <f>IF(AND('Bridge Start'!$H12&lt;=CEILING('Bridge CPM'!AC$1,1),'Bridge Start'!$I12&gt;'Bridge CPM'!AB$1),1,"")</f>
        <v/>
      </c>
      <c r="AD17" s="269" t="str">
        <f>IF(AND('Bridge Start'!$H12&lt;=CEILING('Bridge CPM'!AD$1,1),'Bridge Start'!$I12&gt;'Bridge CPM'!AC$1),1,"")</f>
        <v/>
      </c>
      <c r="AE17" s="269" t="str">
        <f>IF(AND('Bridge Start'!$H12&lt;=CEILING('Bridge CPM'!AE$1,1),'Bridge Start'!$I12&gt;'Bridge CPM'!AD$1),1,"")</f>
        <v/>
      </c>
      <c r="AF17" s="269" t="str">
        <f>IF(AND('Bridge Start'!$H12&lt;=CEILING('Bridge CPM'!AF$1,1),'Bridge Start'!$I12&gt;'Bridge CPM'!AE$1),1,"")</f>
        <v/>
      </c>
      <c r="AG17" s="270" t="str">
        <f>IF(AND('Bridge Start'!$H12&lt;=CEILING('Bridge CPM'!AG$1,1),'Bridge Start'!$I12&gt;'Bridge CPM'!AF$1),1,"")</f>
        <v/>
      </c>
      <c r="AH17" s="268" t="str">
        <f>IF(AND('Bridge Start'!$H12&lt;=CEILING('Bridge CPM'!AH$1,1),'Bridge Start'!$I12&gt;'Bridge CPM'!AG$1),1,"")</f>
        <v/>
      </c>
      <c r="AI17" s="269" t="str">
        <f>IF(AND('Bridge Start'!$H12&lt;=CEILING('Bridge CPM'!AI$1,1),'Bridge Start'!$I12&gt;'Bridge CPM'!AH$1),1,"")</f>
        <v/>
      </c>
      <c r="AJ17" s="269" t="str">
        <f>IF(AND('Bridge Start'!$H12&lt;=CEILING('Bridge CPM'!AJ$1,1),'Bridge Start'!$I12&gt;'Bridge CPM'!AI$1),1,"")</f>
        <v/>
      </c>
      <c r="AK17" s="269" t="str">
        <f>IF(AND('Bridge Start'!$H12&lt;=CEILING('Bridge CPM'!AK$1,1),'Bridge Start'!$I12&gt;'Bridge CPM'!AJ$1),1,"")</f>
        <v/>
      </c>
      <c r="AL17" s="269" t="str">
        <f>IF(AND('Bridge Start'!$H12&lt;=CEILING('Bridge CPM'!AL$1,1),'Bridge Start'!$I12&gt;'Bridge CPM'!AK$1),1,"")</f>
        <v/>
      </c>
      <c r="AM17" s="269" t="str">
        <f>IF(AND('Bridge Start'!$H12&lt;=CEILING('Bridge CPM'!AM$1,1),'Bridge Start'!$I12&gt;'Bridge CPM'!AL$1),1,"")</f>
        <v/>
      </c>
      <c r="AN17" s="269" t="str">
        <f>IF(AND('Bridge Start'!$H12&lt;=CEILING('Bridge CPM'!AN$1,1),'Bridge Start'!$I12&gt;'Bridge CPM'!AM$1),1,"")</f>
        <v/>
      </c>
      <c r="AO17" s="269" t="str">
        <f>IF(AND('Bridge Start'!$H12&lt;=CEILING('Bridge CPM'!AO$1,1),'Bridge Start'!$I12&gt;'Bridge CPM'!AN$1),1,"")</f>
        <v/>
      </c>
      <c r="AP17" s="269" t="str">
        <f>IF(AND('Bridge Start'!$H12&lt;=CEILING('Bridge CPM'!AP$1,1),'Bridge Start'!$I12&gt;'Bridge CPM'!AO$1),1,"")</f>
        <v/>
      </c>
      <c r="AQ17" s="270" t="str">
        <f>IF(AND('Bridge Start'!$H12&lt;=CEILING('Bridge CPM'!AQ$1,1),'Bridge Start'!$I12&gt;'Bridge CPM'!AP$1),1,"")</f>
        <v/>
      </c>
      <c r="AR17" s="268" t="str">
        <f>IF(AND('Bridge Start'!$H12&lt;=CEILING('Bridge CPM'!AR$1,1),'Bridge Start'!$I12&gt;'Bridge CPM'!AQ$1),1,"")</f>
        <v/>
      </c>
      <c r="AS17" s="269" t="str">
        <f>IF(AND('Bridge Start'!$H12&lt;=CEILING('Bridge CPM'!AS$1,1),'Bridge Start'!$I12&gt;'Bridge CPM'!AR$1),1,"")</f>
        <v/>
      </c>
      <c r="AT17" s="269" t="str">
        <f>IF(AND('Bridge Start'!$H12&lt;=CEILING('Bridge CPM'!AT$1,1),'Bridge Start'!$I12&gt;'Bridge CPM'!AS$1),1,"")</f>
        <v/>
      </c>
      <c r="AU17" s="269" t="str">
        <f>IF(AND('Bridge Start'!$H12&lt;=CEILING('Bridge CPM'!AU$1,1),'Bridge Start'!$I12&gt;'Bridge CPM'!AT$1),1,"")</f>
        <v/>
      </c>
      <c r="AV17" s="269" t="str">
        <f>IF(AND('Bridge Start'!$H12&lt;=CEILING('Bridge CPM'!AV$1,1),'Bridge Start'!$I12&gt;'Bridge CPM'!AU$1),1,"")</f>
        <v/>
      </c>
      <c r="AW17" s="269" t="str">
        <f>IF(AND('Bridge Start'!$H12&lt;=CEILING('Bridge CPM'!AW$1,1),'Bridge Start'!$I12&gt;'Bridge CPM'!AV$1),1,"")</f>
        <v/>
      </c>
      <c r="AX17" s="269" t="str">
        <f>IF(AND('Bridge Start'!$H12&lt;=CEILING('Bridge CPM'!AX$1,1),'Bridge Start'!$I12&gt;'Bridge CPM'!AW$1),1,"")</f>
        <v/>
      </c>
      <c r="AY17" s="269" t="str">
        <f>IF(AND('Bridge Start'!$H12&lt;=CEILING('Bridge CPM'!AY$1,1),'Bridge Start'!$I12&gt;'Bridge CPM'!AX$1),1,"")</f>
        <v/>
      </c>
      <c r="AZ17" s="269" t="str">
        <f>IF(AND('Bridge Start'!$H12&lt;=CEILING('Bridge CPM'!AZ$1,1),'Bridge Start'!$I12&gt;'Bridge CPM'!AY$1),1,"")</f>
        <v/>
      </c>
      <c r="BA17" s="270" t="str">
        <f>IF(AND('Bridge Start'!$H12&lt;=CEILING('Bridge CPM'!BA$1,1),'Bridge Start'!$I12&gt;'Bridge CPM'!AZ$1),1,"")</f>
        <v/>
      </c>
      <c r="BB17" s="268" t="str">
        <f>IF(AND('Bridge Start'!$H12&lt;=CEILING('Bridge CPM'!BB$1,1),'Bridge Start'!$I12&gt;'Bridge CPM'!BA$1),1,"")</f>
        <v/>
      </c>
      <c r="BC17" s="269" t="str">
        <f>IF(AND('Bridge Start'!$H12&lt;=CEILING('Bridge CPM'!BC$1,1),'Bridge Start'!$I12&gt;'Bridge CPM'!BB$1),1,"")</f>
        <v/>
      </c>
      <c r="BD17" s="269" t="str">
        <f>IF(AND('Bridge Start'!$H12&lt;=CEILING('Bridge CPM'!BD$1,1),'Bridge Start'!$I12&gt;'Bridge CPM'!BC$1),1,"")</f>
        <v/>
      </c>
      <c r="BE17" s="269" t="str">
        <f>IF(AND('Bridge Start'!$H12&lt;=CEILING('Bridge CPM'!BE$1,1),'Bridge Start'!$I12&gt;'Bridge CPM'!BD$1),1,"")</f>
        <v/>
      </c>
      <c r="BF17" s="269" t="str">
        <f>IF(AND('Bridge Start'!$H12&lt;=CEILING('Bridge CPM'!BF$1,1),'Bridge Start'!$I12&gt;'Bridge CPM'!BE$1),1,"")</f>
        <v/>
      </c>
      <c r="BG17" s="269" t="str">
        <f>IF(AND('Bridge Start'!$H12&lt;=CEILING('Bridge CPM'!BG$1,1),'Bridge Start'!$I12&gt;'Bridge CPM'!BF$1),1,"")</f>
        <v/>
      </c>
      <c r="BH17" s="269" t="str">
        <f>IF(AND('Bridge Start'!$H12&lt;=CEILING('Bridge CPM'!BH$1,1),'Bridge Start'!$I12&gt;'Bridge CPM'!BG$1),1,"")</f>
        <v/>
      </c>
      <c r="BI17" s="269" t="str">
        <f>IF(AND('Bridge Start'!$H12&lt;=CEILING('Bridge CPM'!BI$1,1),'Bridge Start'!$I12&gt;'Bridge CPM'!BH$1),1,"")</f>
        <v/>
      </c>
      <c r="BJ17" s="269" t="str">
        <f>IF(AND('Bridge Start'!$H12&lt;=CEILING('Bridge CPM'!BJ$1,1),'Bridge Start'!$I12&gt;'Bridge CPM'!BI$1),1,"")</f>
        <v/>
      </c>
      <c r="BK17" s="270" t="str">
        <f>IF(AND('Bridge Start'!$H12&lt;=CEILING('Bridge CPM'!BK$1,1),'Bridge Start'!$I12&gt;'Bridge CPM'!BJ$1),1,"")</f>
        <v/>
      </c>
      <c r="BL17" s="268" t="str">
        <f>IF(AND('Bridge Start'!$H12&lt;=CEILING('Bridge CPM'!BL$1,1),'Bridge Start'!$I12&gt;'Bridge CPM'!BK$1),1,"")</f>
        <v/>
      </c>
      <c r="BM17" s="269" t="str">
        <f>IF(AND('Bridge Start'!$H12&lt;=CEILING('Bridge CPM'!BM$1,1),'Bridge Start'!$I12&gt;'Bridge CPM'!BL$1),1,"")</f>
        <v/>
      </c>
      <c r="BN17" s="269" t="str">
        <f>IF(AND('Bridge Start'!$H12&lt;=CEILING('Bridge CPM'!BN$1,1),'Bridge Start'!$I12&gt;'Bridge CPM'!BM$1),1,"")</f>
        <v/>
      </c>
      <c r="BO17" s="269" t="str">
        <f>IF(AND('Bridge Start'!$H12&lt;=CEILING('Bridge CPM'!BO$1,1),'Bridge Start'!$I12&gt;'Bridge CPM'!BN$1),1,"")</f>
        <v/>
      </c>
      <c r="BP17" s="269" t="str">
        <f>IF(AND('Bridge Start'!$H12&lt;=CEILING('Bridge CPM'!BP$1,1),'Bridge Start'!$I12&gt;'Bridge CPM'!BO$1),1,"")</f>
        <v/>
      </c>
      <c r="BQ17" s="269" t="str">
        <f>IF(AND('Bridge Start'!$H12&lt;=CEILING('Bridge CPM'!BQ$1,1),'Bridge Start'!$I12&gt;'Bridge CPM'!BP$1),1,"")</f>
        <v/>
      </c>
      <c r="BR17" s="269" t="str">
        <f>IF(AND('Bridge Start'!$H12&lt;=CEILING('Bridge CPM'!BR$1,1),'Bridge Start'!$I12&gt;'Bridge CPM'!BQ$1),1,"")</f>
        <v/>
      </c>
      <c r="BS17" s="269" t="str">
        <f>IF(AND('Bridge Start'!$H12&lt;=CEILING('Bridge CPM'!BS$1,1),'Bridge Start'!$I12&gt;'Bridge CPM'!BR$1),1,"")</f>
        <v/>
      </c>
      <c r="BT17" s="269" t="str">
        <f>IF(AND('Bridge Start'!$H12&lt;=CEILING('Bridge CPM'!BT$1,1),'Bridge Start'!$I12&gt;'Bridge CPM'!BS$1),1,"")</f>
        <v/>
      </c>
      <c r="BU17" s="270" t="str">
        <f>IF(AND('Bridge Start'!$H12&lt;=CEILING('Bridge CPM'!BU$1,1),'Bridge Start'!$I12&gt;'Bridge CPM'!BT$1),1,"")</f>
        <v/>
      </c>
      <c r="BV17" s="268" t="str">
        <f>IF(AND('Bridge Start'!$H12&lt;=CEILING('Bridge CPM'!BV$1,1),'Bridge Start'!$I12&gt;'Bridge CPM'!BU$1),1,"")</f>
        <v/>
      </c>
      <c r="BW17" s="269" t="str">
        <f>IF(AND('Bridge Start'!$H12&lt;=CEILING('Bridge CPM'!BW$1,1),'Bridge Start'!$I12&gt;'Bridge CPM'!BV$1),1,"")</f>
        <v/>
      </c>
      <c r="BX17" s="269" t="str">
        <f>IF(AND('Bridge Start'!$H12&lt;=CEILING('Bridge CPM'!BX$1,1),'Bridge Start'!$I12&gt;'Bridge CPM'!BW$1),1,"")</f>
        <v/>
      </c>
      <c r="BY17" s="269" t="str">
        <f>IF(AND('Bridge Start'!$H12&lt;=CEILING('Bridge CPM'!BY$1,1),'Bridge Start'!$I12&gt;'Bridge CPM'!BX$1),1,"")</f>
        <v/>
      </c>
      <c r="BZ17" s="269" t="str">
        <f>IF(AND('Bridge Start'!$H12&lt;=CEILING('Bridge CPM'!BZ$1,1),'Bridge Start'!$I12&gt;'Bridge CPM'!BY$1),1,"")</f>
        <v/>
      </c>
      <c r="CA17" s="269" t="str">
        <f>IF(AND('Bridge Start'!$H12&lt;=CEILING('Bridge CPM'!CA$1,1),'Bridge Start'!$I12&gt;'Bridge CPM'!BZ$1),1,"")</f>
        <v/>
      </c>
      <c r="CB17" s="269" t="str">
        <f>IF(AND('Bridge Start'!$H12&lt;=CEILING('Bridge CPM'!CB$1,1),'Bridge Start'!$I12&gt;'Bridge CPM'!CA$1),1,"")</f>
        <v/>
      </c>
      <c r="CC17" s="269" t="str">
        <f>IF(AND('Bridge Start'!$H12&lt;=CEILING('Bridge CPM'!CC$1,1),'Bridge Start'!$I12&gt;'Bridge CPM'!CB$1),1,"")</f>
        <v/>
      </c>
      <c r="CD17" s="269" t="str">
        <f>IF(AND('Bridge Start'!$H12&lt;=CEILING('Bridge CPM'!CD$1,1),'Bridge Start'!$I12&gt;'Bridge CPM'!CC$1),1,"")</f>
        <v/>
      </c>
      <c r="CE17" s="270" t="str">
        <f>IF(AND('Bridge Start'!$H12&lt;=CEILING('Bridge CPM'!CE$1,1),'Bridge Start'!$I12&gt;'Bridge CPM'!CD$1),1,"")</f>
        <v/>
      </c>
      <c r="CF17" s="268" t="str">
        <f>IF(AND('Bridge Start'!$H12&lt;=CEILING('Bridge CPM'!CF$1,1),'Bridge Start'!$I12&gt;'Bridge CPM'!CE$1),1,"")</f>
        <v/>
      </c>
      <c r="CG17" s="269" t="str">
        <f>IF(AND('Bridge Start'!$H12&lt;=CEILING('Bridge CPM'!CG$1,1),'Bridge Start'!$I12&gt;'Bridge CPM'!CF$1),1,"")</f>
        <v/>
      </c>
      <c r="CH17" s="269" t="str">
        <f>IF(AND('Bridge Start'!$H12&lt;=CEILING('Bridge CPM'!CH$1,1),'Bridge Start'!$I12&gt;'Bridge CPM'!CG$1),1,"")</f>
        <v/>
      </c>
      <c r="CI17" s="269" t="str">
        <f>IF(AND('Bridge Start'!$H12&lt;=CEILING('Bridge CPM'!CI$1,1),'Bridge Start'!$I12&gt;'Bridge CPM'!CH$1),1,"")</f>
        <v/>
      </c>
      <c r="CJ17" s="269" t="str">
        <f>IF(AND('Bridge Start'!$H12&lt;=CEILING('Bridge CPM'!CJ$1,1),'Bridge Start'!$I12&gt;'Bridge CPM'!CI$1),1,"")</f>
        <v/>
      </c>
      <c r="CK17" s="269" t="str">
        <f>IF(AND('Bridge Start'!$H12&lt;=CEILING('Bridge CPM'!CK$1,1),'Bridge Start'!$I12&gt;'Bridge CPM'!CJ$1),1,"")</f>
        <v/>
      </c>
      <c r="CL17" s="269" t="str">
        <f>IF(AND('Bridge Start'!$H12&lt;=CEILING('Bridge CPM'!CL$1,1),'Bridge Start'!$I12&gt;'Bridge CPM'!CK$1),1,"")</f>
        <v/>
      </c>
      <c r="CM17" s="269" t="str">
        <f>IF(AND('Bridge Start'!$H12&lt;=CEILING('Bridge CPM'!CM$1,1),'Bridge Start'!$I12&gt;'Bridge CPM'!CL$1),1,"")</f>
        <v/>
      </c>
      <c r="CN17" s="269" t="str">
        <f>IF(AND('Bridge Start'!$H12&lt;=CEILING('Bridge CPM'!CN$1,1),'Bridge Start'!$I12&gt;'Bridge CPM'!CM$1),1,"")</f>
        <v/>
      </c>
      <c r="CO17" s="270" t="str">
        <f>IF(AND('Bridge Start'!$H12&lt;=CEILING('Bridge CPM'!CO$1,1),'Bridge Start'!$I12&gt;'Bridge CPM'!CN$1),1,"")</f>
        <v/>
      </c>
      <c r="CP17" s="268" t="str">
        <f>IF(AND('Bridge Start'!$H12&lt;=CEILING('Bridge CPM'!CP$1,1),'Bridge Start'!$I12&gt;'Bridge CPM'!CO$1),1,"")</f>
        <v/>
      </c>
      <c r="CQ17" s="269" t="str">
        <f>IF(AND('Bridge Start'!$H12&lt;=CEILING('Bridge CPM'!CQ$1,1),'Bridge Start'!$I12&gt;'Bridge CPM'!CP$1),1,"")</f>
        <v/>
      </c>
      <c r="CR17" s="269" t="str">
        <f>IF(AND('Bridge Start'!$H12&lt;=CEILING('Bridge CPM'!CR$1,1),'Bridge Start'!$I12&gt;'Bridge CPM'!CQ$1),1,"")</f>
        <v/>
      </c>
      <c r="CS17" s="269" t="str">
        <f>IF(AND('Bridge Start'!$H12&lt;=CEILING('Bridge CPM'!CS$1,1),'Bridge Start'!$I12&gt;'Bridge CPM'!CR$1),1,"")</f>
        <v/>
      </c>
      <c r="CT17" s="269" t="str">
        <f>IF(AND('Bridge Start'!$H12&lt;=CEILING('Bridge CPM'!CT$1,1),'Bridge Start'!$I12&gt;'Bridge CPM'!CS$1),1,"")</f>
        <v/>
      </c>
      <c r="CU17" s="269" t="str">
        <f>IF(AND('Bridge Start'!$H12&lt;=CEILING('Bridge CPM'!CU$1,1),'Bridge Start'!$I12&gt;'Bridge CPM'!CT$1),1,"")</f>
        <v/>
      </c>
      <c r="CV17" s="269" t="str">
        <f>IF(AND('Bridge Start'!$H12&lt;=CEILING('Bridge CPM'!CV$1,1),'Bridge Start'!$I12&gt;'Bridge CPM'!CU$1),1,"")</f>
        <v/>
      </c>
      <c r="CW17" s="269" t="str">
        <f>IF(AND('Bridge Start'!$H12&lt;=CEILING('Bridge CPM'!CW$1,1),'Bridge Start'!$I12&gt;'Bridge CPM'!CV$1),1,"")</f>
        <v/>
      </c>
      <c r="CX17" s="269" t="str">
        <f>IF(AND('Bridge Start'!$H12&lt;=CEILING('Bridge CPM'!CX$1,1),'Bridge Start'!$I12&gt;'Bridge CPM'!CW$1),1,"")</f>
        <v/>
      </c>
      <c r="CY17" s="270" t="str">
        <f>IF(AND('Bridge Start'!$H12&lt;=CEILING('Bridge CPM'!CY$1,1),'Bridge Start'!$I12&gt;'Bridge CPM'!CX$1),1,"")</f>
        <v/>
      </c>
      <c r="CZ17" s="268" t="str">
        <f>IF(AND('Bridge Start'!$H12&lt;=CEILING('Bridge CPM'!CZ$1,1),'Bridge Start'!$I12&gt;'Bridge CPM'!CY$1),1,"")</f>
        <v/>
      </c>
      <c r="DA17" s="269" t="str">
        <f>IF(AND('Bridge Start'!$H12&lt;=CEILING('Bridge CPM'!DA$1,1),'Bridge Start'!$I12&gt;'Bridge CPM'!CZ$1),1,"")</f>
        <v/>
      </c>
      <c r="DB17" s="269" t="str">
        <f>IF(AND('Bridge Start'!$H12&lt;=CEILING('Bridge CPM'!DB$1,1),'Bridge Start'!$I12&gt;'Bridge CPM'!DA$1),1,"")</f>
        <v/>
      </c>
      <c r="DC17" s="269" t="str">
        <f>IF(AND('Bridge Start'!$H12&lt;=CEILING('Bridge CPM'!DC$1,1),'Bridge Start'!$I12&gt;'Bridge CPM'!DB$1),1,"")</f>
        <v/>
      </c>
      <c r="DD17" s="269" t="str">
        <f>IF(AND('Bridge Start'!$H12&lt;=CEILING('Bridge CPM'!DD$1,1),'Bridge Start'!$I12&gt;'Bridge CPM'!DC$1),1,"")</f>
        <v/>
      </c>
      <c r="DE17" s="269" t="str">
        <f>IF(AND('Bridge Start'!$H12&lt;=CEILING('Bridge CPM'!DE$1,1),'Bridge Start'!$I12&gt;'Bridge CPM'!DD$1),1,"")</f>
        <v/>
      </c>
      <c r="DF17" s="269" t="str">
        <f>IF(AND('Bridge Start'!$H12&lt;=CEILING('Bridge CPM'!DF$1,1),'Bridge Start'!$I12&gt;'Bridge CPM'!DE$1),1,"")</f>
        <v/>
      </c>
      <c r="DG17" s="269" t="str">
        <f>IF(AND('Bridge Start'!$H12&lt;=CEILING('Bridge CPM'!DG$1,1),'Bridge Start'!$I12&gt;'Bridge CPM'!DF$1),1,"")</f>
        <v/>
      </c>
      <c r="DH17" s="269" t="str">
        <f>IF(AND('Bridge Start'!$H12&lt;=CEILING('Bridge CPM'!DH$1,1),'Bridge Start'!$I12&gt;'Bridge CPM'!DG$1),1,"")</f>
        <v/>
      </c>
      <c r="DI17" s="270" t="str">
        <f>IF(AND('Bridge Start'!$H12&lt;=CEILING('Bridge CPM'!DI$1,1),'Bridge Start'!$I12&gt;'Bridge CPM'!DH$1),1,"")</f>
        <v/>
      </c>
      <c r="DJ17" s="268" t="str">
        <f>IF(AND('Bridge Start'!$H12&lt;=CEILING('Bridge CPM'!DJ$1,1),'Bridge Start'!$I12&gt;'Bridge CPM'!DI$1),1,"")</f>
        <v/>
      </c>
      <c r="DK17" s="269" t="str">
        <f>IF(AND('Bridge Start'!$H12&lt;=CEILING('Bridge CPM'!DK$1,1),'Bridge Start'!$I12&gt;'Bridge CPM'!DJ$1),1,"")</f>
        <v/>
      </c>
      <c r="DL17" s="269" t="str">
        <f>IF(AND('Bridge Start'!$H12&lt;=CEILING('Bridge CPM'!DL$1,1),'Bridge Start'!$I12&gt;'Bridge CPM'!DK$1),1,"")</f>
        <v/>
      </c>
      <c r="DM17" s="269" t="str">
        <f>IF(AND('Bridge Start'!$H12&lt;=CEILING('Bridge CPM'!DM$1,1),'Bridge Start'!$I12&gt;'Bridge CPM'!DL$1),1,"")</f>
        <v/>
      </c>
      <c r="DN17" s="269" t="str">
        <f>IF(AND('Bridge Start'!$H12&lt;=CEILING('Bridge CPM'!DN$1,1),'Bridge Start'!$I12&gt;'Bridge CPM'!DM$1),1,"")</f>
        <v/>
      </c>
      <c r="DO17" s="269" t="str">
        <f>IF(AND('Bridge Start'!$H12&lt;=CEILING('Bridge CPM'!DO$1,1),'Bridge Start'!$I12&gt;'Bridge CPM'!DN$1),1,"")</f>
        <v/>
      </c>
      <c r="DP17" s="269" t="str">
        <f>IF(AND('Bridge Start'!$H12&lt;=CEILING('Bridge CPM'!DP$1,1),'Bridge Start'!$I12&gt;'Bridge CPM'!DO$1),1,"")</f>
        <v/>
      </c>
      <c r="DQ17" s="269" t="str">
        <f>IF(AND('Bridge Start'!$H12&lt;=CEILING('Bridge CPM'!DQ$1,1),'Bridge Start'!$I12&gt;'Bridge CPM'!DP$1),1,"")</f>
        <v/>
      </c>
      <c r="DR17" s="269" t="str">
        <f>IF(AND('Bridge Start'!$H12&lt;=CEILING('Bridge CPM'!DR$1,1),'Bridge Start'!$I12&gt;'Bridge CPM'!DQ$1),1,"")</f>
        <v/>
      </c>
      <c r="DS17" s="270" t="str">
        <f>IF(AND('Bridge Start'!$H12&lt;=CEILING('Bridge CPM'!DS$1,1),'Bridge Start'!$I12&gt;'Bridge CPM'!DR$1),1,"")</f>
        <v/>
      </c>
      <c r="DT17" s="268" t="str">
        <f>IF(AND('Bridge Start'!$H12&lt;=CEILING('Bridge CPM'!DT$1,1),'Bridge Start'!$I12&gt;'Bridge CPM'!DS$1),1,"")</f>
        <v/>
      </c>
      <c r="DU17" s="269" t="str">
        <f>IF(AND('Bridge Start'!$H12&lt;=CEILING('Bridge CPM'!DU$1,1),'Bridge Start'!$I12&gt;'Bridge CPM'!DT$1),1,"")</f>
        <v/>
      </c>
      <c r="DV17" s="269" t="str">
        <f>IF(AND('Bridge Start'!$H12&lt;=CEILING('Bridge CPM'!DV$1,1),'Bridge Start'!$I12&gt;'Bridge CPM'!DU$1),1,"")</f>
        <v/>
      </c>
      <c r="DW17" s="269" t="str">
        <f>IF(AND('Bridge Start'!$H12&lt;=CEILING('Bridge CPM'!DW$1,1),'Bridge Start'!$I12&gt;'Bridge CPM'!DV$1),1,"")</f>
        <v/>
      </c>
      <c r="DX17" s="269" t="str">
        <f>IF(AND('Bridge Start'!$H12&lt;=CEILING('Bridge CPM'!DX$1,1),'Bridge Start'!$I12&gt;'Bridge CPM'!DW$1),1,"")</f>
        <v/>
      </c>
      <c r="DY17" s="269" t="str">
        <f>IF(AND('Bridge Start'!$H12&lt;=CEILING('Bridge CPM'!DY$1,1),'Bridge Start'!$I12&gt;'Bridge CPM'!DX$1),1,"")</f>
        <v/>
      </c>
      <c r="DZ17" s="269" t="str">
        <f>IF(AND('Bridge Start'!$H12&lt;=CEILING('Bridge CPM'!DZ$1,1),'Bridge Start'!$I12&gt;'Bridge CPM'!DY$1),1,"")</f>
        <v/>
      </c>
      <c r="EA17" s="269" t="str">
        <f>IF(AND('Bridge Start'!$H12&lt;=CEILING('Bridge CPM'!EA$1,1),'Bridge Start'!$I12&gt;'Bridge CPM'!DZ$1),1,"")</f>
        <v/>
      </c>
      <c r="EB17" s="269" t="str">
        <f>IF(AND('Bridge Start'!$H12&lt;=CEILING('Bridge CPM'!EB$1,1),'Bridge Start'!$I12&gt;'Bridge CPM'!EA$1),1,"")</f>
        <v/>
      </c>
      <c r="EC17" s="270" t="str">
        <f>IF(AND('Bridge Start'!$H12&lt;=CEILING('Bridge CPM'!EC$1,1),'Bridge Start'!$I12&gt;'Bridge CPM'!EB$1),1,"")</f>
        <v/>
      </c>
    </row>
    <row r="18" spans="2:133" ht="12" customHeight="1" x14ac:dyDescent="0.2">
      <c r="B18" t="str">
        <f>'Bridge Start'!B13</f>
        <v/>
      </c>
      <c r="C18" s="221" t="str">
        <f>'Bridge Start'!D13</f>
        <v/>
      </c>
      <c r="D18" s="222" t="str">
        <f>IF(AND('Bridge Start'!$H13&lt;=CEILING('Bridge CPM'!D$1,1),'Bridge Start'!$I13&gt;'Bridge CPM'!C$1),1,"")</f>
        <v/>
      </c>
      <c r="E18" s="257" t="str">
        <f>IF(AND('Bridge Start'!$H13&lt;=CEILING('Bridge CPM'!E$1,1),'Bridge Start'!$I13&gt;'Bridge CPM'!D$1),1,"")</f>
        <v/>
      </c>
      <c r="F18" s="257" t="str">
        <f>IF(AND('Bridge Start'!$H13&lt;=CEILING('Bridge CPM'!F$1,1),'Bridge Start'!$I13&gt;'Bridge CPM'!E$1),1,"")</f>
        <v/>
      </c>
      <c r="G18" s="257" t="str">
        <f>IF(AND('Bridge Start'!$H13&lt;=CEILING('Bridge CPM'!G$1,1),'Bridge Start'!$I13&gt;'Bridge CPM'!F$1),1,"")</f>
        <v/>
      </c>
      <c r="H18" s="257" t="str">
        <f>IF(AND('Bridge Start'!$H13&lt;=CEILING('Bridge CPM'!H$1,1),'Bridge Start'!$I13&gt;'Bridge CPM'!G$1),1,"")</f>
        <v/>
      </c>
      <c r="I18" s="257" t="str">
        <f>IF(AND('Bridge Start'!$H13&lt;=CEILING('Bridge CPM'!I$1,1),'Bridge Start'!$I13&gt;'Bridge CPM'!H$1),1,"")</f>
        <v/>
      </c>
      <c r="J18" s="257" t="str">
        <f>IF(AND('Bridge Start'!$H13&lt;=CEILING('Bridge CPM'!J$1,1),'Bridge Start'!$I13&gt;'Bridge CPM'!I$1),1,"")</f>
        <v/>
      </c>
      <c r="K18" s="257" t="str">
        <f>IF(AND('Bridge Start'!$H13&lt;=CEILING('Bridge CPM'!K$1,1),'Bridge Start'!$I13&gt;'Bridge CPM'!J$1),1,"")</f>
        <v/>
      </c>
      <c r="L18" s="257" t="str">
        <f>IF(AND('Bridge Start'!$H13&lt;=CEILING('Bridge CPM'!L$1,1),'Bridge Start'!$I13&gt;'Bridge CPM'!K$1),1,"")</f>
        <v/>
      </c>
      <c r="M18" s="223" t="str">
        <f>IF(AND('Bridge Start'!$H13&lt;=CEILING('Bridge CPM'!M$1,1),'Bridge Start'!$I13&gt;'Bridge CPM'!L$1),1,"")</f>
        <v/>
      </c>
      <c r="N18" s="222" t="str">
        <f>IF(AND('Bridge Start'!$H13&lt;=CEILING('Bridge CPM'!N$1,1),'Bridge Start'!$I13&gt;'Bridge CPM'!M$1),1,"")</f>
        <v/>
      </c>
      <c r="O18" s="257" t="str">
        <f>IF(AND('Bridge Start'!$H13&lt;=CEILING('Bridge CPM'!O$1,1),'Bridge Start'!$I13&gt;'Bridge CPM'!N$1),1,"")</f>
        <v/>
      </c>
      <c r="P18" s="257" t="str">
        <f>IF(AND('Bridge Start'!$H13&lt;=CEILING('Bridge CPM'!P$1,1),'Bridge Start'!$I13&gt;'Bridge CPM'!O$1),1,"")</f>
        <v/>
      </c>
      <c r="Q18" s="257" t="str">
        <f>IF(AND('Bridge Start'!$H13&lt;=CEILING('Bridge CPM'!Q$1,1),'Bridge Start'!$I13&gt;'Bridge CPM'!P$1),1,"")</f>
        <v/>
      </c>
      <c r="R18" s="257" t="str">
        <f>IF(AND('Bridge Start'!$H13&lt;=CEILING('Bridge CPM'!R$1,1),'Bridge Start'!$I13&gt;'Bridge CPM'!Q$1),1,"")</f>
        <v/>
      </c>
      <c r="S18" s="257" t="str">
        <f>IF(AND('Bridge Start'!$H13&lt;=CEILING('Bridge CPM'!S$1,1),'Bridge Start'!$I13&gt;'Bridge CPM'!R$1),1,"")</f>
        <v/>
      </c>
      <c r="T18" s="257" t="str">
        <f>IF(AND('Bridge Start'!$H13&lt;=CEILING('Bridge CPM'!T$1,1),'Bridge Start'!$I13&gt;'Bridge CPM'!S$1),1,"")</f>
        <v/>
      </c>
      <c r="U18" s="257" t="str">
        <f>IF(AND('Bridge Start'!$H13&lt;=CEILING('Bridge CPM'!U$1,1),'Bridge Start'!$I13&gt;'Bridge CPM'!T$1),1,"")</f>
        <v/>
      </c>
      <c r="V18" s="257" t="str">
        <f>IF(AND('Bridge Start'!$H13&lt;=CEILING('Bridge CPM'!V$1,1),'Bridge Start'!$I13&gt;'Bridge CPM'!U$1),1,"")</f>
        <v/>
      </c>
      <c r="W18" s="223" t="str">
        <f>IF(AND('Bridge Start'!$H13&lt;=CEILING('Bridge CPM'!W$1,1),'Bridge Start'!$I13&gt;'Bridge CPM'!V$1),1,"")</f>
        <v/>
      </c>
      <c r="X18" s="222" t="str">
        <f>IF(AND('Bridge Start'!$H13&lt;=CEILING('Bridge CPM'!X$1,1),'Bridge Start'!$I13&gt;'Bridge CPM'!W$1),1,"")</f>
        <v/>
      </c>
      <c r="Y18" s="257" t="str">
        <f>IF(AND('Bridge Start'!$H13&lt;=CEILING('Bridge CPM'!Y$1,1),'Bridge Start'!$I13&gt;'Bridge CPM'!X$1),1,"")</f>
        <v/>
      </c>
      <c r="Z18" s="257" t="str">
        <f>IF(AND('Bridge Start'!$H13&lt;=CEILING('Bridge CPM'!Z$1,1),'Bridge Start'!$I13&gt;'Bridge CPM'!Y$1),1,"")</f>
        <v/>
      </c>
      <c r="AA18" s="257" t="str">
        <f>IF(AND('Bridge Start'!$H13&lt;=CEILING('Bridge CPM'!AA$1,1),'Bridge Start'!$I13&gt;'Bridge CPM'!Z$1),1,"")</f>
        <v/>
      </c>
      <c r="AB18" s="257" t="str">
        <f>IF(AND('Bridge Start'!$H13&lt;=CEILING('Bridge CPM'!AB$1,1),'Bridge Start'!$I13&gt;'Bridge CPM'!AA$1),1,"")</f>
        <v/>
      </c>
      <c r="AC18" s="257" t="str">
        <f>IF(AND('Bridge Start'!$H13&lt;=CEILING('Bridge CPM'!AC$1,1),'Bridge Start'!$I13&gt;'Bridge CPM'!AB$1),1,"")</f>
        <v/>
      </c>
      <c r="AD18" s="257" t="str">
        <f>IF(AND('Bridge Start'!$H13&lt;=CEILING('Bridge CPM'!AD$1,1),'Bridge Start'!$I13&gt;'Bridge CPM'!AC$1),1,"")</f>
        <v/>
      </c>
      <c r="AE18" s="257" t="str">
        <f>IF(AND('Bridge Start'!$H13&lt;=CEILING('Bridge CPM'!AE$1,1),'Bridge Start'!$I13&gt;'Bridge CPM'!AD$1),1,"")</f>
        <v/>
      </c>
      <c r="AF18" s="257" t="str">
        <f>IF(AND('Bridge Start'!$H13&lt;=CEILING('Bridge CPM'!AF$1,1),'Bridge Start'!$I13&gt;'Bridge CPM'!AE$1),1,"")</f>
        <v/>
      </c>
      <c r="AG18" s="223" t="str">
        <f>IF(AND('Bridge Start'!$H13&lt;=CEILING('Bridge CPM'!AG$1,1),'Bridge Start'!$I13&gt;'Bridge CPM'!AF$1),1,"")</f>
        <v/>
      </c>
      <c r="AH18" s="222" t="str">
        <f>IF(AND('Bridge Start'!$H13&lt;=CEILING('Bridge CPM'!AH$1,1),'Bridge Start'!$I13&gt;'Bridge CPM'!AG$1),1,"")</f>
        <v/>
      </c>
      <c r="AI18" s="257" t="str">
        <f>IF(AND('Bridge Start'!$H13&lt;=CEILING('Bridge CPM'!AI$1,1),'Bridge Start'!$I13&gt;'Bridge CPM'!AH$1),1,"")</f>
        <v/>
      </c>
      <c r="AJ18" s="257" t="str">
        <f>IF(AND('Bridge Start'!$H13&lt;=CEILING('Bridge CPM'!AJ$1,1),'Bridge Start'!$I13&gt;'Bridge CPM'!AI$1),1,"")</f>
        <v/>
      </c>
      <c r="AK18" s="257" t="str">
        <f>IF(AND('Bridge Start'!$H13&lt;=CEILING('Bridge CPM'!AK$1,1),'Bridge Start'!$I13&gt;'Bridge CPM'!AJ$1),1,"")</f>
        <v/>
      </c>
      <c r="AL18" s="257" t="str">
        <f>IF(AND('Bridge Start'!$H13&lt;=CEILING('Bridge CPM'!AL$1,1),'Bridge Start'!$I13&gt;'Bridge CPM'!AK$1),1,"")</f>
        <v/>
      </c>
      <c r="AM18" s="257" t="str">
        <f>IF(AND('Bridge Start'!$H13&lt;=CEILING('Bridge CPM'!AM$1,1),'Bridge Start'!$I13&gt;'Bridge CPM'!AL$1),1,"")</f>
        <v/>
      </c>
      <c r="AN18" s="257" t="str">
        <f>IF(AND('Bridge Start'!$H13&lt;=CEILING('Bridge CPM'!AN$1,1),'Bridge Start'!$I13&gt;'Bridge CPM'!AM$1),1,"")</f>
        <v/>
      </c>
      <c r="AO18" s="257" t="str">
        <f>IF(AND('Bridge Start'!$H13&lt;=CEILING('Bridge CPM'!AO$1,1),'Bridge Start'!$I13&gt;'Bridge CPM'!AN$1),1,"")</f>
        <v/>
      </c>
      <c r="AP18" s="257" t="str">
        <f>IF(AND('Bridge Start'!$H13&lt;=CEILING('Bridge CPM'!AP$1,1),'Bridge Start'!$I13&gt;'Bridge CPM'!AO$1),1,"")</f>
        <v/>
      </c>
      <c r="AQ18" s="223" t="str">
        <f>IF(AND('Bridge Start'!$H13&lt;=CEILING('Bridge CPM'!AQ$1,1),'Bridge Start'!$I13&gt;'Bridge CPM'!AP$1),1,"")</f>
        <v/>
      </c>
      <c r="AR18" s="222" t="str">
        <f>IF(AND('Bridge Start'!$H13&lt;=CEILING('Bridge CPM'!AR$1,1),'Bridge Start'!$I13&gt;'Bridge CPM'!AQ$1),1,"")</f>
        <v/>
      </c>
      <c r="AS18" s="257" t="str">
        <f>IF(AND('Bridge Start'!$H13&lt;=CEILING('Bridge CPM'!AS$1,1),'Bridge Start'!$I13&gt;'Bridge CPM'!AR$1),1,"")</f>
        <v/>
      </c>
      <c r="AT18" s="257" t="str">
        <f>IF(AND('Bridge Start'!$H13&lt;=CEILING('Bridge CPM'!AT$1,1),'Bridge Start'!$I13&gt;'Bridge CPM'!AS$1),1,"")</f>
        <v/>
      </c>
      <c r="AU18" s="257" t="str">
        <f>IF(AND('Bridge Start'!$H13&lt;=CEILING('Bridge CPM'!AU$1,1),'Bridge Start'!$I13&gt;'Bridge CPM'!AT$1),1,"")</f>
        <v/>
      </c>
      <c r="AV18" s="257" t="str">
        <f>IF(AND('Bridge Start'!$H13&lt;=CEILING('Bridge CPM'!AV$1,1),'Bridge Start'!$I13&gt;'Bridge CPM'!AU$1),1,"")</f>
        <v/>
      </c>
      <c r="AW18" s="257" t="str">
        <f>IF(AND('Bridge Start'!$H13&lt;=CEILING('Bridge CPM'!AW$1,1),'Bridge Start'!$I13&gt;'Bridge CPM'!AV$1),1,"")</f>
        <v/>
      </c>
      <c r="AX18" s="257" t="str">
        <f>IF(AND('Bridge Start'!$H13&lt;=CEILING('Bridge CPM'!AX$1,1),'Bridge Start'!$I13&gt;'Bridge CPM'!AW$1),1,"")</f>
        <v/>
      </c>
      <c r="AY18" s="257" t="str">
        <f>IF(AND('Bridge Start'!$H13&lt;=CEILING('Bridge CPM'!AY$1,1),'Bridge Start'!$I13&gt;'Bridge CPM'!AX$1),1,"")</f>
        <v/>
      </c>
      <c r="AZ18" s="257" t="str">
        <f>IF(AND('Bridge Start'!$H13&lt;=CEILING('Bridge CPM'!AZ$1,1),'Bridge Start'!$I13&gt;'Bridge CPM'!AY$1),1,"")</f>
        <v/>
      </c>
      <c r="BA18" s="223" t="str">
        <f>IF(AND('Bridge Start'!$H13&lt;=CEILING('Bridge CPM'!BA$1,1),'Bridge Start'!$I13&gt;'Bridge CPM'!AZ$1),1,"")</f>
        <v/>
      </c>
      <c r="BB18" s="222" t="str">
        <f>IF(AND('Bridge Start'!$H13&lt;=CEILING('Bridge CPM'!BB$1,1),'Bridge Start'!$I13&gt;'Bridge CPM'!BA$1),1,"")</f>
        <v/>
      </c>
      <c r="BC18" s="257" t="str">
        <f>IF(AND('Bridge Start'!$H13&lt;=CEILING('Bridge CPM'!BC$1,1),'Bridge Start'!$I13&gt;'Bridge CPM'!BB$1),1,"")</f>
        <v/>
      </c>
      <c r="BD18" s="257" t="str">
        <f>IF(AND('Bridge Start'!$H13&lt;=CEILING('Bridge CPM'!BD$1,1),'Bridge Start'!$I13&gt;'Bridge CPM'!BC$1),1,"")</f>
        <v/>
      </c>
      <c r="BE18" s="257" t="str">
        <f>IF(AND('Bridge Start'!$H13&lt;=CEILING('Bridge CPM'!BE$1,1),'Bridge Start'!$I13&gt;'Bridge CPM'!BD$1),1,"")</f>
        <v/>
      </c>
      <c r="BF18" s="257" t="str">
        <f>IF(AND('Bridge Start'!$H13&lt;=CEILING('Bridge CPM'!BF$1,1),'Bridge Start'!$I13&gt;'Bridge CPM'!BE$1),1,"")</f>
        <v/>
      </c>
      <c r="BG18" s="257" t="str">
        <f>IF(AND('Bridge Start'!$H13&lt;=CEILING('Bridge CPM'!BG$1,1),'Bridge Start'!$I13&gt;'Bridge CPM'!BF$1),1,"")</f>
        <v/>
      </c>
      <c r="BH18" s="257" t="str">
        <f>IF(AND('Bridge Start'!$H13&lt;=CEILING('Bridge CPM'!BH$1,1),'Bridge Start'!$I13&gt;'Bridge CPM'!BG$1),1,"")</f>
        <v/>
      </c>
      <c r="BI18" s="257" t="str">
        <f>IF(AND('Bridge Start'!$H13&lt;=CEILING('Bridge CPM'!BI$1,1),'Bridge Start'!$I13&gt;'Bridge CPM'!BH$1),1,"")</f>
        <v/>
      </c>
      <c r="BJ18" s="257" t="str">
        <f>IF(AND('Bridge Start'!$H13&lt;=CEILING('Bridge CPM'!BJ$1,1),'Bridge Start'!$I13&gt;'Bridge CPM'!BI$1),1,"")</f>
        <v/>
      </c>
      <c r="BK18" s="223" t="str">
        <f>IF(AND('Bridge Start'!$H13&lt;=CEILING('Bridge CPM'!BK$1,1),'Bridge Start'!$I13&gt;'Bridge CPM'!BJ$1),1,"")</f>
        <v/>
      </c>
      <c r="BL18" s="222" t="str">
        <f>IF(AND('Bridge Start'!$H13&lt;=CEILING('Bridge CPM'!BL$1,1),'Bridge Start'!$I13&gt;'Bridge CPM'!BK$1),1,"")</f>
        <v/>
      </c>
      <c r="BM18" s="257" t="str">
        <f>IF(AND('Bridge Start'!$H13&lt;=CEILING('Bridge CPM'!BM$1,1),'Bridge Start'!$I13&gt;'Bridge CPM'!BL$1),1,"")</f>
        <v/>
      </c>
      <c r="BN18" s="257" t="str">
        <f>IF(AND('Bridge Start'!$H13&lt;=CEILING('Bridge CPM'!BN$1,1),'Bridge Start'!$I13&gt;'Bridge CPM'!BM$1),1,"")</f>
        <v/>
      </c>
      <c r="BO18" s="257" t="str">
        <f>IF(AND('Bridge Start'!$H13&lt;=CEILING('Bridge CPM'!BO$1,1),'Bridge Start'!$I13&gt;'Bridge CPM'!BN$1),1,"")</f>
        <v/>
      </c>
      <c r="BP18" s="257" t="str">
        <f>IF(AND('Bridge Start'!$H13&lt;=CEILING('Bridge CPM'!BP$1,1),'Bridge Start'!$I13&gt;'Bridge CPM'!BO$1),1,"")</f>
        <v/>
      </c>
      <c r="BQ18" s="257" t="str">
        <f>IF(AND('Bridge Start'!$H13&lt;=CEILING('Bridge CPM'!BQ$1,1),'Bridge Start'!$I13&gt;'Bridge CPM'!BP$1),1,"")</f>
        <v/>
      </c>
      <c r="BR18" s="257" t="str">
        <f>IF(AND('Bridge Start'!$H13&lt;=CEILING('Bridge CPM'!BR$1,1),'Bridge Start'!$I13&gt;'Bridge CPM'!BQ$1),1,"")</f>
        <v/>
      </c>
      <c r="BS18" s="257" t="str">
        <f>IF(AND('Bridge Start'!$H13&lt;=CEILING('Bridge CPM'!BS$1,1),'Bridge Start'!$I13&gt;'Bridge CPM'!BR$1),1,"")</f>
        <v/>
      </c>
      <c r="BT18" s="257" t="str">
        <f>IF(AND('Bridge Start'!$H13&lt;=CEILING('Bridge CPM'!BT$1,1),'Bridge Start'!$I13&gt;'Bridge CPM'!BS$1),1,"")</f>
        <v/>
      </c>
      <c r="BU18" s="223" t="str">
        <f>IF(AND('Bridge Start'!$H13&lt;=CEILING('Bridge CPM'!BU$1,1),'Bridge Start'!$I13&gt;'Bridge CPM'!BT$1),1,"")</f>
        <v/>
      </c>
      <c r="BV18" s="222" t="str">
        <f>IF(AND('Bridge Start'!$H13&lt;=CEILING('Bridge CPM'!BV$1,1),'Bridge Start'!$I13&gt;'Bridge CPM'!BU$1),1,"")</f>
        <v/>
      </c>
      <c r="BW18" s="257" t="str">
        <f>IF(AND('Bridge Start'!$H13&lt;=CEILING('Bridge CPM'!BW$1,1),'Bridge Start'!$I13&gt;'Bridge CPM'!BV$1),1,"")</f>
        <v/>
      </c>
      <c r="BX18" s="257" t="str">
        <f>IF(AND('Bridge Start'!$H13&lt;=CEILING('Bridge CPM'!BX$1,1),'Bridge Start'!$I13&gt;'Bridge CPM'!BW$1),1,"")</f>
        <v/>
      </c>
      <c r="BY18" s="257" t="str">
        <f>IF(AND('Bridge Start'!$H13&lt;=CEILING('Bridge CPM'!BY$1,1),'Bridge Start'!$I13&gt;'Bridge CPM'!BX$1),1,"")</f>
        <v/>
      </c>
      <c r="BZ18" s="257" t="str">
        <f>IF(AND('Bridge Start'!$H13&lt;=CEILING('Bridge CPM'!BZ$1,1),'Bridge Start'!$I13&gt;'Bridge CPM'!BY$1),1,"")</f>
        <v/>
      </c>
      <c r="CA18" s="257" t="str">
        <f>IF(AND('Bridge Start'!$H13&lt;=CEILING('Bridge CPM'!CA$1,1),'Bridge Start'!$I13&gt;'Bridge CPM'!BZ$1),1,"")</f>
        <v/>
      </c>
      <c r="CB18" s="257" t="str">
        <f>IF(AND('Bridge Start'!$H13&lt;=CEILING('Bridge CPM'!CB$1,1),'Bridge Start'!$I13&gt;'Bridge CPM'!CA$1),1,"")</f>
        <v/>
      </c>
      <c r="CC18" s="257" t="str">
        <f>IF(AND('Bridge Start'!$H13&lt;=CEILING('Bridge CPM'!CC$1,1),'Bridge Start'!$I13&gt;'Bridge CPM'!CB$1),1,"")</f>
        <v/>
      </c>
      <c r="CD18" s="257" t="str">
        <f>IF(AND('Bridge Start'!$H13&lt;=CEILING('Bridge CPM'!CD$1,1),'Bridge Start'!$I13&gt;'Bridge CPM'!CC$1),1,"")</f>
        <v/>
      </c>
      <c r="CE18" s="223" t="str">
        <f>IF(AND('Bridge Start'!$H13&lt;=CEILING('Bridge CPM'!CE$1,1),'Bridge Start'!$I13&gt;'Bridge CPM'!CD$1),1,"")</f>
        <v/>
      </c>
      <c r="CF18" s="222" t="str">
        <f>IF(AND('Bridge Start'!$H13&lt;=CEILING('Bridge CPM'!CF$1,1),'Bridge Start'!$I13&gt;'Bridge CPM'!CE$1),1,"")</f>
        <v/>
      </c>
      <c r="CG18" s="257" t="str">
        <f>IF(AND('Bridge Start'!$H13&lt;=CEILING('Bridge CPM'!CG$1,1),'Bridge Start'!$I13&gt;'Bridge CPM'!CF$1),1,"")</f>
        <v/>
      </c>
      <c r="CH18" s="257" t="str">
        <f>IF(AND('Bridge Start'!$H13&lt;=CEILING('Bridge CPM'!CH$1,1),'Bridge Start'!$I13&gt;'Bridge CPM'!CG$1),1,"")</f>
        <v/>
      </c>
      <c r="CI18" s="257" t="str">
        <f>IF(AND('Bridge Start'!$H13&lt;=CEILING('Bridge CPM'!CI$1,1),'Bridge Start'!$I13&gt;'Bridge CPM'!CH$1),1,"")</f>
        <v/>
      </c>
      <c r="CJ18" s="257" t="str">
        <f>IF(AND('Bridge Start'!$H13&lt;=CEILING('Bridge CPM'!CJ$1,1),'Bridge Start'!$I13&gt;'Bridge CPM'!CI$1),1,"")</f>
        <v/>
      </c>
      <c r="CK18" s="257" t="str">
        <f>IF(AND('Bridge Start'!$H13&lt;=CEILING('Bridge CPM'!CK$1,1),'Bridge Start'!$I13&gt;'Bridge CPM'!CJ$1),1,"")</f>
        <v/>
      </c>
      <c r="CL18" s="257" t="str">
        <f>IF(AND('Bridge Start'!$H13&lt;=CEILING('Bridge CPM'!CL$1,1),'Bridge Start'!$I13&gt;'Bridge CPM'!CK$1),1,"")</f>
        <v/>
      </c>
      <c r="CM18" s="257" t="str">
        <f>IF(AND('Bridge Start'!$H13&lt;=CEILING('Bridge CPM'!CM$1,1),'Bridge Start'!$I13&gt;'Bridge CPM'!CL$1),1,"")</f>
        <v/>
      </c>
      <c r="CN18" s="257" t="str">
        <f>IF(AND('Bridge Start'!$H13&lt;=CEILING('Bridge CPM'!CN$1,1),'Bridge Start'!$I13&gt;'Bridge CPM'!CM$1),1,"")</f>
        <v/>
      </c>
      <c r="CO18" s="223" t="str">
        <f>IF(AND('Bridge Start'!$H13&lt;=CEILING('Bridge CPM'!CO$1,1),'Bridge Start'!$I13&gt;'Bridge CPM'!CN$1),1,"")</f>
        <v/>
      </c>
      <c r="CP18" s="222" t="str">
        <f>IF(AND('Bridge Start'!$H13&lt;=CEILING('Bridge CPM'!CP$1,1),'Bridge Start'!$I13&gt;'Bridge CPM'!CO$1),1,"")</f>
        <v/>
      </c>
      <c r="CQ18" s="257" t="str">
        <f>IF(AND('Bridge Start'!$H13&lt;=CEILING('Bridge CPM'!CQ$1,1),'Bridge Start'!$I13&gt;'Bridge CPM'!CP$1),1,"")</f>
        <v/>
      </c>
      <c r="CR18" s="257" t="str">
        <f>IF(AND('Bridge Start'!$H13&lt;=CEILING('Bridge CPM'!CR$1,1),'Bridge Start'!$I13&gt;'Bridge CPM'!CQ$1),1,"")</f>
        <v/>
      </c>
      <c r="CS18" s="257" t="str">
        <f>IF(AND('Bridge Start'!$H13&lt;=CEILING('Bridge CPM'!CS$1,1),'Bridge Start'!$I13&gt;'Bridge CPM'!CR$1),1,"")</f>
        <v/>
      </c>
      <c r="CT18" s="257" t="str">
        <f>IF(AND('Bridge Start'!$H13&lt;=CEILING('Bridge CPM'!CT$1,1),'Bridge Start'!$I13&gt;'Bridge CPM'!CS$1),1,"")</f>
        <v/>
      </c>
      <c r="CU18" s="257" t="str">
        <f>IF(AND('Bridge Start'!$H13&lt;=CEILING('Bridge CPM'!CU$1,1),'Bridge Start'!$I13&gt;'Bridge CPM'!CT$1),1,"")</f>
        <v/>
      </c>
      <c r="CV18" s="257" t="str">
        <f>IF(AND('Bridge Start'!$H13&lt;=CEILING('Bridge CPM'!CV$1,1),'Bridge Start'!$I13&gt;'Bridge CPM'!CU$1),1,"")</f>
        <v/>
      </c>
      <c r="CW18" s="257" t="str">
        <f>IF(AND('Bridge Start'!$H13&lt;=CEILING('Bridge CPM'!CW$1,1),'Bridge Start'!$I13&gt;'Bridge CPM'!CV$1),1,"")</f>
        <v/>
      </c>
      <c r="CX18" s="257" t="str">
        <f>IF(AND('Bridge Start'!$H13&lt;=CEILING('Bridge CPM'!CX$1,1),'Bridge Start'!$I13&gt;'Bridge CPM'!CW$1),1,"")</f>
        <v/>
      </c>
      <c r="CY18" s="223" t="str">
        <f>IF(AND('Bridge Start'!$H13&lt;=CEILING('Bridge CPM'!CY$1,1),'Bridge Start'!$I13&gt;'Bridge CPM'!CX$1),1,"")</f>
        <v/>
      </c>
      <c r="CZ18" s="222" t="str">
        <f>IF(AND('Bridge Start'!$H13&lt;=CEILING('Bridge CPM'!CZ$1,1),'Bridge Start'!$I13&gt;'Bridge CPM'!CY$1),1,"")</f>
        <v/>
      </c>
      <c r="DA18" s="257" t="str">
        <f>IF(AND('Bridge Start'!$H13&lt;=CEILING('Bridge CPM'!DA$1,1),'Bridge Start'!$I13&gt;'Bridge CPM'!CZ$1),1,"")</f>
        <v/>
      </c>
      <c r="DB18" s="257" t="str">
        <f>IF(AND('Bridge Start'!$H13&lt;=CEILING('Bridge CPM'!DB$1,1),'Bridge Start'!$I13&gt;'Bridge CPM'!DA$1),1,"")</f>
        <v/>
      </c>
      <c r="DC18" s="257" t="str">
        <f>IF(AND('Bridge Start'!$H13&lt;=CEILING('Bridge CPM'!DC$1,1),'Bridge Start'!$I13&gt;'Bridge CPM'!DB$1),1,"")</f>
        <v/>
      </c>
      <c r="DD18" s="257" t="str">
        <f>IF(AND('Bridge Start'!$H13&lt;=CEILING('Bridge CPM'!DD$1,1),'Bridge Start'!$I13&gt;'Bridge CPM'!DC$1),1,"")</f>
        <v/>
      </c>
      <c r="DE18" s="257" t="str">
        <f>IF(AND('Bridge Start'!$H13&lt;=CEILING('Bridge CPM'!DE$1,1),'Bridge Start'!$I13&gt;'Bridge CPM'!DD$1),1,"")</f>
        <v/>
      </c>
      <c r="DF18" s="257" t="str">
        <f>IF(AND('Bridge Start'!$H13&lt;=CEILING('Bridge CPM'!DF$1,1),'Bridge Start'!$I13&gt;'Bridge CPM'!DE$1),1,"")</f>
        <v/>
      </c>
      <c r="DG18" s="257" t="str">
        <f>IF(AND('Bridge Start'!$H13&lt;=CEILING('Bridge CPM'!DG$1,1),'Bridge Start'!$I13&gt;'Bridge CPM'!DF$1),1,"")</f>
        <v/>
      </c>
      <c r="DH18" s="257" t="str">
        <f>IF(AND('Bridge Start'!$H13&lt;=CEILING('Bridge CPM'!DH$1,1),'Bridge Start'!$I13&gt;'Bridge CPM'!DG$1),1,"")</f>
        <v/>
      </c>
      <c r="DI18" s="223" t="str">
        <f>IF(AND('Bridge Start'!$H13&lt;=CEILING('Bridge CPM'!DI$1,1),'Bridge Start'!$I13&gt;'Bridge CPM'!DH$1),1,"")</f>
        <v/>
      </c>
      <c r="DJ18" s="222" t="str">
        <f>IF(AND('Bridge Start'!$H13&lt;=CEILING('Bridge CPM'!DJ$1,1),'Bridge Start'!$I13&gt;'Bridge CPM'!DI$1),1,"")</f>
        <v/>
      </c>
      <c r="DK18" s="257" t="str">
        <f>IF(AND('Bridge Start'!$H13&lt;=CEILING('Bridge CPM'!DK$1,1),'Bridge Start'!$I13&gt;'Bridge CPM'!DJ$1),1,"")</f>
        <v/>
      </c>
      <c r="DL18" s="257" t="str">
        <f>IF(AND('Bridge Start'!$H13&lt;=CEILING('Bridge CPM'!DL$1,1),'Bridge Start'!$I13&gt;'Bridge CPM'!DK$1),1,"")</f>
        <v/>
      </c>
      <c r="DM18" s="257" t="str">
        <f>IF(AND('Bridge Start'!$H13&lt;=CEILING('Bridge CPM'!DM$1,1),'Bridge Start'!$I13&gt;'Bridge CPM'!DL$1),1,"")</f>
        <v/>
      </c>
      <c r="DN18" s="257" t="str">
        <f>IF(AND('Bridge Start'!$H13&lt;=CEILING('Bridge CPM'!DN$1,1),'Bridge Start'!$I13&gt;'Bridge CPM'!DM$1),1,"")</f>
        <v/>
      </c>
      <c r="DO18" s="257" t="str">
        <f>IF(AND('Bridge Start'!$H13&lt;=CEILING('Bridge CPM'!DO$1,1),'Bridge Start'!$I13&gt;'Bridge CPM'!DN$1),1,"")</f>
        <v/>
      </c>
      <c r="DP18" s="257" t="str">
        <f>IF(AND('Bridge Start'!$H13&lt;=CEILING('Bridge CPM'!DP$1,1),'Bridge Start'!$I13&gt;'Bridge CPM'!DO$1),1,"")</f>
        <v/>
      </c>
      <c r="DQ18" s="257" t="str">
        <f>IF(AND('Bridge Start'!$H13&lt;=CEILING('Bridge CPM'!DQ$1,1),'Bridge Start'!$I13&gt;'Bridge CPM'!DP$1),1,"")</f>
        <v/>
      </c>
      <c r="DR18" s="257" t="str">
        <f>IF(AND('Bridge Start'!$H13&lt;=CEILING('Bridge CPM'!DR$1,1),'Bridge Start'!$I13&gt;'Bridge CPM'!DQ$1),1,"")</f>
        <v/>
      </c>
      <c r="DS18" s="223" t="str">
        <f>IF(AND('Bridge Start'!$H13&lt;=CEILING('Bridge CPM'!DS$1,1),'Bridge Start'!$I13&gt;'Bridge CPM'!DR$1),1,"")</f>
        <v/>
      </c>
      <c r="DT18" s="222" t="str">
        <f>IF(AND('Bridge Start'!$H13&lt;=CEILING('Bridge CPM'!DT$1,1),'Bridge Start'!$I13&gt;'Bridge CPM'!DS$1),1,"")</f>
        <v/>
      </c>
      <c r="DU18" s="257" t="str">
        <f>IF(AND('Bridge Start'!$H13&lt;=CEILING('Bridge CPM'!DU$1,1),'Bridge Start'!$I13&gt;'Bridge CPM'!DT$1),1,"")</f>
        <v/>
      </c>
      <c r="DV18" s="257" t="str">
        <f>IF(AND('Bridge Start'!$H13&lt;=CEILING('Bridge CPM'!DV$1,1),'Bridge Start'!$I13&gt;'Bridge CPM'!DU$1),1,"")</f>
        <v/>
      </c>
      <c r="DW18" s="257" t="str">
        <f>IF(AND('Bridge Start'!$H13&lt;=CEILING('Bridge CPM'!DW$1,1),'Bridge Start'!$I13&gt;'Bridge CPM'!DV$1),1,"")</f>
        <v/>
      </c>
      <c r="DX18" s="257" t="str">
        <f>IF(AND('Bridge Start'!$H13&lt;=CEILING('Bridge CPM'!DX$1,1),'Bridge Start'!$I13&gt;'Bridge CPM'!DW$1),1,"")</f>
        <v/>
      </c>
      <c r="DY18" s="257" t="str">
        <f>IF(AND('Bridge Start'!$H13&lt;=CEILING('Bridge CPM'!DY$1,1),'Bridge Start'!$I13&gt;'Bridge CPM'!DX$1),1,"")</f>
        <v/>
      </c>
      <c r="DZ18" s="257" t="str">
        <f>IF(AND('Bridge Start'!$H13&lt;=CEILING('Bridge CPM'!DZ$1,1),'Bridge Start'!$I13&gt;'Bridge CPM'!DY$1),1,"")</f>
        <v/>
      </c>
      <c r="EA18" s="257" t="str">
        <f>IF(AND('Bridge Start'!$H13&lt;=CEILING('Bridge CPM'!EA$1,1),'Bridge Start'!$I13&gt;'Bridge CPM'!DZ$1),1,"")</f>
        <v/>
      </c>
      <c r="EB18" s="257" t="str">
        <f>IF(AND('Bridge Start'!$H13&lt;=CEILING('Bridge CPM'!EB$1,1),'Bridge Start'!$I13&gt;'Bridge CPM'!EA$1),1,"")</f>
        <v/>
      </c>
      <c r="EC18" s="223" t="str">
        <f>IF(AND('Bridge Start'!$H13&lt;=CEILING('Bridge CPM'!EC$1,1),'Bridge Start'!$I13&gt;'Bridge CPM'!EB$1),1,"")</f>
        <v/>
      </c>
    </row>
    <row r="19" spans="2:133" ht="12" customHeight="1" x14ac:dyDescent="0.2">
      <c r="B19" t="str">
        <f>'Bridge Start'!B14</f>
        <v/>
      </c>
      <c r="C19" s="249" t="str">
        <f>'Bridge Start'!D14</f>
        <v/>
      </c>
      <c r="D19" s="268" t="str">
        <f>IF(AND('Bridge Start'!$H14&lt;=CEILING('Bridge CPM'!D$1,1),'Bridge Start'!$I14&gt;'Bridge CPM'!C$1),1,"")</f>
        <v/>
      </c>
      <c r="E19" s="269" t="str">
        <f>IF(AND('Bridge Start'!$H14&lt;=CEILING('Bridge CPM'!E$1,1),'Bridge Start'!$I14&gt;'Bridge CPM'!D$1),1,"")</f>
        <v/>
      </c>
      <c r="F19" s="269" t="str">
        <f>IF(AND('Bridge Start'!$H14&lt;=CEILING('Bridge CPM'!F$1,1),'Bridge Start'!$I14&gt;'Bridge CPM'!E$1),1,"")</f>
        <v/>
      </c>
      <c r="G19" s="269" t="str">
        <f>IF(AND('Bridge Start'!$H14&lt;=CEILING('Bridge CPM'!G$1,1),'Bridge Start'!$I14&gt;'Bridge CPM'!F$1),1,"")</f>
        <v/>
      </c>
      <c r="H19" s="269" t="str">
        <f>IF(AND('Bridge Start'!$H14&lt;=CEILING('Bridge CPM'!H$1,1),'Bridge Start'!$I14&gt;'Bridge CPM'!G$1),1,"")</f>
        <v/>
      </c>
      <c r="I19" s="269" t="str">
        <f>IF(AND('Bridge Start'!$H14&lt;=CEILING('Bridge CPM'!I$1,1),'Bridge Start'!$I14&gt;'Bridge CPM'!H$1),1,"")</f>
        <v/>
      </c>
      <c r="J19" s="269" t="str">
        <f>IF(AND('Bridge Start'!$H14&lt;=CEILING('Bridge CPM'!J$1,1),'Bridge Start'!$I14&gt;'Bridge CPM'!I$1),1,"")</f>
        <v/>
      </c>
      <c r="K19" s="269" t="str">
        <f>IF(AND('Bridge Start'!$H14&lt;=CEILING('Bridge CPM'!K$1,1),'Bridge Start'!$I14&gt;'Bridge CPM'!J$1),1,"")</f>
        <v/>
      </c>
      <c r="L19" s="269" t="str">
        <f>IF(AND('Bridge Start'!$H14&lt;=CEILING('Bridge CPM'!L$1,1),'Bridge Start'!$I14&gt;'Bridge CPM'!K$1),1,"")</f>
        <v/>
      </c>
      <c r="M19" s="270" t="str">
        <f>IF(AND('Bridge Start'!$H14&lt;=CEILING('Bridge CPM'!M$1,1),'Bridge Start'!$I14&gt;'Bridge CPM'!L$1),1,"")</f>
        <v/>
      </c>
      <c r="N19" s="268" t="str">
        <f>IF(AND('Bridge Start'!$H14&lt;=CEILING('Bridge CPM'!N$1,1),'Bridge Start'!$I14&gt;'Bridge CPM'!M$1),1,"")</f>
        <v/>
      </c>
      <c r="O19" s="269" t="str">
        <f>IF(AND('Bridge Start'!$H14&lt;=CEILING('Bridge CPM'!O$1,1),'Bridge Start'!$I14&gt;'Bridge CPM'!N$1),1,"")</f>
        <v/>
      </c>
      <c r="P19" s="269" t="str">
        <f>IF(AND('Bridge Start'!$H14&lt;=CEILING('Bridge CPM'!P$1,1),'Bridge Start'!$I14&gt;'Bridge CPM'!O$1),1,"")</f>
        <v/>
      </c>
      <c r="Q19" s="269" t="str">
        <f>IF(AND('Bridge Start'!$H14&lt;=CEILING('Bridge CPM'!Q$1,1),'Bridge Start'!$I14&gt;'Bridge CPM'!P$1),1,"")</f>
        <v/>
      </c>
      <c r="R19" s="269" t="str">
        <f>IF(AND('Bridge Start'!$H14&lt;=CEILING('Bridge CPM'!R$1,1),'Bridge Start'!$I14&gt;'Bridge CPM'!Q$1),1,"")</f>
        <v/>
      </c>
      <c r="S19" s="269" t="str">
        <f>IF(AND('Bridge Start'!$H14&lt;=CEILING('Bridge CPM'!S$1,1),'Bridge Start'!$I14&gt;'Bridge CPM'!R$1),1,"")</f>
        <v/>
      </c>
      <c r="T19" s="269" t="str">
        <f>IF(AND('Bridge Start'!$H14&lt;=CEILING('Bridge CPM'!T$1,1),'Bridge Start'!$I14&gt;'Bridge CPM'!S$1),1,"")</f>
        <v/>
      </c>
      <c r="U19" s="269" t="str">
        <f>IF(AND('Bridge Start'!$H14&lt;=CEILING('Bridge CPM'!U$1,1),'Bridge Start'!$I14&gt;'Bridge CPM'!T$1),1,"")</f>
        <v/>
      </c>
      <c r="V19" s="269" t="str">
        <f>IF(AND('Bridge Start'!$H14&lt;=CEILING('Bridge CPM'!V$1,1),'Bridge Start'!$I14&gt;'Bridge CPM'!U$1),1,"")</f>
        <v/>
      </c>
      <c r="W19" s="270" t="str">
        <f>IF(AND('Bridge Start'!$H14&lt;=CEILING('Bridge CPM'!W$1,1),'Bridge Start'!$I14&gt;'Bridge CPM'!V$1),1,"")</f>
        <v/>
      </c>
      <c r="X19" s="268" t="str">
        <f>IF(AND('Bridge Start'!$H14&lt;=CEILING('Bridge CPM'!X$1,1),'Bridge Start'!$I14&gt;'Bridge CPM'!W$1),1,"")</f>
        <v/>
      </c>
      <c r="Y19" s="269" t="str">
        <f>IF(AND('Bridge Start'!$H14&lt;=CEILING('Bridge CPM'!Y$1,1),'Bridge Start'!$I14&gt;'Bridge CPM'!X$1),1,"")</f>
        <v/>
      </c>
      <c r="Z19" s="269" t="str">
        <f>IF(AND('Bridge Start'!$H14&lt;=CEILING('Bridge CPM'!Z$1,1),'Bridge Start'!$I14&gt;'Bridge CPM'!Y$1),1,"")</f>
        <v/>
      </c>
      <c r="AA19" s="269" t="str">
        <f>IF(AND('Bridge Start'!$H14&lt;=CEILING('Bridge CPM'!AA$1,1),'Bridge Start'!$I14&gt;'Bridge CPM'!Z$1),1,"")</f>
        <v/>
      </c>
      <c r="AB19" s="269" t="str">
        <f>IF(AND('Bridge Start'!$H14&lt;=CEILING('Bridge CPM'!AB$1,1),'Bridge Start'!$I14&gt;'Bridge CPM'!AA$1),1,"")</f>
        <v/>
      </c>
      <c r="AC19" s="269" t="str">
        <f>IF(AND('Bridge Start'!$H14&lt;=CEILING('Bridge CPM'!AC$1,1),'Bridge Start'!$I14&gt;'Bridge CPM'!AB$1),1,"")</f>
        <v/>
      </c>
      <c r="AD19" s="269" t="str">
        <f>IF(AND('Bridge Start'!$H14&lt;=CEILING('Bridge CPM'!AD$1,1),'Bridge Start'!$I14&gt;'Bridge CPM'!AC$1),1,"")</f>
        <v/>
      </c>
      <c r="AE19" s="269" t="str">
        <f>IF(AND('Bridge Start'!$H14&lt;=CEILING('Bridge CPM'!AE$1,1),'Bridge Start'!$I14&gt;'Bridge CPM'!AD$1),1,"")</f>
        <v/>
      </c>
      <c r="AF19" s="269" t="str">
        <f>IF(AND('Bridge Start'!$H14&lt;=CEILING('Bridge CPM'!AF$1,1),'Bridge Start'!$I14&gt;'Bridge CPM'!AE$1),1,"")</f>
        <v/>
      </c>
      <c r="AG19" s="270" t="str">
        <f>IF(AND('Bridge Start'!$H14&lt;=CEILING('Bridge CPM'!AG$1,1),'Bridge Start'!$I14&gt;'Bridge CPM'!AF$1),1,"")</f>
        <v/>
      </c>
      <c r="AH19" s="268" t="str">
        <f>IF(AND('Bridge Start'!$H14&lt;=CEILING('Bridge CPM'!AH$1,1),'Bridge Start'!$I14&gt;'Bridge CPM'!AG$1),1,"")</f>
        <v/>
      </c>
      <c r="AI19" s="269" t="str">
        <f>IF(AND('Bridge Start'!$H14&lt;=CEILING('Bridge CPM'!AI$1,1),'Bridge Start'!$I14&gt;'Bridge CPM'!AH$1),1,"")</f>
        <v/>
      </c>
      <c r="AJ19" s="269" t="str">
        <f>IF(AND('Bridge Start'!$H14&lt;=CEILING('Bridge CPM'!AJ$1,1),'Bridge Start'!$I14&gt;'Bridge CPM'!AI$1),1,"")</f>
        <v/>
      </c>
      <c r="AK19" s="269" t="str">
        <f>IF(AND('Bridge Start'!$H14&lt;=CEILING('Bridge CPM'!AK$1,1),'Bridge Start'!$I14&gt;'Bridge CPM'!AJ$1),1,"")</f>
        <v/>
      </c>
      <c r="AL19" s="269" t="str">
        <f>IF(AND('Bridge Start'!$H14&lt;=CEILING('Bridge CPM'!AL$1,1),'Bridge Start'!$I14&gt;'Bridge CPM'!AK$1),1,"")</f>
        <v/>
      </c>
      <c r="AM19" s="269" t="str">
        <f>IF(AND('Bridge Start'!$H14&lt;=CEILING('Bridge CPM'!AM$1,1),'Bridge Start'!$I14&gt;'Bridge CPM'!AL$1),1,"")</f>
        <v/>
      </c>
      <c r="AN19" s="269" t="str">
        <f>IF(AND('Bridge Start'!$H14&lt;=CEILING('Bridge CPM'!AN$1,1),'Bridge Start'!$I14&gt;'Bridge CPM'!AM$1),1,"")</f>
        <v/>
      </c>
      <c r="AO19" s="269" t="str">
        <f>IF(AND('Bridge Start'!$H14&lt;=CEILING('Bridge CPM'!AO$1,1),'Bridge Start'!$I14&gt;'Bridge CPM'!AN$1),1,"")</f>
        <v/>
      </c>
      <c r="AP19" s="269" t="str">
        <f>IF(AND('Bridge Start'!$H14&lt;=CEILING('Bridge CPM'!AP$1,1),'Bridge Start'!$I14&gt;'Bridge CPM'!AO$1),1,"")</f>
        <v/>
      </c>
      <c r="AQ19" s="270" t="str">
        <f>IF(AND('Bridge Start'!$H14&lt;=CEILING('Bridge CPM'!AQ$1,1),'Bridge Start'!$I14&gt;'Bridge CPM'!AP$1),1,"")</f>
        <v/>
      </c>
      <c r="AR19" s="268" t="str">
        <f>IF(AND('Bridge Start'!$H14&lt;=CEILING('Bridge CPM'!AR$1,1),'Bridge Start'!$I14&gt;'Bridge CPM'!AQ$1),1,"")</f>
        <v/>
      </c>
      <c r="AS19" s="269" t="str">
        <f>IF(AND('Bridge Start'!$H14&lt;=CEILING('Bridge CPM'!AS$1,1),'Bridge Start'!$I14&gt;'Bridge CPM'!AR$1),1,"")</f>
        <v/>
      </c>
      <c r="AT19" s="269" t="str">
        <f>IF(AND('Bridge Start'!$H14&lt;=CEILING('Bridge CPM'!AT$1,1),'Bridge Start'!$I14&gt;'Bridge CPM'!AS$1),1,"")</f>
        <v/>
      </c>
      <c r="AU19" s="269" t="str">
        <f>IF(AND('Bridge Start'!$H14&lt;=CEILING('Bridge CPM'!AU$1,1),'Bridge Start'!$I14&gt;'Bridge CPM'!AT$1),1,"")</f>
        <v/>
      </c>
      <c r="AV19" s="269" t="str">
        <f>IF(AND('Bridge Start'!$H14&lt;=CEILING('Bridge CPM'!AV$1,1),'Bridge Start'!$I14&gt;'Bridge CPM'!AU$1),1,"")</f>
        <v/>
      </c>
      <c r="AW19" s="269" t="str">
        <f>IF(AND('Bridge Start'!$H14&lt;=CEILING('Bridge CPM'!AW$1,1),'Bridge Start'!$I14&gt;'Bridge CPM'!AV$1),1,"")</f>
        <v/>
      </c>
      <c r="AX19" s="269" t="str">
        <f>IF(AND('Bridge Start'!$H14&lt;=CEILING('Bridge CPM'!AX$1,1),'Bridge Start'!$I14&gt;'Bridge CPM'!AW$1),1,"")</f>
        <v/>
      </c>
      <c r="AY19" s="269" t="str">
        <f>IF(AND('Bridge Start'!$H14&lt;=CEILING('Bridge CPM'!AY$1,1),'Bridge Start'!$I14&gt;'Bridge CPM'!AX$1),1,"")</f>
        <v/>
      </c>
      <c r="AZ19" s="269" t="str">
        <f>IF(AND('Bridge Start'!$H14&lt;=CEILING('Bridge CPM'!AZ$1,1),'Bridge Start'!$I14&gt;'Bridge CPM'!AY$1),1,"")</f>
        <v/>
      </c>
      <c r="BA19" s="270" t="str">
        <f>IF(AND('Bridge Start'!$H14&lt;=CEILING('Bridge CPM'!BA$1,1),'Bridge Start'!$I14&gt;'Bridge CPM'!AZ$1),1,"")</f>
        <v/>
      </c>
      <c r="BB19" s="268" t="str">
        <f>IF(AND('Bridge Start'!$H14&lt;=CEILING('Bridge CPM'!BB$1,1),'Bridge Start'!$I14&gt;'Bridge CPM'!BA$1),1,"")</f>
        <v/>
      </c>
      <c r="BC19" s="269" t="str">
        <f>IF(AND('Bridge Start'!$H14&lt;=CEILING('Bridge CPM'!BC$1,1),'Bridge Start'!$I14&gt;'Bridge CPM'!BB$1),1,"")</f>
        <v/>
      </c>
      <c r="BD19" s="269" t="str">
        <f>IF(AND('Bridge Start'!$H14&lt;=CEILING('Bridge CPM'!BD$1,1),'Bridge Start'!$I14&gt;'Bridge CPM'!BC$1),1,"")</f>
        <v/>
      </c>
      <c r="BE19" s="269" t="str">
        <f>IF(AND('Bridge Start'!$H14&lt;=CEILING('Bridge CPM'!BE$1,1),'Bridge Start'!$I14&gt;'Bridge CPM'!BD$1),1,"")</f>
        <v/>
      </c>
      <c r="BF19" s="269" t="str">
        <f>IF(AND('Bridge Start'!$H14&lt;=CEILING('Bridge CPM'!BF$1,1),'Bridge Start'!$I14&gt;'Bridge CPM'!BE$1),1,"")</f>
        <v/>
      </c>
      <c r="BG19" s="269" t="str">
        <f>IF(AND('Bridge Start'!$H14&lt;=CEILING('Bridge CPM'!BG$1,1),'Bridge Start'!$I14&gt;'Bridge CPM'!BF$1),1,"")</f>
        <v/>
      </c>
      <c r="BH19" s="269" t="str">
        <f>IF(AND('Bridge Start'!$H14&lt;=CEILING('Bridge CPM'!BH$1,1),'Bridge Start'!$I14&gt;'Bridge CPM'!BG$1),1,"")</f>
        <v/>
      </c>
      <c r="BI19" s="269" t="str">
        <f>IF(AND('Bridge Start'!$H14&lt;=CEILING('Bridge CPM'!BI$1,1),'Bridge Start'!$I14&gt;'Bridge CPM'!BH$1),1,"")</f>
        <v/>
      </c>
      <c r="BJ19" s="269" t="str">
        <f>IF(AND('Bridge Start'!$H14&lt;=CEILING('Bridge CPM'!BJ$1,1),'Bridge Start'!$I14&gt;'Bridge CPM'!BI$1),1,"")</f>
        <v/>
      </c>
      <c r="BK19" s="270" t="str">
        <f>IF(AND('Bridge Start'!$H14&lt;=CEILING('Bridge CPM'!BK$1,1),'Bridge Start'!$I14&gt;'Bridge CPM'!BJ$1),1,"")</f>
        <v/>
      </c>
      <c r="BL19" s="268" t="str">
        <f>IF(AND('Bridge Start'!$H14&lt;=CEILING('Bridge CPM'!BL$1,1),'Bridge Start'!$I14&gt;'Bridge CPM'!BK$1),1,"")</f>
        <v/>
      </c>
      <c r="BM19" s="269" t="str">
        <f>IF(AND('Bridge Start'!$H14&lt;=CEILING('Bridge CPM'!BM$1,1),'Bridge Start'!$I14&gt;'Bridge CPM'!BL$1),1,"")</f>
        <v/>
      </c>
      <c r="BN19" s="269" t="str">
        <f>IF(AND('Bridge Start'!$H14&lt;=CEILING('Bridge CPM'!BN$1,1),'Bridge Start'!$I14&gt;'Bridge CPM'!BM$1),1,"")</f>
        <v/>
      </c>
      <c r="BO19" s="269" t="str">
        <f>IF(AND('Bridge Start'!$H14&lt;=CEILING('Bridge CPM'!BO$1,1),'Bridge Start'!$I14&gt;'Bridge CPM'!BN$1),1,"")</f>
        <v/>
      </c>
      <c r="BP19" s="269" t="str">
        <f>IF(AND('Bridge Start'!$H14&lt;=CEILING('Bridge CPM'!BP$1,1),'Bridge Start'!$I14&gt;'Bridge CPM'!BO$1),1,"")</f>
        <v/>
      </c>
      <c r="BQ19" s="269" t="str">
        <f>IF(AND('Bridge Start'!$H14&lt;=CEILING('Bridge CPM'!BQ$1,1),'Bridge Start'!$I14&gt;'Bridge CPM'!BP$1),1,"")</f>
        <v/>
      </c>
      <c r="BR19" s="269" t="str">
        <f>IF(AND('Bridge Start'!$H14&lt;=CEILING('Bridge CPM'!BR$1,1),'Bridge Start'!$I14&gt;'Bridge CPM'!BQ$1),1,"")</f>
        <v/>
      </c>
      <c r="BS19" s="269" t="str">
        <f>IF(AND('Bridge Start'!$H14&lt;=CEILING('Bridge CPM'!BS$1,1),'Bridge Start'!$I14&gt;'Bridge CPM'!BR$1),1,"")</f>
        <v/>
      </c>
      <c r="BT19" s="269" t="str">
        <f>IF(AND('Bridge Start'!$H14&lt;=CEILING('Bridge CPM'!BT$1,1),'Bridge Start'!$I14&gt;'Bridge CPM'!BS$1),1,"")</f>
        <v/>
      </c>
      <c r="BU19" s="270" t="str">
        <f>IF(AND('Bridge Start'!$H14&lt;=CEILING('Bridge CPM'!BU$1,1),'Bridge Start'!$I14&gt;'Bridge CPM'!BT$1),1,"")</f>
        <v/>
      </c>
      <c r="BV19" s="268" t="str">
        <f>IF(AND('Bridge Start'!$H14&lt;=CEILING('Bridge CPM'!BV$1,1),'Bridge Start'!$I14&gt;'Bridge CPM'!BU$1),1,"")</f>
        <v/>
      </c>
      <c r="BW19" s="269" t="str">
        <f>IF(AND('Bridge Start'!$H14&lt;=CEILING('Bridge CPM'!BW$1,1),'Bridge Start'!$I14&gt;'Bridge CPM'!BV$1),1,"")</f>
        <v/>
      </c>
      <c r="BX19" s="269" t="str">
        <f>IF(AND('Bridge Start'!$H14&lt;=CEILING('Bridge CPM'!BX$1,1),'Bridge Start'!$I14&gt;'Bridge CPM'!BW$1),1,"")</f>
        <v/>
      </c>
      <c r="BY19" s="269" t="str">
        <f>IF(AND('Bridge Start'!$H14&lt;=CEILING('Bridge CPM'!BY$1,1),'Bridge Start'!$I14&gt;'Bridge CPM'!BX$1),1,"")</f>
        <v/>
      </c>
      <c r="BZ19" s="269" t="str">
        <f>IF(AND('Bridge Start'!$H14&lt;=CEILING('Bridge CPM'!BZ$1,1),'Bridge Start'!$I14&gt;'Bridge CPM'!BY$1),1,"")</f>
        <v/>
      </c>
      <c r="CA19" s="269" t="str">
        <f>IF(AND('Bridge Start'!$H14&lt;=CEILING('Bridge CPM'!CA$1,1),'Bridge Start'!$I14&gt;'Bridge CPM'!BZ$1),1,"")</f>
        <v/>
      </c>
      <c r="CB19" s="269" t="str">
        <f>IF(AND('Bridge Start'!$H14&lt;=CEILING('Bridge CPM'!CB$1,1),'Bridge Start'!$I14&gt;'Bridge CPM'!CA$1),1,"")</f>
        <v/>
      </c>
      <c r="CC19" s="269" t="str">
        <f>IF(AND('Bridge Start'!$H14&lt;=CEILING('Bridge CPM'!CC$1,1),'Bridge Start'!$I14&gt;'Bridge CPM'!CB$1),1,"")</f>
        <v/>
      </c>
      <c r="CD19" s="269" t="str">
        <f>IF(AND('Bridge Start'!$H14&lt;=CEILING('Bridge CPM'!CD$1,1),'Bridge Start'!$I14&gt;'Bridge CPM'!CC$1),1,"")</f>
        <v/>
      </c>
      <c r="CE19" s="270" t="str">
        <f>IF(AND('Bridge Start'!$H14&lt;=CEILING('Bridge CPM'!CE$1,1),'Bridge Start'!$I14&gt;'Bridge CPM'!CD$1),1,"")</f>
        <v/>
      </c>
      <c r="CF19" s="268" t="str">
        <f>IF(AND('Bridge Start'!$H14&lt;=CEILING('Bridge CPM'!CF$1,1),'Bridge Start'!$I14&gt;'Bridge CPM'!CE$1),1,"")</f>
        <v/>
      </c>
      <c r="CG19" s="269" t="str">
        <f>IF(AND('Bridge Start'!$H14&lt;=CEILING('Bridge CPM'!CG$1,1),'Bridge Start'!$I14&gt;'Bridge CPM'!CF$1),1,"")</f>
        <v/>
      </c>
      <c r="CH19" s="269" t="str">
        <f>IF(AND('Bridge Start'!$H14&lt;=CEILING('Bridge CPM'!CH$1,1),'Bridge Start'!$I14&gt;'Bridge CPM'!CG$1),1,"")</f>
        <v/>
      </c>
      <c r="CI19" s="269" t="str">
        <f>IF(AND('Bridge Start'!$H14&lt;=CEILING('Bridge CPM'!CI$1,1),'Bridge Start'!$I14&gt;'Bridge CPM'!CH$1),1,"")</f>
        <v/>
      </c>
      <c r="CJ19" s="269" t="str">
        <f>IF(AND('Bridge Start'!$H14&lt;=CEILING('Bridge CPM'!CJ$1,1),'Bridge Start'!$I14&gt;'Bridge CPM'!CI$1),1,"")</f>
        <v/>
      </c>
      <c r="CK19" s="269" t="str">
        <f>IF(AND('Bridge Start'!$H14&lt;=CEILING('Bridge CPM'!CK$1,1),'Bridge Start'!$I14&gt;'Bridge CPM'!CJ$1),1,"")</f>
        <v/>
      </c>
      <c r="CL19" s="269" t="str">
        <f>IF(AND('Bridge Start'!$H14&lt;=CEILING('Bridge CPM'!CL$1,1),'Bridge Start'!$I14&gt;'Bridge CPM'!CK$1),1,"")</f>
        <v/>
      </c>
      <c r="CM19" s="269" t="str">
        <f>IF(AND('Bridge Start'!$H14&lt;=CEILING('Bridge CPM'!CM$1,1),'Bridge Start'!$I14&gt;'Bridge CPM'!CL$1),1,"")</f>
        <v/>
      </c>
      <c r="CN19" s="269" t="str">
        <f>IF(AND('Bridge Start'!$H14&lt;=CEILING('Bridge CPM'!CN$1,1),'Bridge Start'!$I14&gt;'Bridge CPM'!CM$1),1,"")</f>
        <v/>
      </c>
      <c r="CO19" s="270" t="str">
        <f>IF(AND('Bridge Start'!$H14&lt;=CEILING('Bridge CPM'!CO$1,1),'Bridge Start'!$I14&gt;'Bridge CPM'!CN$1),1,"")</f>
        <v/>
      </c>
      <c r="CP19" s="268" t="str">
        <f>IF(AND('Bridge Start'!$H14&lt;=CEILING('Bridge CPM'!CP$1,1),'Bridge Start'!$I14&gt;'Bridge CPM'!CO$1),1,"")</f>
        <v/>
      </c>
      <c r="CQ19" s="269" t="str">
        <f>IF(AND('Bridge Start'!$H14&lt;=CEILING('Bridge CPM'!CQ$1,1),'Bridge Start'!$I14&gt;'Bridge CPM'!CP$1),1,"")</f>
        <v/>
      </c>
      <c r="CR19" s="269" t="str">
        <f>IF(AND('Bridge Start'!$H14&lt;=CEILING('Bridge CPM'!CR$1,1),'Bridge Start'!$I14&gt;'Bridge CPM'!CQ$1),1,"")</f>
        <v/>
      </c>
      <c r="CS19" s="269" t="str">
        <f>IF(AND('Bridge Start'!$H14&lt;=CEILING('Bridge CPM'!CS$1,1),'Bridge Start'!$I14&gt;'Bridge CPM'!CR$1),1,"")</f>
        <v/>
      </c>
      <c r="CT19" s="269" t="str">
        <f>IF(AND('Bridge Start'!$H14&lt;=CEILING('Bridge CPM'!CT$1,1),'Bridge Start'!$I14&gt;'Bridge CPM'!CS$1),1,"")</f>
        <v/>
      </c>
      <c r="CU19" s="269" t="str">
        <f>IF(AND('Bridge Start'!$H14&lt;=CEILING('Bridge CPM'!CU$1,1),'Bridge Start'!$I14&gt;'Bridge CPM'!CT$1),1,"")</f>
        <v/>
      </c>
      <c r="CV19" s="269" t="str">
        <f>IF(AND('Bridge Start'!$H14&lt;=CEILING('Bridge CPM'!CV$1,1),'Bridge Start'!$I14&gt;'Bridge CPM'!CU$1),1,"")</f>
        <v/>
      </c>
      <c r="CW19" s="269" t="str">
        <f>IF(AND('Bridge Start'!$H14&lt;=CEILING('Bridge CPM'!CW$1,1),'Bridge Start'!$I14&gt;'Bridge CPM'!CV$1),1,"")</f>
        <v/>
      </c>
      <c r="CX19" s="269" t="str">
        <f>IF(AND('Bridge Start'!$H14&lt;=CEILING('Bridge CPM'!CX$1,1),'Bridge Start'!$I14&gt;'Bridge CPM'!CW$1),1,"")</f>
        <v/>
      </c>
      <c r="CY19" s="270" t="str">
        <f>IF(AND('Bridge Start'!$H14&lt;=CEILING('Bridge CPM'!CY$1,1),'Bridge Start'!$I14&gt;'Bridge CPM'!CX$1),1,"")</f>
        <v/>
      </c>
      <c r="CZ19" s="268" t="str">
        <f>IF(AND('Bridge Start'!$H14&lt;=CEILING('Bridge CPM'!CZ$1,1),'Bridge Start'!$I14&gt;'Bridge CPM'!CY$1),1,"")</f>
        <v/>
      </c>
      <c r="DA19" s="269" t="str">
        <f>IF(AND('Bridge Start'!$H14&lt;=CEILING('Bridge CPM'!DA$1,1),'Bridge Start'!$I14&gt;'Bridge CPM'!CZ$1),1,"")</f>
        <v/>
      </c>
      <c r="DB19" s="269" t="str">
        <f>IF(AND('Bridge Start'!$H14&lt;=CEILING('Bridge CPM'!DB$1,1),'Bridge Start'!$I14&gt;'Bridge CPM'!DA$1),1,"")</f>
        <v/>
      </c>
      <c r="DC19" s="269" t="str">
        <f>IF(AND('Bridge Start'!$H14&lt;=CEILING('Bridge CPM'!DC$1,1),'Bridge Start'!$I14&gt;'Bridge CPM'!DB$1),1,"")</f>
        <v/>
      </c>
      <c r="DD19" s="269" t="str">
        <f>IF(AND('Bridge Start'!$H14&lt;=CEILING('Bridge CPM'!DD$1,1),'Bridge Start'!$I14&gt;'Bridge CPM'!DC$1),1,"")</f>
        <v/>
      </c>
      <c r="DE19" s="269" t="str">
        <f>IF(AND('Bridge Start'!$H14&lt;=CEILING('Bridge CPM'!DE$1,1),'Bridge Start'!$I14&gt;'Bridge CPM'!DD$1),1,"")</f>
        <v/>
      </c>
      <c r="DF19" s="269" t="str">
        <f>IF(AND('Bridge Start'!$H14&lt;=CEILING('Bridge CPM'!DF$1,1),'Bridge Start'!$I14&gt;'Bridge CPM'!DE$1),1,"")</f>
        <v/>
      </c>
      <c r="DG19" s="269" t="str">
        <f>IF(AND('Bridge Start'!$H14&lt;=CEILING('Bridge CPM'!DG$1,1),'Bridge Start'!$I14&gt;'Bridge CPM'!DF$1),1,"")</f>
        <v/>
      </c>
      <c r="DH19" s="269" t="str">
        <f>IF(AND('Bridge Start'!$H14&lt;=CEILING('Bridge CPM'!DH$1,1),'Bridge Start'!$I14&gt;'Bridge CPM'!DG$1),1,"")</f>
        <v/>
      </c>
      <c r="DI19" s="270" t="str">
        <f>IF(AND('Bridge Start'!$H14&lt;=CEILING('Bridge CPM'!DI$1,1),'Bridge Start'!$I14&gt;'Bridge CPM'!DH$1),1,"")</f>
        <v/>
      </c>
      <c r="DJ19" s="268" t="str">
        <f>IF(AND('Bridge Start'!$H14&lt;=CEILING('Bridge CPM'!DJ$1,1),'Bridge Start'!$I14&gt;'Bridge CPM'!DI$1),1,"")</f>
        <v/>
      </c>
      <c r="DK19" s="269" t="str">
        <f>IF(AND('Bridge Start'!$H14&lt;=CEILING('Bridge CPM'!DK$1,1),'Bridge Start'!$I14&gt;'Bridge CPM'!DJ$1),1,"")</f>
        <v/>
      </c>
      <c r="DL19" s="269" t="str">
        <f>IF(AND('Bridge Start'!$H14&lt;=CEILING('Bridge CPM'!DL$1,1),'Bridge Start'!$I14&gt;'Bridge CPM'!DK$1),1,"")</f>
        <v/>
      </c>
      <c r="DM19" s="269" t="str">
        <f>IF(AND('Bridge Start'!$H14&lt;=CEILING('Bridge CPM'!DM$1,1),'Bridge Start'!$I14&gt;'Bridge CPM'!DL$1),1,"")</f>
        <v/>
      </c>
      <c r="DN19" s="269" t="str">
        <f>IF(AND('Bridge Start'!$H14&lt;=CEILING('Bridge CPM'!DN$1,1),'Bridge Start'!$I14&gt;'Bridge CPM'!DM$1),1,"")</f>
        <v/>
      </c>
      <c r="DO19" s="269" t="str">
        <f>IF(AND('Bridge Start'!$H14&lt;=CEILING('Bridge CPM'!DO$1,1),'Bridge Start'!$I14&gt;'Bridge CPM'!DN$1),1,"")</f>
        <v/>
      </c>
      <c r="DP19" s="269" t="str">
        <f>IF(AND('Bridge Start'!$H14&lt;=CEILING('Bridge CPM'!DP$1,1),'Bridge Start'!$I14&gt;'Bridge CPM'!DO$1),1,"")</f>
        <v/>
      </c>
      <c r="DQ19" s="269" t="str">
        <f>IF(AND('Bridge Start'!$H14&lt;=CEILING('Bridge CPM'!DQ$1,1),'Bridge Start'!$I14&gt;'Bridge CPM'!DP$1),1,"")</f>
        <v/>
      </c>
      <c r="DR19" s="269" t="str">
        <f>IF(AND('Bridge Start'!$H14&lt;=CEILING('Bridge CPM'!DR$1,1),'Bridge Start'!$I14&gt;'Bridge CPM'!DQ$1),1,"")</f>
        <v/>
      </c>
      <c r="DS19" s="270" t="str">
        <f>IF(AND('Bridge Start'!$H14&lt;=CEILING('Bridge CPM'!DS$1,1),'Bridge Start'!$I14&gt;'Bridge CPM'!DR$1),1,"")</f>
        <v/>
      </c>
      <c r="DT19" s="268" t="str">
        <f>IF(AND('Bridge Start'!$H14&lt;=CEILING('Bridge CPM'!DT$1,1),'Bridge Start'!$I14&gt;'Bridge CPM'!DS$1),1,"")</f>
        <v/>
      </c>
      <c r="DU19" s="269" t="str">
        <f>IF(AND('Bridge Start'!$H14&lt;=CEILING('Bridge CPM'!DU$1,1),'Bridge Start'!$I14&gt;'Bridge CPM'!DT$1),1,"")</f>
        <v/>
      </c>
      <c r="DV19" s="269" t="str">
        <f>IF(AND('Bridge Start'!$H14&lt;=CEILING('Bridge CPM'!DV$1,1),'Bridge Start'!$I14&gt;'Bridge CPM'!DU$1),1,"")</f>
        <v/>
      </c>
      <c r="DW19" s="269" t="str">
        <f>IF(AND('Bridge Start'!$H14&lt;=CEILING('Bridge CPM'!DW$1,1),'Bridge Start'!$I14&gt;'Bridge CPM'!DV$1),1,"")</f>
        <v/>
      </c>
      <c r="DX19" s="269" t="str">
        <f>IF(AND('Bridge Start'!$H14&lt;=CEILING('Bridge CPM'!DX$1,1),'Bridge Start'!$I14&gt;'Bridge CPM'!DW$1),1,"")</f>
        <v/>
      </c>
      <c r="DY19" s="269" t="str">
        <f>IF(AND('Bridge Start'!$H14&lt;=CEILING('Bridge CPM'!DY$1,1),'Bridge Start'!$I14&gt;'Bridge CPM'!DX$1),1,"")</f>
        <v/>
      </c>
      <c r="DZ19" s="269" t="str">
        <f>IF(AND('Bridge Start'!$H14&lt;=CEILING('Bridge CPM'!DZ$1,1),'Bridge Start'!$I14&gt;'Bridge CPM'!DY$1),1,"")</f>
        <v/>
      </c>
      <c r="EA19" s="269" t="str">
        <f>IF(AND('Bridge Start'!$H14&lt;=CEILING('Bridge CPM'!EA$1,1),'Bridge Start'!$I14&gt;'Bridge CPM'!DZ$1),1,"")</f>
        <v/>
      </c>
      <c r="EB19" s="269" t="str">
        <f>IF(AND('Bridge Start'!$H14&lt;=CEILING('Bridge CPM'!EB$1,1),'Bridge Start'!$I14&gt;'Bridge CPM'!EA$1),1,"")</f>
        <v/>
      </c>
      <c r="EC19" s="270" t="str">
        <f>IF(AND('Bridge Start'!$H14&lt;=CEILING('Bridge CPM'!EC$1,1),'Bridge Start'!$I14&gt;'Bridge CPM'!EB$1),1,"")</f>
        <v/>
      </c>
    </row>
    <row r="20" spans="2:133" ht="12" customHeight="1" x14ac:dyDescent="0.2">
      <c r="B20" t="str">
        <f>'Bridge Start'!B15</f>
        <v/>
      </c>
      <c r="C20" s="221" t="str">
        <f>'Bridge Start'!D15</f>
        <v/>
      </c>
      <c r="D20" s="222" t="str">
        <f>IF(AND('Bridge Start'!$H15&lt;=CEILING('Bridge CPM'!D$1,1),'Bridge Start'!$I15&gt;'Bridge CPM'!C$1),1,"")</f>
        <v/>
      </c>
      <c r="E20" s="257" t="str">
        <f>IF(AND('Bridge Start'!$H15&lt;=CEILING('Bridge CPM'!E$1,1),'Bridge Start'!$I15&gt;'Bridge CPM'!D$1),1,"")</f>
        <v/>
      </c>
      <c r="F20" s="257" t="str">
        <f>IF(AND('Bridge Start'!$H15&lt;=CEILING('Bridge CPM'!F$1,1),'Bridge Start'!$I15&gt;'Bridge CPM'!E$1),1,"")</f>
        <v/>
      </c>
      <c r="G20" s="257" t="str">
        <f>IF(AND('Bridge Start'!$H15&lt;=CEILING('Bridge CPM'!G$1,1),'Bridge Start'!$I15&gt;'Bridge CPM'!F$1),1,"")</f>
        <v/>
      </c>
      <c r="H20" s="257" t="str">
        <f>IF(AND('Bridge Start'!$H15&lt;=CEILING('Bridge CPM'!H$1,1),'Bridge Start'!$I15&gt;'Bridge CPM'!G$1),1,"")</f>
        <v/>
      </c>
      <c r="I20" s="257" t="str">
        <f>IF(AND('Bridge Start'!$H15&lt;=CEILING('Bridge CPM'!I$1,1),'Bridge Start'!$I15&gt;'Bridge CPM'!H$1),1,"")</f>
        <v/>
      </c>
      <c r="J20" s="257" t="str">
        <f>IF(AND('Bridge Start'!$H15&lt;=CEILING('Bridge CPM'!J$1,1),'Bridge Start'!$I15&gt;'Bridge CPM'!I$1),1,"")</f>
        <v/>
      </c>
      <c r="K20" s="257" t="str">
        <f>IF(AND('Bridge Start'!$H15&lt;=CEILING('Bridge CPM'!K$1,1),'Bridge Start'!$I15&gt;'Bridge CPM'!J$1),1,"")</f>
        <v/>
      </c>
      <c r="L20" s="257" t="str">
        <f>IF(AND('Bridge Start'!$H15&lt;=CEILING('Bridge CPM'!L$1,1),'Bridge Start'!$I15&gt;'Bridge CPM'!K$1),1,"")</f>
        <v/>
      </c>
      <c r="M20" s="223" t="str">
        <f>IF(AND('Bridge Start'!$H15&lt;=CEILING('Bridge CPM'!M$1,1),'Bridge Start'!$I15&gt;'Bridge CPM'!L$1),1,"")</f>
        <v/>
      </c>
      <c r="N20" s="222" t="str">
        <f>IF(AND('Bridge Start'!$H15&lt;=CEILING('Bridge CPM'!N$1,1),'Bridge Start'!$I15&gt;'Bridge CPM'!M$1),1,"")</f>
        <v/>
      </c>
      <c r="O20" s="257" t="str">
        <f>IF(AND('Bridge Start'!$H15&lt;=CEILING('Bridge CPM'!O$1,1),'Bridge Start'!$I15&gt;'Bridge CPM'!N$1),1,"")</f>
        <v/>
      </c>
      <c r="P20" s="257" t="str">
        <f>IF(AND('Bridge Start'!$H15&lt;=CEILING('Bridge CPM'!P$1,1),'Bridge Start'!$I15&gt;'Bridge CPM'!O$1),1,"")</f>
        <v/>
      </c>
      <c r="Q20" s="257" t="str">
        <f>IF(AND('Bridge Start'!$H15&lt;=CEILING('Bridge CPM'!Q$1,1),'Bridge Start'!$I15&gt;'Bridge CPM'!P$1),1,"")</f>
        <v/>
      </c>
      <c r="R20" s="257" t="str">
        <f>IF(AND('Bridge Start'!$H15&lt;=CEILING('Bridge CPM'!R$1,1),'Bridge Start'!$I15&gt;'Bridge CPM'!Q$1),1,"")</f>
        <v/>
      </c>
      <c r="S20" s="257" t="str">
        <f>IF(AND('Bridge Start'!$H15&lt;=CEILING('Bridge CPM'!S$1,1),'Bridge Start'!$I15&gt;'Bridge CPM'!R$1),1,"")</f>
        <v/>
      </c>
      <c r="T20" s="257" t="str">
        <f>IF(AND('Bridge Start'!$H15&lt;=CEILING('Bridge CPM'!T$1,1),'Bridge Start'!$I15&gt;'Bridge CPM'!S$1),1,"")</f>
        <v/>
      </c>
      <c r="U20" s="257" t="str">
        <f>IF(AND('Bridge Start'!$H15&lt;=CEILING('Bridge CPM'!U$1,1),'Bridge Start'!$I15&gt;'Bridge CPM'!T$1),1,"")</f>
        <v/>
      </c>
      <c r="V20" s="257" t="str">
        <f>IF(AND('Bridge Start'!$H15&lt;=CEILING('Bridge CPM'!V$1,1),'Bridge Start'!$I15&gt;'Bridge CPM'!U$1),1,"")</f>
        <v/>
      </c>
      <c r="W20" s="223" t="str">
        <f>IF(AND('Bridge Start'!$H15&lt;=CEILING('Bridge CPM'!W$1,1),'Bridge Start'!$I15&gt;'Bridge CPM'!V$1),1,"")</f>
        <v/>
      </c>
      <c r="X20" s="222" t="str">
        <f>IF(AND('Bridge Start'!$H15&lt;=CEILING('Bridge CPM'!X$1,1),'Bridge Start'!$I15&gt;'Bridge CPM'!W$1),1,"")</f>
        <v/>
      </c>
      <c r="Y20" s="257" t="str">
        <f>IF(AND('Bridge Start'!$H15&lt;=CEILING('Bridge CPM'!Y$1,1),'Bridge Start'!$I15&gt;'Bridge CPM'!X$1),1,"")</f>
        <v/>
      </c>
      <c r="Z20" s="257" t="str">
        <f>IF(AND('Bridge Start'!$H15&lt;=CEILING('Bridge CPM'!Z$1,1),'Bridge Start'!$I15&gt;'Bridge CPM'!Y$1),1,"")</f>
        <v/>
      </c>
      <c r="AA20" s="257" t="str">
        <f>IF(AND('Bridge Start'!$H15&lt;=CEILING('Bridge CPM'!AA$1,1),'Bridge Start'!$I15&gt;'Bridge CPM'!Z$1),1,"")</f>
        <v/>
      </c>
      <c r="AB20" s="257" t="str">
        <f>IF(AND('Bridge Start'!$H15&lt;=CEILING('Bridge CPM'!AB$1,1),'Bridge Start'!$I15&gt;'Bridge CPM'!AA$1),1,"")</f>
        <v/>
      </c>
      <c r="AC20" s="257" t="str">
        <f>IF(AND('Bridge Start'!$H15&lt;=CEILING('Bridge CPM'!AC$1,1),'Bridge Start'!$I15&gt;'Bridge CPM'!AB$1),1,"")</f>
        <v/>
      </c>
      <c r="AD20" s="257" t="str">
        <f>IF(AND('Bridge Start'!$H15&lt;=CEILING('Bridge CPM'!AD$1,1),'Bridge Start'!$I15&gt;'Bridge CPM'!AC$1),1,"")</f>
        <v/>
      </c>
      <c r="AE20" s="257" t="str">
        <f>IF(AND('Bridge Start'!$H15&lt;=CEILING('Bridge CPM'!AE$1,1),'Bridge Start'!$I15&gt;'Bridge CPM'!AD$1),1,"")</f>
        <v/>
      </c>
      <c r="AF20" s="257" t="str">
        <f>IF(AND('Bridge Start'!$H15&lt;=CEILING('Bridge CPM'!AF$1,1),'Bridge Start'!$I15&gt;'Bridge CPM'!AE$1),1,"")</f>
        <v/>
      </c>
      <c r="AG20" s="223" t="str">
        <f>IF(AND('Bridge Start'!$H15&lt;=CEILING('Bridge CPM'!AG$1,1),'Bridge Start'!$I15&gt;'Bridge CPM'!AF$1),1,"")</f>
        <v/>
      </c>
      <c r="AH20" s="222" t="str">
        <f>IF(AND('Bridge Start'!$H15&lt;=CEILING('Bridge CPM'!AH$1,1),'Bridge Start'!$I15&gt;'Bridge CPM'!AG$1),1,"")</f>
        <v/>
      </c>
      <c r="AI20" s="257" t="str">
        <f>IF(AND('Bridge Start'!$H15&lt;=CEILING('Bridge CPM'!AI$1,1),'Bridge Start'!$I15&gt;'Bridge CPM'!AH$1),1,"")</f>
        <v/>
      </c>
      <c r="AJ20" s="257" t="str">
        <f>IF(AND('Bridge Start'!$H15&lt;=CEILING('Bridge CPM'!AJ$1,1),'Bridge Start'!$I15&gt;'Bridge CPM'!AI$1),1,"")</f>
        <v/>
      </c>
      <c r="AK20" s="257" t="str">
        <f>IF(AND('Bridge Start'!$H15&lt;=CEILING('Bridge CPM'!AK$1,1),'Bridge Start'!$I15&gt;'Bridge CPM'!AJ$1),1,"")</f>
        <v/>
      </c>
      <c r="AL20" s="257" t="str">
        <f>IF(AND('Bridge Start'!$H15&lt;=CEILING('Bridge CPM'!AL$1,1),'Bridge Start'!$I15&gt;'Bridge CPM'!AK$1),1,"")</f>
        <v/>
      </c>
      <c r="AM20" s="257" t="str">
        <f>IF(AND('Bridge Start'!$H15&lt;=CEILING('Bridge CPM'!AM$1,1),'Bridge Start'!$I15&gt;'Bridge CPM'!AL$1),1,"")</f>
        <v/>
      </c>
      <c r="AN20" s="257" t="str">
        <f>IF(AND('Bridge Start'!$H15&lt;=CEILING('Bridge CPM'!AN$1,1),'Bridge Start'!$I15&gt;'Bridge CPM'!AM$1),1,"")</f>
        <v/>
      </c>
      <c r="AO20" s="257" t="str">
        <f>IF(AND('Bridge Start'!$H15&lt;=CEILING('Bridge CPM'!AO$1,1),'Bridge Start'!$I15&gt;'Bridge CPM'!AN$1),1,"")</f>
        <v/>
      </c>
      <c r="AP20" s="257" t="str">
        <f>IF(AND('Bridge Start'!$H15&lt;=CEILING('Bridge CPM'!AP$1,1),'Bridge Start'!$I15&gt;'Bridge CPM'!AO$1),1,"")</f>
        <v/>
      </c>
      <c r="AQ20" s="223" t="str">
        <f>IF(AND('Bridge Start'!$H15&lt;=CEILING('Bridge CPM'!AQ$1,1),'Bridge Start'!$I15&gt;'Bridge CPM'!AP$1),1,"")</f>
        <v/>
      </c>
      <c r="AR20" s="222" t="str">
        <f>IF(AND('Bridge Start'!$H15&lt;=CEILING('Bridge CPM'!AR$1,1),'Bridge Start'!$I15&gt;'Bridge CPM'!AQ$1),1,"")</f>
        <v/>
      </c>
      <c r="AS20" s="257" t="str">
        <f>IF(AND('Bridge Start'!$H15&lt;=CEILING('Bridge CPM'!AS$1,1),'Bridge Start'!$I15&gt;'Bridge CPM'!AR$1),1,"")</f>
        <v/>
      </c>
      <c r="AT20" s="257" t="str">
        <f>IF(AND('Bridge Start'!$H15&lt;=CEILING('Bridge CPM'!AT$1,1),'Bridge Start'!$I15&gt;'Bridge CPM'!AS$1),1,"")</f>
        <v/>
      </c>
      <c r="AU20" s="257" t="str">
        <f>IF(AND('Bridge Start'!$H15&lt;=CEILING('Bridge CPM'!AU$1,1),'Bridge Start'!$I15&gt;'Bridge CPM'!AT$1),1,"")</f>
        <v/>
      </c>
      <c r="AV20" s="257" t="str">
        <f>IF(AND('Bridge Start'!$H15&lt;=CEILING('Bridge CPM'!AV$1,1),'Bridge Start'!$I15&gt;'Bridge CPM'!AU$1),1,"")</f>
        <v/>
      </c>
      <c r="AW20" s="257" t="str">
        <f>IF(AND('Bridge Start'!$H15&lt;=CEILING('Bridge CPM'!AW$1,1),'Bridge Start'!$I15&gt;'Bridge CPM'!AV$1),1,"")</f>
        <v/>
      </c>
      <c r="AX20" s="257" t="str">
        <f>IF(AND('Bridge Start'!$H15&lt;=CEILING('Bridge CPM'!AX$1,1),'Bridge Start'!$I15&gt;'Bridge CPM'!AW$1),1,"")</f>
        <v/>
      </c>
      <c r="AY20" s="257" t="str">
        <f>IF(AND('Bridge Start'!$H15&lt;=CEILING('Bridge CPM'!AY$1,1),'Bridge Start'!$I15&gt;'Bridge CPM'!AX$1),1,"")</f>
        <v/>
      </c>
      <c r="AZ20" s="257" t="str">
        <f>IF(AND('Bridge Start'!$H15&lt;=CEILING('Bridge CPM'!AZ$1,1),'Bridge Start'!$I15&gt;'Bridge CPM'!AY$1),1,"")</f>
        <v/>
      </c>
      <c r="BA20" s="223" t="str">
        <f>IF(AND('Bridge Start'!$H15&lt;=CEILING('Bridge CPM'!BA$1,1),'Bridge Start'!$I15&gt;'Bridge CPM'!AZ$1),1,"")</f>
        <v/>
      </c>
      <c r="BB20" s="222" t="str">
        <f>IF(AND('Bridge Start'!$H15&lt;=CEILING('Bridge CPM'!BB$1,1),'Bridge Start'!$I15&gt;'Bridge CPM'!BA$1),1,"")</f>
        <v/>
      </c>
      <c r="BC20" s="257" t="str">
        <f>IF(AND('Bridge Start'!$H15&lt;=CEILING('Bridge CPM'!BC$1,1),'Bridge Start'!$I15&gt;'Bridge CPM'!BB$1),1,"")</f>
        <v/>
      </c>
      <c r="BD20" s="257" t="str">
        <f>IF(AND('Bridge Start'!$H15&lt;=CEILING('Bridge CPM'!BD$1,1),'Bridge Start'!$I15&gt;'Bridge CPM'!BC$1),1,"")</f>
        <v/>
      </c>
      <c r="BE20" s="257" t="str">
        <f>IF(AND('Bridge Start'!$H15&lt;=CEILING('Bridge CPM'!BE$1,1),'Bridge Start'!$I15&gt;'Bridge CPM'!BD$1),1,"")</f>
        <v/>
      </c>
      <c r="BF20" s="257" t="str">
        <f>IF(AND('Bridge Start'!$H15&lt;=CEILING('Bridge CPM'!BF$1,1),'Bridge Start'!$I15&gt;'Bridge CPM'!BE$1),1,"")</f>
        <v/>
      </c>
      <c r="BG20" s="257" t="str">
        <f>IF(AND('Bridge Start'!$H15&lt;=CEILING('Bridge CPM'!BG$1,1),'Bridge Start'!$I15&gt;'Bridge CPM'!BF$1),1,"")</f>
        <v/>
      </c>
      <c r="BH20" s="257" t="str">
        <f>IF(AND('Bridge Start'!$H15&lt;=CEILING('Bridge CPM'!BH$1,1),'Bridge Start'!$I15&gt;'Bridge CPM'!BG$1),1,"")</f>
        <v/>
      </c>
      <c r="BI20" s="257" t="str">
        <f>IF(AND('Bridge Start'!$H15&lt;=CEILING('Bridge CPM'!BI$1,1),'Bridge Start'!$I15&gt;'Bridge CPM'!BH$1),1,"")</f>
        <v/>
      </c>
      <c r="BJ20" s="257" t="str">
        <f>IF(AND('Bridge Start'!$H15&lt;=CEILING('Bridge CPM'!BJ$1,1),'Bridge Start'!$I15&gt;'Bridge CPM'!BI$1),1,"")</f>
        <v/>
      </c>
      <c r="BK20" s="223" t="str">
        <f>IF(AND('Bridge Start'!$H15&lt;=CEILING('Bridge CPM'!BK$1,1),'Bridge Start'!$I15&gt;'Bridge CPM'!BJ$1),1,"")</f>
        <v/>
      </c>
      <c r="BL20" s="222" t="str">
        <f>IF(AND('Bridge Start'!$H15&lt;=CEILING('Bridge CPM'!BL$1,1),'Bridge Start'!$I15&gt;'Bridge CPM'!BK$1),1,"")</f>
        <v/>
      </c>
      <c r="BM20" s="257" t="str">
        <f>IF(AND('Bridge Start'!$H15&lt;=CEILING('Bridge CPM'!BM$1,1),'Bridge Start'!$I15&gt;'Bridge CPM'!BL$1),1,"")</f>
        <v/>
      </c>
      <c r="BN20" s="257" t="str">
        <f>IF(AND('Bridge Start'!$H15&lt;=CEILING('Bridge CPM'!BN$1,1),'Bridge Start'!$I15&gt;'Bridge CPM'!BM$1),1,"")</f>
        <v/>
      </c>
      <c r="BO20" s="257" t="str">
        <f>IF(AND('Bridge Start'!$H15&lt;=CEILING('Bridge CPM'!BO$1,1),'Bridge Start'!$I15&gt;'Bridge CPM'!BN$1),1,"")</f>
        <v/>
      </c>
      <c r="BP20" s="257" t="str">
        <f>IF(AND('Bridge Start'!$H15&lt;=CEILING('Bridge CPM'!BP$1,1),'Bridge Start'!$I15&gt;'Bridge CPM'!BO$1),1,"")</f>
        <v/>
      </c>
      <c r="BQ20" s="257" t="str">
        <f>IF(AND('Bridge Start'!$H15&lt;=CEILING('Bridge CPM'!BQ$1,1),'Bridge Start'!$I15&gt;'Bridge CPM'!BP$1),1,"")</f>
        <v/>
      </c>
      <c r="BR20" s="257" t="str">
        <f>IF(AND('Bridge Start'!$H15&lt;=CEILING('Bridge CPM'!BR$1,1),'Bridge Start'!$I15&gt;'Bridge CPM'!BQ$1),1,"")</f>
        <v/>
      </c>
      <c r="BS20" s="257" t="str">
        <f>IF(AND('Bridge Start'!$H15&lt;=CEILING('Bridge CPM'!BS$1,1),'Bridge Start'!$I15&gt;'Bridge CPM'!BR$1),1,"")</f>
        <v/>
      </c>
      <c r="BT20" s="257" t="str">
        <f>IF(AND('Bridge Start'!$H15&lt;=CEILING('Bridge CPM'!BT$1,1),'Bridge Start'!$I15&gt;'Bridge CPM'!BS$1),1,"")</f>
        <v/>
      </c>
      <c r="BU20" s="223" t="str">
        <f>IF(AND('Bridge Start'!$H15&lt;=CEILING('Bridge CPM'!BU$1,1),'Bridge Start'!$I15&gt;'Bridge CPM'!BT$1),1,"")</f>
        <v/>
      </c>
      <c r="BV20" s="222" t="str">
        <f>IF(AND('Bridge Start'!$H15&lt;=CEILING('Bridge CPM'!BV$1,1),'Bridge Start'!$I15&gt;'Bridge CPM'!BU$1),1,"")</f>
        <v/>
      </c>
      <c r="BW20" s="257" t="str">
        <f>IF(AND('Bridge Start'!$H15&lt;=CEILING('Bridge CPM'!BW$1,1),'Bridge Start'!$I15&gt;'Bridge CPM'!BV$1),1,"")</f>
        <v/>
      </c>
      <c r="BX20" s="257" t="str">
        <f>IF(AND('Bridge Start'!$H15&lt;=CEILING('Bridge CPM'!BX$1,1),'Bridge Start'!$I15&gt;'Bridge CPM'!BW$1),1,"")</f>
        <v/>
      </c>
      <c r="BY20" s="257" t="str">
        <f>IF(AND('Bridge Start'!$H15&lt;=CEILING('Bridge CPM'!BY$1,1),'Bridge Start'!$I15&gt;'Bridge CPM'!BX$1),1,"")</f>
        <v/>
      </c>
      <c r="BZ20" s="257" t="str">
        <f>IF(AND('Bridge Start'!$H15&lt;=CEILING('Bridge CPM'!BZ$1,1),'Bridge Start'!$I15&gt;'Bridge CPM'!BY$1),1,"")</f>
        <v/>
      </c>
      <c r="CA20" s="257" t="str">
        <f>IF(AND('Bridge Start'!$H15&lt;=CEILING('Bridge CPM'!CA$1,1),'Bridge Start'!$I15&gt;'Bridge CPM'!BZ$1),1,"")</f>
        <v/>
      </c>
      <c r="CB20" s="257" t="str">
        <f>IF(AND('Bridge Start'!$H15&lt;=CEILING('Bridge CPM'!CB$1,1),'Bridge Start'!$I15&gt;'Bridge CPM'!CA$1),1,"")</f>
        <v/>
      </c>
      <c r="CC20" s="257" t="str">
        <f>IF(AND('Bridge Start'!$H15&lt;=CEILING('Bridge CPM'!CC$1,1),'Bridge Start'!$I15&gt;'Bridge CPM'!CB$1),1,"")</f>
        <v/>
      </c>
      <c r="CD20" s="257" t="str">
        <f>IF(AND('Bridge Start'!$H15&lt;=CEILING('Bridge CPM'!CD$1,1),'Bridge Start'!$I15&gt;'Bridge CPM'!CC$1),1,"")</f>
        <v/>
      </c>
      <c r="CE20" s="223" t="str">
        <f>IF(AND('Bridge Start'!$H15&lt;=CEILING('Bridge CPM'!CE$1,1),'Bridge Start'!$I15&gt;'Bridge CPM'!CD$1),1,"")</f>
        <v/>
      </c>
      <c r="CF20" s="222" t="str">
        <f>IF(AND('Bridge Start'!$H15&lt;=CEILING('Bridge CPM'!CF$1,1),'Bridge Start'!$I15&gt;'Bridge CPM'!CE$1),1,"")</f>
        <v/>
      </c>
      <c r="CG20" s="257" t="str">
        <f>IF(AND('Bridge Start'!$H15&lt;=CEILING('Bridge CPM'!CG$1,1),'Bridge Start'!$I15&gt;'Bridge CPM'!CF$1),1,"")</f>
        <v/>
      </c>
      <c r="CH20" s="257" t="str">
        <f>IF(AND('Bridge Start'!$H15&lt;=CEILING('Bridge CPM'!CH$1,1),'Bridge Start'!$I15&gt;'Bridge CPM'!CG$1),1,"")</f>
        <v/>
      </c>
      <c r="CI20" s="257" t="str">
        <f>IF(AND('Bridge Start'!$H15&lt;=CEILING('Bridge CPM'!CI$1,1),'Bridge Start'!$I15&gt;'Bridge CPM'!CH$1),1,"")</f>
        <v/>
      </c>
      <c r="CJ20" s="257" t="str">
        <f>IF(AND('Bridge Start'!$H15&lt;=CEILING('Bridge CPM'!CJ$1,1),'Bridge Start'!$I15&gt;'Bridge CPM'!CI$1),1,"")</f>
        <v/>
      </c>
      <c r="CK20" s="257" t="str">
        <f>IF(AND('Bridge Start'!$H15&lt;=CEILING('Bridge CPM'!CK$1,1),'Bridge Start'!$I15&gt;'Bridge CPM'!CJ$1),1,"")</f>
        <v/>
      </c>
      <c r="CL20" s="257" t="str">
        <f>IF(AND('Bridge Start'!$H15&lt;=CEILING('Bridge CPM'!CL$1,1),'Bridge Start'!$I15&gt;'Bridge CPM'!CK$1),1,"")</f>
        <v/>
      </c>
      <c r="CM20" s="257" t="str">
        <f>IF(AND('Bridge Start'!$H15&lt;=CEILING('Bridge CPM'!CM$1,1),'Bridge Start'!$I15&gt;'Bridge CPM'!CL$1),1,"")</f>
        <v/>
      </c>
      <c r="CN20" s="257" t="str">
        <f>IF(AND('Bridge Start'!$H15&lt;=CEILING('Bridge CPM'!CN$1,1),'Bridge Start'!$I15&gt;'Bridge CPM'!CM$1),1,"")</f>
        <v/>
      </c>
      <c r="CO20" s="223" t="str">
        <f>IF(AND('Bridge Start'!$H15&lt;=CEILING('Bridge CPM'!CO$1,1),'Bridge Start'!$I15&gt;'Bridge CPM'!CN$1),1,"")</f>
        <v/>
      </c>
      <c r="CP20" s="222" t="str">
        <f>IF(AND('Bridge Start'!$H15&lt;=CEILING('Bridge CPM'!CP$1,1),'Bridge Start'!$I15&gt;'Bridge CPM'!CO$1),1,"")</f>
        <v/>
      </c>
      <c r="CQ20" s="257" t="str">
        <f>IF(AND('Bridge Start'!$H15&lt;=CEILING('Bridge CPM'!CQ$1,1),'Bridge Start'!$I15&gt;'Bridge CPM'!CP$1),1,"")</f>
        <v/>
      </c>
      <c r="CR20" s="257" t="str">
        <f>IF(AND('Bridge Start'!$H15&lt;=CEILING('Bridge CPM'!CR$1,1),'Bridge Start'!$I15&gt;'Bridge CPM'!CQ$1),1,"")</f>
        <v/>
      </c>
      <c r="CS20" s="257" t="str">
        <f>IF(AND('Bridge Start'!$H15&lt;=CEILING('Bridge CPM'!CS$1,1),'Bridge Start'!$I15&gt;'Bridge CPM'!CR$1),1,"")</f>
        <v/>
      </c>
      <c r="CT20" s="257" t="str">
        <f>IF(AND('Bridge Start'!$H15&lt;=CEILING('Bridge CPM'!CT$1,1),'Bridge Start'!$I15&gt;'Bridge CPM'!CS$1),1,"")</f>
        <v/>
      </c>
      <c r="CU20" s="257" t="str">
        <f>IF(AND('Bridge Start'!$H15&lt;=CEILING('Bridge CPM'!CU$1,1),'Bridge Start'!$I15&gt;'Bridge CPM'!CT$1),1,"")</f>
        <v/>
      </c>
      <c r="CV20" s="257" t="str">
        <f>IF(AND('Bridge Start'!$H15&lt;=CEILING('Bridge CPM'!CV$1,1),'Bridge Start'!$I15&gt;'Bridge CPM'!CU$1),1,"")</f>
        <v/>
      </c>
      <c r="CW20" s="257" t="str">
        <f>IF(AND('Bridge Start'!$H15&lt;=CEILING('Bridge CPM'!CW$1,1),'Bridge Start'!$I15&gt;'Bridge CPM'!CV$1),1,"")</f>
        <v/>
      </c>
      <c r="CX20" s="257" t="str">
        <f>IF(AND('Bridge Start'!$H15&lt;=CEILING('Bridge CPM'!CX$1,1),'Bridge Start'!$I15&gt;'Bridge CPM'!CW$1),1,"")</f>
        <v/>
      </c>
      <c r="CY20" s="223" t="str">
        <f>IF(AND('Bridge Start'!$H15&lt;=CEILING('Bridge CPM'!CY$1,1),'Bridge Start'!$I15&gt;'Bridge CPM'!CX$1),1,"")</f>
        <v/>
      </c>
      <c r="CZ20" s="222" t="str">
        <f>IF(AND('Bridge Start'!$H15&lt;=CEILING('Bridge CPM'!CZ$1,1),'Bridge Start'!$I15&gt;'Bridge CPM'!CY$1),1,"")</f>
        <v/>
      </c>
      <c r="DA20" s="257" t="str">
        <f>IF(AND('Bridge Start'!$H15&lt;=CEILING('Bridge CPM'!DA$1,1),'Bridge Start'!$I15&gt;'Bridge CPM'!CZ$1),1,"")</f>
        <v/>
      </c>
      <c r="DB20" s="257" t="str">
        <f>IF(AND('Bridge Start'!$H15&lt;=CEILING('Bridge CPM'!DB$1,1),'Bridge Start'!$I15&gt;'Bridge CPM'!DA$1),1,"")</f>
        <v/>
      </c>
      <c r="DC20" s="257" t="str">
        <f>IF(AND('Bridge Start'!$H15&lt;=CEILING('Bridge CPM'!DC$1,1),'Bridge Start'!$I15&gt;'Bridge CPM'!DB$1),1,"")</f>
        <v/>
      </c>
      <c r="DD20" s="257" t="str">
        <f>IF(AND('Bridge Start'!$H15&lt;=CEILING('Bridge CPM'!DD$1,1),'Bridge Start'!$I15&gt;'Bridge CPM'!DC$1),1,"")</f>
        <v/>
      </c>
      <c r="DE20" s="257" t="str">
        <f>IF(AND('Bridge Start'!$H15&lt;=CEILING('Bridge CPM'!DE$1,1),'Bridge Start'!$I15&gt;'Bridge CPM'!DD$1),1,"")</f>
        <v/>
      </c>
      <c r="DF20" s="257" t="str">
        <f>IF(AND('Bridge Start'!$H15&lt;=CEILING('Bridge CPM'!DF$1,1),'Bridge Start'!$I15&gt;'Bridge CPM'!DE$1),1,"")</f>
        <v/>
      </c>
      <c r="DG20" s="257" t="str">
        <f>IF(AND('Bridge Start'!$H15&lt;=CEILING('Bridge CPM'!DG$1,1),'Bridge Start'!$I15&gt;'Bridge CPM'!DF$1),1,"")</f>
        <v/>
      </c>
      <c r="DH20" s="257" t="str">
        <f>IF(AND('Bridge Start'!$H15&lt;=CEILING('Bridge CPM'!DH$1,1),'Bridge Start'!$I15&gt;'Bridge CPM'!DG$1),1,"")</f>
        <v/>
      </c>
      <c r="DI20" s="223" t="str">
        <f>IF(AND('Bridge Start'!$H15&lt;=CEILING('Bridge CPM'!DI$1,1),'Bridge Start'!$I15&gt;'Bridge CPM'!DH$1),1,"")</f>
        <v/>
      </c>
      <c r="DJ20" s="222" t="str">
        <f>IF(AND('Bridge Start'!$H15&lt;=CEILING('Bridge CPM'!DJ$1,1),'Bridge Start'!$I15&gt;'Bridge CPM'!DI$1),1,"")</f>
        <v/>
      </c>
      <c r="DK20" s="257" t="str">
        <f>IF(AND('Bridge Start'!$H15&lt;=CEILING('Bridge CPM'!DK$1,1),'Bridge Start'!$I15&gt;'Bridge CPM'!DJ$1),1,"")</f>
        <v/>
      </c>
      <c r="DL20" s="257" t="str">
        <f>IF(AND('Bridge Start'!$H15&lt;=CEILING('Bridge CPM'!DL$1,1),'Bridge Start'!$I15&gt;'Bridge CPM'!DK$1),1,"")</f>
        <v/>
      </c>
      <c r="DM20" s="257" t="str">
        <f>IF(AND('Bridge Start'!$H15&lt;=CEILING('Bridge CPM'!DM$1,1),'Bridge Start'!$I15&gt;'Bridge CPM'!DL$1),1,"")</f>
        <v/>
      </c>
      <c r="DN20" s="257" t="str">
        <f>IF(AND('Bridge Start'!$H15&lt;=CEILING('Bridge CPM'!DN$1,1),'Bridge Start'!$I15&gt;'Bridge CPM'!DM$1),1,"")</f>
        <v/>
      </c>
      <c r="DO20" s="257" t="str">
        <f>IF(AND('Bridge Start'!$H15&lt;=CEILING('Bridge CPM'!DO$1,1),'Bridge Start'!$I15&gt;'Bridge CPM'!DN$1),1,"")</f>
        <v/>
      </c>
      <c r="DP20" s="257" t="str">
        <f>IF(AND('Bridge Start'!$H15&lt;=CEILING('Bridge CPM'!DP$1,1),'Bridge Start'!$I15&gt;'Bridge CPM'!DO$1),1,"")</f>
        <v/>
      </c>
      <c r="DQ20" s="257" t="str">
        <f>IF(AND('Bridge Start'!$H15&lt;=CEILING('Bridge CPM'!DQ$1,1),'Bridge Start'!$I15&gt;'Bridge CPM'!DP$1),1,"")</f>
        <v/>
      </c>
      <c r="DR20" s="257" t="str">
        <f>IF(AND('Bridge Start'!$H15&lt;=CEILING('Bridge CPM'!DR$1,1),'Bridge Start'!$I15&gt;'Bridge CPM'!DQ$1),1,"")</f>
        <v/>
      </c>
      <c r="DS20" s="223" t="str">
        <f>IF(AND('Bridge Start'!$H15&lt;=CEILING('Bridge CPM'!DS$1,1),'Bridge Start'!$I15&gt;'Bridge CPM'!DR$1),1,"")</f>
        <v/>
      </c>
      <c r="DT20" s="222" t="str">
        <f>IF(AND('Bridge Start'!$H15&lt;=CEILING('Bridge CPM'!DT$1,1),'Bridge Start'!$I15&gt;'Bridge CPM'!DS$1),1,"")</f>
        <v/>
      </c>
      <c r="DU20" s="257" t="str">
        <f>IF(AND('Bridge Start'!$H15&lt;=CEILING('Bridge CPM'!DU$1,1),'Bridge Start'!$I15&gt;'Bridge CPM'!DT$1),1,"")</f>
        <v/>
      </c>
      <c r="DV20" s="257" t="str">
        <f>IF(AND('Bridge Start'!$H15&lt;=CEILING('Bridge CPM'!DV$1,1),'Bridge Start'!$I15&gt;'Bridge CPM'!DU$1),1,"")</f>
        <v/>
      </c>
      <c r="DW20" s="257" t="str">
        <f>IF(AND('Bridge Start'!$H15&lt;=CEILING('Bridge CPM'!DW$1,1),'Bridge Start'!$I15&gt;'Bridge CPM'!DV$1),1,"")</f>
        <v/>
      </c>
      <c r="DX20" s="257" t="str">
        <f>IF(AND('Bridge Start'!$H15&lt;=CEILING('Bridge CPM'!DX$1,1),'Bridge Start'!$I15&gt;'Bridge CPM'!DW$1),1,"")</f>
        <v/>
      </c>
      <c r="DY20" s="257" t="str">
        <f>IF(AND('Bridge Start'!$H15&lt;=CEILING('Bridge CPM'!DY$1,1),'Bridge Start'!$I15&gt;'Bridge CPM'!DX$1),1,"")</f>
        <v/>
      </c>
      <c r="DZ20" s="257" t="str">
        <f>IF(AND('Bridge Start'!$H15&lt;=CEILING('Bridge CPM'!DZ$1,1),'Bridge Start'!$I15&gt;'Bridge CPM'!DY$1),1,"")</f>
        <v/>
      </c>
      <c r="EA20" s="257" t="str">
        <f>IF(AND('Bridge Start'!$H15&lt;=CEILING('Bridge CPM'!EA$1,1),'Bridge Start'!$I15&gt;'Bridge CPM'!DZ$1),1,"")</f>
        <v/>
      </c>
      <c r="EB20" s="257" t="str">
        <f>IF(AND('Bridge Start'!$H15&lt;=CEILING('Bridge CPM'!EB$1,1),'Bridge Start'!$I15&gt;'Bridge CPM'!EA$1),1,"")</f>
        <v/>
      </c>
      <c r="EC20" s="223" t="str">
        <f>IF(AND('Bridge Start'!$H15&lt;=CEILING('Bridge CPM'!EC$1,1),'Bridge Start'!$I15&gt;'Bridge CPM'!EB$1),1,"")</f>
        <v/>
      </c>
    </row>
    <row r="21" spans="2:133" ht="12" customHeight="1" x14ac:dyDescent="0.2">
      <c r="B21" t="str">
        <f>'Bridge Start'!B16</f>
        <v/>
      </c>
      <c r="C21" s="249" t="str">
        <f>'Bridge Start'!D16</f>
        <v/>
      </c>
      <c r="D21" s="268" t="str">
        <f>IF(AND('Bridge Start'!$H16&lt;=CEILING('Bridge CPM'!D$1,1),'Bridge Start'!$I16&gt;'Bridge CPM'!C$1),1,"")</f>
        <v/>
      </c>
      <c r="E21" s="269" t="str">
        <f>IF(AND('Bridge Start'!$H16&lt;=CEILING('Bridge CPM'!E$1,1),'Bridge Start'!$I16&gt;'Bridge CPM'!D$1),1,"")</f>
        <v/>
      </c>
      <c r="F21" s="269" t="str">
        <f>IF(AND('Bridge Start'!$H16&lt;=CEILING('Bridge CPM'!F$1,1),'Bridge Start'!$I16&gt;'Bridge CPM'!E$1),1,"")</f>
        <v/>
      </c>
      <c r="G21" s="269" t="str">
        <f>IF(AND('Bridge Start'!$H16&lt;=CEILING('Bridge CPM'!G$1,1),'Bridge Start'!$I16&gt;'Bridge CPM'!F$1),1,"")</f>
        <v/>
      </c>
      <c r="H21" s="269" t="str">
        <f>IF(AND('Bridge Start'!$H16&lt;=CEILING('Bridge CPM'!H$1,1),'Bridge Start'!$I16&gt;'Bridge CPM'!G$1),1,"")</f>
        <v/>
      </c>
      <c r="I21" s="269" t="str">
        <f>IF(AND('Bridge Start'!$H16&lt;=CEILING('Bridge CPM'!I$1,1),'Bridge Start'!$I16&gt;'Bridge CPM'!H$1),1,"")</f>
        <v/>
      </c>
      <c r="J21" s="269" t="str">
        <f>IF(AND('Bridge Start'!$H16&lt;=CEILING('Bridge CPM'!J$1,1),'Bridge Start'!$I16&gt;'Bridge CPM'!I$1),1,"")</f>
        <v/>
      </c>
      <c r="K21" s="269" t="str">
        <f>IF(AND('Bridge Start'!$H16&lt;=CEILING('Bridge CPM'!K$1,1),'Bridge Start'!$I16&gt;'Bridge CPM'!J$1),1,"")</f>
        <v/>
      </c>
      <c r="L21" s="269" t="str">
        <f>IF(AND('Bridge Start'!$H16&lt;=CEILING('Bridge CPM'!L$1,1),'Bridge Start'!$I16&gt;'Bridge CPM'!K$1),1,"")</f>
        <v/>
      </c>
      <c r="M21" s="270" t="str">
        <f>IF(AND('Bridge Start'!$H16&lt;=CEILING('Bridge CPM'!M$1,1),'Bridge Start'!$I16&gt;'Bridge CPM'!L$1),1,"")</f>
        <v/>
      </c>
      <c r="N21" s="268" t="str">
        <f>IF(AND('Bridge Start'!$H16&lt;=CEILING('Bridge CPM'!N$1,1),'Bridge Start'!$I16&gt;'Bridge CPM'!M$1),1,"")</f>
        <v/>
      </c>
      <c r="O21" s="269" t="str">
        <f>IF(AND('Bridge Start'!$H16&lt;=CEILING('Bridge CPM'!O$1,1),'Bridge Start'!$I16&gt;'Bridge CPM'!N$1),1,"")</f>
        <v/>
      </c>
      <c r="P21" s="269" t="str">
        <f>IF(AND('Bridge Start'!$H16&lt;=CEILING('Bridge CPM'!P$1,1),'Bridge Start'!$I16&gt;'Bridge CPM'!O$1),1,"")</f>
        <v/>
      </c>
      <c r="Q21" s="269" t="str">
        <f>IF(AND('Bridge Start'!$H16&lt;=CEILING('Bridge CPM'!Q$1,1),'Bridge Start'!$I16&gt;'Bridge CPM'!P$1),1,"")</f>
        <v/>
      </c>
      <c r="R21" s="269" t="str">
        <f>IF(AND('Bridge Start'!$H16&lt;=CEILING('Bridge CPM'!R$1,1),'Bridge Start'!$I16&gt;'Bridge CPM'!Q$1),1,"")</f>
        <v/>
      </c>
      <c r="S21" s="269" t="str">
        <f>IF(AND('Bridge Start'!$H16&lt;=CEILING('Bridge CPM'!S$1,1),'Bridge Start'!$I16&gt;'Bridge CPM'!R$1),1,"")</f>
        <v/>
      </c>
      <c r="T21" s="269" t="str">
        <f>IF(AND('Bridge Start'!$H16&lt;=CEILING('Bridge CPM'!T$1,1),'Bridge Start'!$I16&gt;'Bridge CPM'!S$1),1,"")</f>
        <v/>
      </c>
      <c r="U21" s="269" t="str">
        <f>IF(AND('Bridge Start'!$H16&lt;=CEILING('Bridge CPM'!U$1,1),'Bridge Start'!$I16&gt;'Bridge CPM'!T$1),1,"")</f>
        <v/>
      </c>
      <c r="V21" s="269" t="str">
        <f>IF(AND('Bridge Start'!$H16&lt;=CEILING('Bridge CPM'!V$1,1),'Bridge Start'!$I16&gt;'Bridge CPM'!U$1),1,"")</f>
        <v/>
      </c>
      <c r="W21" s="270" t="str">
        <f>IF(AND('Bridge Start'!$H16&lt;=CEILING('Bridge CPM'!W$1,1),'Bridge Start'!$I16&gt;'Bridge CPM'!V$1),1,"")</f>
        <v/>
      </c>
      <c r="X21" s="268" t="str">
        <f>IF(AND('Bridge Start'!$H16&lt;=CEILING('Bridge CPM'!X$1,1),'Bridge Start'!$I16&gt;'Bridge CPM'!W$1),1,"")</f>
        <v/>
      </c>
      <c r="Y21" s="269" t="str">
        <f>IF(AND('Bridge Start'!$H16&lt;=CEILING('Bridge CPM'!Y$1,1),'Bridge Start'!$I16&gt;'Bridge CPM'!X$1),1,"")</f>
        <v/>
      </c>
      <c r="Z21" s="269" t="str">
        <f>IF(AND('Bridge Start'!$H16&lt;=CEILING('Bridge CPM'!Z$1,1),'Bridge Start'!$I16&gt;'Bridge CPM'!Y$1),1,"")</f>
        <v/>
      </c>
      <c r="AA21" s="269" t="str">
        <f>IF(AND('Bridge Start'!$H16&lt;=CEILING('Bridge CPM'!AA$1,1),'Bridge Start'!$I16&gt;'Bridge CPM'!Z$1),1,"")</f>
        <v/>
      </c>
      <c r="AB21" s="269" t="str">
        <f>IF(AND('Bridge Start'!$H16&lt;=CEILING('Bridge CPM'!AB$1,1),'Bridge Start'!$I16&gt;'Bridge CPM'!AA$1),1,"")</f>
        <v/>
      </c>
      <c r="AC21" s="269" t="str">
        <f>IF(AND('Bridge Start'!$H16&lt;=CEILING('Bridge CPM'!AC$1,1),'Bridge Start'!$I16&gt;'Bridge CPM'!AB$1),1,"")</f>
        <v/>
      </c>
      <c r="AD21" s="269" t="str">
        <f>IF(AND('Bridge Start'!$H16&lt;=CEILING('Bridge CPM'!AD$1,1),'Bridge Start'!$I16&gt;'Bridge CPM'!AC$1),1,"")</f>
        <v/>
      </c>
      <c r="AE21" s="269" t="str">
        <f>IF(AND('Bridge Start'!$H16&lt;=CEILING('Bridge CPM'!AE$1,1),'Bridge Start'!$I16&gt;'Bridge CPM'!AD$1),1,"")</f>
        <v/>
      </c>
      <c r="AF21" s="269" t="str">
        <f>IF(AND('Bridge Start'!$H16&lt;=CEILING('Bridge CPM'!AF$1,1),'Bridge Start'!$I16&gt;'Bridge CPM'!AE$1),1,"")</f>
        <v/>
      </c>
      <c r="AG21" s="270" t="str">
        <f>IF(AND('Bridge Start'!$H16&lt;=CEILING('Bridge CPM'!AG$1,1),'Bridge Start'!$I16&gt;'Bridge CPM'!AF$1),1,"")</f>
        <v/>
      </c>
      <c r="AH21" s="268" t="str">
        <f>IF(AND('Bridge Start'!$H16&lt;=CEILING('Bridge CPM'!AH$1,1),'Bridge Start'!$I16&gt;'Bridge CPM'!AG$1),1,"")</f>
        <v/>
      </c>
      <c r="AI21" s="269" t="str">
        <f>IF(AND('Bridge Start'!$H16&lt;=CEILING('Bridge CPM'!AI$1,1),'Bridge Start'!$I16&gt;'Bridge CPM'!AH$1),1,"")</f>
        <v/>
      </c>
      <c r="AJ21" s="269" t="str">
        <f>IF(AND('Bridge Start'!$H16&lt;=CEILING('Bridge CPM'!AJ$1,1),'Bridge Start'!$I16&gt;'Bridge CPM'!AI$1),1,"")</f>
        <v/>
      </c>
      <c r="AK21" s="269" t="str">
        <f>IF(AND('Bridge Start'!$H16&lt;=CEILING('Bridge CPM'!AK$1,1),'Bridge Start'!$I16&gt;'Bridge CPM'!AJ$1),1,"")</f>
        <v/>
      </c>
      <c r="AL21" s="269" t="str">
        <f>IF(AND('Bridge Start'!$H16&lt;=CEILING('Bridge CPM'!AL$1,1),'Bridge Start'!$I16&gt;'Bridge CPM'!AK$1),1,"")</f>
        <v/>
      </c>
      <c r="AM21" s="269" t="str">
        <f>IF(AND('Bridge Start'!$H16&lt;=CEILING('Bridge CPM'!AM$1,1),'Bridge Start'!$I16&gt;'Bridge CPM'!AL$1),1,"")</f>
        <v/>
      </c>
      <c r="AN21" s="269" t="str">
        <f>IF(AND('Bridge Start'!$H16&lt;=CEILING('Bridge CPM'!AN$1,1),'Bridge Start'!$I16&gt;'Bridge CPM'!AM$1),1,"")</f>
        <v/>
      </c>
      <c r="AO21" s="269" t="str">
        <f>IF(AND('Bridge Start'!$H16&lt;=CEILING('Bridge CPM'!AO$1,1),'Bridge Start'!$I16&gt;'Bridge CPM'!AN$1),1,"")</f>
        <v/>
      </c>
      <c r="AP21" s="269" t="str">
        <f>IF(AND('Bridge Start'!$H16&lt;=CEILING('Bridge CPM'!AP$1,1),'Bridge Start'!$I16&gt;'Bridge CPM'!AO$1),1,"")</f>
        <v/>
      </c>
      <c r="AQ21" s="270" t="str">
        <f>IF(AND('Bridge Start'!$H16&lt;=CEILING('Bridge CPM'!AQ$1,1),'Bridge Start'!$I16&gt;'Bridge CPM'!AP$1),1,"")</f>
        <v/>
      </c>
      <c r="AR21" s="268" t="str">
        <f>IF(AND('Bridge Start'!$H16&lt;=CEILING('Bridge CPM'!AR$1,1),'Bridge Start'!$I16&gt;'Bridge CPM'!AQ$1),1,"")</f>
        <v/>
      </c>
      <c r="AS21" s="269" t="str">
        <f>IF(AND('Bridge Start'!$H16&lt;=CEILING('Bridge CPM'!AS$1,1),'Bridge Start'!$I16&gt;'Bridge CPM'!AR$1),1,"")</f>
        <v/>
      </c>
      <c r="AT21" s="269" t="str">
        <f>IF(AND('Bridge Start'!$H16&lt;=CEILING('Bridge CPM'!AT$1,1),'Bridge Start'!$I16&gt;'Bridge CPM'!AS$1),1,"")</f>
        <v/>
      </c>
      <c r="AU21" s="269" t="str">
        <f>IF(AND('Bridge Start'!$H16&lt;=CEILING('Bridge CPM'!AU$1,1),'Bridge Start'!$I16&gt;'Bridge CPM'!AT$1),1,"")</f>
        <v/>
      </c>
      <c r="AV21" s="269" t="str">
        <f>IF(AND('Bridge Start'!$H16&lt;=CEILING('Bridge CPM'!AV$1,1),'Bridge Start'!$I16&gt;'Bridge CPM'!AU$1),1,"")</f>
        <v/>
      </c>
      <c r="AW21" s="269" t="str">
        <f>IF(AND('Bridge Start'!$H16&lt;=CEILING('Bridge CPM'!AW$1,1),'Bridge Start'!$I16&gt;'Bridge CPM'!AV$1),1,"")</f>
        <v/>
      </c>
      <c r="AX21" s="269" t="str">
        <f>IF(AND('Bridge Start'!$H16&lt;=CEILING('Bridge CPM'!AX$1,1),'Bridge Start'!$I16&gt;'Bridge CPM'!AW$1),1,"")</f>
        <v/>
      </c>
      <c r="AY21" s="269" t="str">
        <f>IF(AND('Bridge Start'!$H16&lt;=CEILING('Bridge CPM'!AY$1,1),'Bridge Start'!$I16&gt;'Bridge CPM'!AX$1),1,"")</f>
        <v/>
      </c>
      <c r="AZ21" s="269" t="str">
        <f>IF(AND('Bridge Start'!$H16&lt;=CEILING('Bridge CPM'!AZ$1,1),'Bridge Start'!$I16&gt;'Bridge CPM'!AY$1),1,"")</f>
        <v/>
      </c>
      <c r="BA21" s="270" t="str">
        <f>IF(AND('Bridge Start'!$H16&lt;=CEILING('Bridge CPM'!BA$1,1),'Bridge Start'!$I16&gt;'Bridge CPM'!AZ$1),1,"")</f>
        <v/>
      </c>
      <c r="BB21" s="268" t="str">
        <f>IF(AND('Bridge Start'!$H16&lt;=CEILING('Bridge CPM'!BB$1,1),'Bridge Start'!$I16&gt;'Bridge CPM'!BA$1),1,"")</f>
        <v/>
      </c>
      <c r="BC21" s="269" t="str">
        <f>IF(AND('Bridge Start'!$H16&lt;=CEILING('Bridge CPM'!BC$1,1),'Bridge Start'!$I16&gt;'Bridge CPM'!BB$1),1,"")</f>
        <v/>
      </c>
      <c r="BD21" s="269" t="str">
        <f>IF(AND('Bridge Start'!$H16&lt;=CEILING('Bridge CPM'!BD$1,1),'Bridge Start'!$I16&gt;'Bridge CPM'!BC$1),1,"")</f>
        <v/>
      </c>
      <c r="BE21" s="269" t="str">
        <f>IF(AND('Bridge Start'!$H16&lt;=CEILING('Bridge CPM'!BE$1,1),'Bridge Start'!$I16&gt;'Bridge CPM'!BD$1),1,"")</f>
        <v/>
      </c>
      <c r="BF21" s="269" t="str">
        <f>IF(AND('Bridge Start'!$H16&lt;=CEILING('Bridge CPM'!BF$1,1),'Bridge Start'!$I16&gt;'Bridge CPM'!BE$1),1,"")</f>
        <v/>
      </c>
      <c r="BG21" s="269" t="str">
        <f>IF(AND('Bridge Start'!$H16&lt;=CEILING('Bridge CPM'!BG$1,1),'Bridge Start'!$I16&gt;'Bridge CPM'!BF$1),1,"")</f>
        <v/>
      </c>
      <c r="BH21" s="269" t="str">
        <f>IF(AND('Bridge Start'!$H16&lt;=CEILING('Bridge CPM'!BH$1,1),'Bridge Start'!$I16&gt;'Bridge CPM'!BG$1),1,"")</f>
        <v/>
      </c>
      <c r="BI21" s="269" t="str">
        <f>IF(AND('Bridge Start'!$H16&lt;=CEILING('Bridge CPM'!BI$1,1),'Bridge Start'!$I16&gt;'Bridge CPM'!BH$1),1,"")</f>
        <v/>
      </c>
      <c r="BJ21" s="269" t="str">
        <f>IF(AND('Bridge Start'!$H16&lt;=CEILING('Bridge CPM'!BJ$1,1),'Bridge Start'!$I16&gt;'Bridge CPM'!BI$1),1,"")</f>
        <v/>
      </c>
      <c r="BK21" s="270" t="str">
        <f>IF(AND('Bridge Start'!$H16&lt;=CEILING('Bridge CPM'!BK$1,1),'Bridge Start'!$I16&gt;'Bridge CPM'!BJ$1),1,"")</f>
        <v/>
      </c>
      <c r="BL21" s="268" t="str">
        <f>IF(AND('Bridge Start'!$H16&lt;=CEILING('Bridge CPM'!BL$1,1),'Bridge Start'!$I16&gt;'Bridge CPM'!BK$1),1,"")</f>
        <v/>
      </c>
      <c r="BM21" s="269" t="str">
        <f>IF(AND('Bridge Start'!$H16&lt;=CEILING('Bridge CPM'!BM$1,1),'Bridge Start'!$I16&gt;'Bridge CPM'!BL$1),1,"")</f>
        <v/>
      </c>
      <c r="BN21" s="269" t="str">
        <f>IF(AND('Bridge Start'!$H16&lt;=CEILING('Bridge CPM'!BN$1,1),'Bridge Start'!$I16&gt;'Bridge CPM'!BM$1),1,"")</f>
        <v/>
      </c>
      <c r="BO21" s="269" t="str">
        <f>IF(AND('Bridge Start'!$H16&lt;=CEILING('Bridge CPM'!BO$1,1),'Bridge Start'!$I16&gt;'Bridge CPM'!BN$1),1,"")</f>
        <v/>
      </c>
      <c r="BP21" s="269" t="str">
        <f>IF(AND('Bridge Start'!$H16&lt;=CEILING('Bridge CPM'!BP$1,1),'Bridge Start'!$I16&gt;'Bridge CPM'!BO$1),1,"")</f>
        <v/>
      </c>
      <c r="BQ21" s="269" t="str">
        <f>IF(AND('Bridge Start'!$H16&lt;=CEILING('Bridge CPM'!BQ$1,1),'Bridge Start'!$I16&gt;'Bridge CPM'!BP$1),1,"")</f>
        <v/>
      </c>
      <c r="BR21" s="269" t="str">
        <f>IF(AND('Bridge Start'!$H16&lt;=CEILING('Bridge CPM'!BR$1,1),'Bridge Start'!$I16&gt;'Bridge CPM'!BQ$1),1,"")</f>
        <v/>
      </c>
      <c r="BS21" s="269" t="str">
        <f>IF(AND('Bridge Start'!$H16&lt;=CEILING('Bridge CPM'!BS$1,1),'Bridge Start'!$I16&gt;'Bridge CPM'!BR$1),1,"")</f>
        <v/>
      </c>
      <c r="BT21" s="269" t="str">
        <f>IF(AND('Bridge Start'!$H16&lt;=CEILING('Bridge CPM'!BT$1,1),'Bridge Start'!$I16&gt;'Bridge CPM'!BS$1),1,"")</f>
        <v/>
      </c>
      <c r="BU21" s="270" t="str">
        <f>IF(AND('Bridge Start'!$H16&lt;=CEILING('Bridge CPM'!BU$1,1),'Bridge Start'!$I16&gt;'Bridge CPM'!BT$1),1,"")</f>
        <v/>
      </c>
      <c r="BV21" s="268" t="str">
        <f>IF(AND('Bridge Start'!$H16&lt;=CEILING('Bridge CPM'!BV$1,1),'Bridge Start'!$I16&gt;'Bridge CPM'!BU$1),1,"")</f>
        <v/>
      </c>
      <c r="BW21" s="269" t="str">
        <f>IF(AND('Bridge Start'!$H16&lt;=CEILING('Bridge CPM'!BW$1,1),'Bridge Start'!$I16&gt;'Bridge CPM'!BV$1),1,"")</f>
        <v/>
      </c>
      <c r="BX21" s="269" t="str">
        <f>IF(AND('Bridge Start'!$H16&lt;=CEILING('Bridge CPM'!BX$1,1),'Bridge Start'!$I16&gt;'Bridge CPM'!BW$1),1,"")</f>
        <v/>
      </c>
      <c r="BY21" s="269" t="str">
        <f>IF(AND('Bridge Start'!$H16&lt;=CEILING('Bridge CPM'!BY$1,1),'Bridge Start'!$I16&gt;'Bridge CPM'!BX$1),1,"")</f>
        <v/>
      </c>
      <c r="BZ21" s="269" t="str">
        <f>IF(AND('Bridge Start'!$H16&lt;=CEILING('Bridge CPM'!BZ$1,1),'Bridge Start'!$I16&gt;'Bridge CPM'!BY$1),1,"")</f>
        <v/>
      </c>
      <c r="CA21" s="269" t="str">
        <f>IF(AND('Bridge Start'!$H16&lt;=CEILING('Bridge CPM'!CA$1,1),'Bridge Start'!$I16&gt;'Bridge CPM'!BZ$1),1,"")</f>
        <v/>
      </c>
      <c r="CB21" s="269" t="str">
        <f>IF(AND('Bridge Start'!$H16&lt;=CEILING('Bridge CPM'!CB$1,1),'Bridge Start'!$I16&gt;'Bridge CPM'!CA$1),1,"")</f>
        <v/>
      </c>
      <c r="CC21" s="269" t="str">
        <f>IF(AND('Bridge Start'!$H16&lt;=CEILING('Bridge CPM'!CC$1,1),'Bridge Start'!$I16&gt;'Bridge CPM'!CB$1),1,"")</f>
        <v/>
      </c>
      <c r="CD21" s="269" t="str">
        <f>IF(AND('Bridge Start'!$H16&lt;=CEILING('Bridge CPM'!CD$1,1),'Bridge Start'!$I16&gt;'Bridge CPM'!CC$1),1,"")</f>
        <v/>
      </c>
      <c r="CE21" s="270" t="str">
        <f>IF(AND('Bridge Start'!$H16&lt;=CEILING('Bridge CPM'!CE$1,1),'Bridge Start'!$I16&gt;'Bridge CPM'!CD$1),1,"")</f>
        <v/>
      </c>
      <c r="CF21" s="268" t="str">
        <f>IF(AND('Bridge Start'!$H16&lt;=CEILING('Bridge CPM'!CF$1,1),'Bridge Start'!$I16&gt;'Bridge CPM'!CE$1),1,"")</f>
        <v/>
      </c>
      <c r="CG21" s="269" t="str">
        <f>IF(AND('Bridge Start'!$H16&lt;=CEILING('Bridge CPM'!CG$1,1),'Bridge Start'!$I16&gt;'Bridge CPM'!CF$1),1,"")</f>
        <v/>
      </c>
      <c r="CH21" s="269" t="str">
        <f>IF(AND('Bridge Start'!$H16&lt;=CEILING('Bridge CPM'!CH$1,1),'Bridge Start'!$I16&gt;'Bridge CPM'!CG$1),1,"")</f>
        <v/>
      </c>
      <c r="CI21" s="269" t="str">
        <f>IF(AND('Bridge Start'!$H16&lt;=CEILING('Bridge CPM'!CI$1,1),'Bridge Start'!$I16&gt;'Bridge CPM'!CH$1),1,"")</f>
        <v/>
      </c>
      <c r="CJ21" s="269" t="str">
        <f>IF(AND('Bridge Start'!$H16&lt;=CEILING('Bridge CPM'!CJ$1,1),'Bridge Start'!$I16&gt;'Bridge CPM'!CI$1),1,"")</f>
        <v/>
      </c>
      <c r="CK21" s="269" t="str">
        <f>IF(AND('Bridge Start'!$H16&lt;=CEILING('Bridge CPM'!CK$1,1),'Bridge Start'!$I16&gt;'Bridge CPM'!CJ$1),1,"")</f>
        <v/>
      </c>
      <c r="CL21" s="269" t="str">
        <f>IF(AND('Bridge Start'!$H16&lt;=CEILING('Bridge CPM'!CL$1,1),'Bridge Start'!$I16&gt;'Bridge CPM'!CK$1),1,"")</f>
        <v/>
      </c>
      <c r="CM21" s="269" t="str">
        <f>IF(AND('Bridge Start'!$H16&lt;=CEILING('Bridge CPM'!CM$1,1),'Bridge Start'!$I16&gt;'Bridge CPM'!CL$1),1,"")</f>
        <v/>
      </c>
      <c r="CN21" s="269" t="str">
        <f>IF(AND('Bridge Start'!$H16&lt;=CEILING('Bridge CPM'!CN$1,1),'Bridge Start'!$I16&gt;'Bridge CPM'!CM$1),1,"")</f>
        <v/>
      </c>
      <c r="CO21" s="270" t="str">
        <f>IF(AND('Bridge Start'!$H16&lt;=CEILING('Bridge CPM'!CO$1,1),'Bridge Start'!$I16&gt;'Bridge CPM'!CN$1),1,"")</f>
        <v/>
      </c>
      <c r="CP21" s="268" t="str">
        <f>IF(AND('Bridge Start'!$H16&lt;=CEILING('Bridge CPM'!CP$1,1),'Bridge Start'!$I16&gt;'Bridge CPM'!CO$1),1,"")</f>
        <v/>
      </c>
      <c r="CQ21" s="269" t="str">
        <f>IF(AND('Bridge Start'!$H16&lt;=CEILING('Bridge CPM'!CQ$1,1),'Bridge Start'!$I16&gt;'Bridge CPM'!CP$1),1,"")</f>
        <v/>
      </c>
      <c r="CR21" s="269" t="str">
        <f>IF(AND('Bridge Start'!$H16&lt;=CEILING('Bridge CPM'!CR$1,1),'Bridge Start'!$I16&gt;'Bridge CPM'!CQ$1),1,"")</f>
        <v/>
      </c>
      <c r="CS21" s="269" t="str">
        <f>IF(AND('Bridge Start'!$H16&lt;=CEILING('Bridge CPM'!CS$1,1),'Bridge Start'!$I16&gt;'Bridge CPM'!CR$1),1,"")</f>
        <v/>
      </c>
      <c r="CT21" s="269" t="str">
        <f>IF(AND('Bridge Start'!$H16&lt;=CEILING('Bridge CPM'!CT$1,1),'Bridge Start'!$I16&gt;'Bridge CPM'!CS$1),1,"")</f>
        <v/>
      </c>
      <c r="CU21" s="269" t="str">
        <f>IF(AND('Bridge Start'!$H16&lt;=CEILING('Bridge CPM'!CU$1,1),'Bridge Start'!$I16&gt;'Bridge CPM'!CT$1),1,"")</f>
        <v/>
      </c>
      <c r="CV21" s="269" t="str">
        <f>IF(AND('Bridge Start'!$H16&lt;=CEILING('Bridge CPM'!CV$1,1),'Bridge Start'!$I16&gt;'Bridge CPM'!CU$1),1,"")</f>
        <v/>
      </c>
      <c r="CW21" s="269" t="str">
        <f>IF(AND('Bridge Start'!$H16&lt;=CEILING('Bridge CPM'!CW$1,1),'Bridge Start'!$I16&gt;'Bridge CPM'!CV$1),1,"")</f>
        <v/>
      </c>
      <c r="CX21" s="269" t="str">
        <f>IF(AND('Bridge Start'!$H16&lt;=CEILING('Bridge CPM'!CX$1,1),'Bridge Start'!$I16&gt;'Bridge CPM'!CW$1),1,"")</f>
        <v/>
      </c>
      <c r="CY21" s="270" t="str">
        <f>IF(AND('Bridge Start'!$H16&lt;=CEILING('Bridge CPM'!CY$1,1),'Bridge Start'!$I16&gt;'Bridge CPM'!CX$1),1,"")</f>
        <v/>
      </c>
      <c r="CZ21" s="268" t="str">
        <f>IF(AND('Bridge Start'!$H16&lt;=CEILING('Bridge CPM'!CZ$1,1),'Bridge Start'!$I16&gt;'Bridge CPM'!CY$1),1,"")</f>
        <v/>
      </c>
      <c r="DA21" s="269" t="str">
        <f>IF(AND('Bridge Start'!$H16&lt;=CEILING('Bridge CPM'!DA$1,1),'Bridge Start'!$I16&gt;'Bridge CPM'!CZ$1),1,"")</f>
        <v/>
      </c>
      <c r="DB21" s="269" t="str">
        <f>IF(AND('Bridge Start'!$H16&lt;=CEILING('Bridge CPM'!DB$1,1),'Bridge Start'!$I16&gt;'Bridge CPM'!DA$1),1,"")</f>
        <v/>
      </c>
      <c r="DC21" s="269" t="str">
        <f>IF(AND('Bridge Start'!$H16&lt;=CEILING('Bridge CPM'!DC$1,1),'Bridge Start'!$I16&gt;'Bridge CPM'!DB$1),1,"")</f>
        <v/>
      </c>
      <c r="DD21" s="269" t="str">
        <f>IF(AND('Bridge Start'!$H16&lt;=CEILING('Bridge CPM'!DD$1,1),'Bridge Start'!$I16&gt;'Bridge CPM'!DC$1),1,"")</f>
        <v/>
      </c>
      <c r="DE21" s="269" t="str">
        <f>IF(AND('Bridge Start'!$H16&lt;=CEILING('Bridge CPM'!DE$1,1),'Bridge Start'!$I16&gt;'Bridge CPM'!DD$1),1,"")</f>
        <v/>
      </c>
      <c r="DF21" s="269" t="str">
        <f>IF(AND('Bridge Start'!$H16&lt;=CEILING('Bridge CPM'!DF$1,1),'Bridge Start'!$I16&gt;'Bridge CPM'!DE$1),1,"")</f>
        <v/>
      </c>
      <c r="DG21" s="269" t="str">
        <f>IF(AND('Bridge Start'!$H16&lt;=CEILING('Bridge CPM'!DG$1,1),'Bridge Start'!$I16&gt;'Bridge CPM'!DF$1),1,"")</f>
        <v/>
      </c>
      <c r="DH21" s="269" t="str">
        <f>IF(AND('Bridge Start'!$H16&lt;=CEILING('Bridge CPM'!DH$1,1),'Bridge Start'!$I16&gt;'Bridge CPM'!DG$1),1,"")</f>
        <v/>
      </c>
      <c r="DI21" s="270" t="str">
        <f>IF(AND('Bridge Start'!$H16&lt;=CEILING('Bridge CPM'!DI$1,1),'Bridge Start'!$I16&gt;'Bridge CPM'!DH$1),1,"")</f>
        <v/>
      </c>
      <c r="DJ21" s="268" t="str">
        <f>IF(AND('Bridge Start'!$H16&lt;=CEILING('Bridge CPM'!DJ$1,1),'Bridge Start'!$I16&gt;'Bridge CPM'!DI$1),1,"")</f>
        <v/>
      </c>
      <c r="DK21" s="269" t="str">
        <f>IF(AND('Bridge Start'!$H16&lt;=CEILING('Bridge CPM'!DK$1,1),'Bridge Start'!$I16&gt;'Bridge CPM'!DJ$1),1,"")</f>
        <v/>
      </c>
      <c r="DL21" s="269" t="str">
        <f>IF(AND('Bridge Start'!$H16&lt;=CEILING('Bridge CPM'!DL$1,1),'Bridge Start'!$I16&gt;'Bridge CPM'!DK$1),1,"")</f>
        <v/>
      </c>
      <c r="DM21" s="269" t="str">
        <f>IF(AND('Bridge Start'!$H16&lt;=CEILING('Bridge CPM'!DM$1,1),'Bridge Start'!$I16&gt;'Bridge CPM'!DL$1),1,"")</f>
        <v/>
      </c>
      <c r="DN21" s="269" t="str">
        <f>IF(AND('Bridge Start'!$H16&lt;=CEILING('Bridge CPM'!DN$1,1),'Bridge Start'!$I16&gt;'Bridge CPM'!DM$1),1,"")</f>
        <v/>
      </c>
      <c r="DO21" s="269" t="str">
        <f>IF(AND('Bridge Start'!$H16&lt;=CEILING('Bridge CPM'!DO$1,1),'Bridge Start'!$I16&gt;'Bridge CPM'!DN$1),1,"")</f>
        <v/>
      </c>
      <c r="DP21" s="269" t="str">
        <f>IF(AND('Bridge Start'!$H16&lt;=CEILING('Bridge CPM'!DP$1,1),'Bridge Start'!$I16&gt;'Bridge CPM'!DO$1),1,"")</f>
        <v/>
      </c>
      <c r="DQ21" s="269" t="str">
        <f>IF(AND('Bridge Start'!$H16&lt;=CEILING('Bridge CPM'!DQ$1,1),'Bridge Start'!$I16&gt;'Bridge CPM'!DP$1),1,"")</f>
        <v/>
      </c>
      <c r="DR21" s="269" t="str">
        <f>IF(AND('Bridge Start'!$H16&lt;=CEILING('Bridge CPM'!DR$1,1),'Bridge Start'!$I16&gt;'Bridge CPM'!DQ$1),1,"")</f>
        <v/>
      </c>
      <c r="DS21" s="270" t="str">
        <f>IF(AND('Bridge Start'!$H16&lt;=CEILING('Bridge CPM'!DS$1,1),'Bridge Start'!$I16&gt;'Bridge CPM'!DR$1),1,"")</f>
        <v/>
      </c>
      <c r="DT21" s="268" t="str">
        <f>IF(AND('Bridge Start'!$H16&lt;=CEILING('Bridge CPM'!DT$1,1),'Bridge Start'!$I16&gt;'Bridge CPM'!DS$1),1,"")</f>
        <v/>
      </c>
      <c r="DU21" s="269" t="str">
        <f>IF(AND('Bridge Start'!$H16&lt;=CEILING('Bridge CPM'!DU$1,1),'Bridge Start'!$I16&gt;'Bridge CPM'!DT$1),1,"")</f>
        <v/>
      </c>
      <c r="DV21" s="269" t="str">
        <f>IF(AND('Bridge Start'!$H16&lt;=CEILING('Bridge CPM'!DV$1,1),'Bridge Start'!$I16&gt;'Bridge CPM'!DU$1),1,"")</f>
        <v/>
      </c>
      <c r="DW21" s="269" t="str">
        <f>IF(AND('Bridge Start'!$H16&lt;=CEILING('Bridge CPM'!DW$1,1),'Bridge Start'!$I16&gt;'Bridge CPM'!DV$1),1,"")</f>
        <v/>
      </c>
      <c r="DX21" s="269" t="str">
        <f>IF(AND('Bridge Start'!$H16&lt;=CEILING('Bridge CPM'!DX$1,1),'Bridge Start'!$I16&gt;'Bridge CPM'!DW$1),1,"")</f>
        <v/>
      </c>
      <c r="DY21" s="269" t="str">
        <f>IF(AND('Bridge Start'!$H16&lt;=CEILING('Bridge CPM'!DY$1,1),'Bridge Start'!$I16&gt;'Bridge CPM'!DX$1),1,"")</f>
        <v/>
      </c>
      <c r="DZ21" s="269" t="str">
        <f>IF(AND('Bridge Start'!$H16&lt;=CEILING('Bridge CPM'!DZ$1,1),'Bridge Start'!$I16&gt;'Bridge CPM'!DY$1),1,"")</f>
        <v/>
      </c>
      <c r="EA21" s="269" t="str">
        <f>IF(AND('Bridge Start'!$H16&lt;=CEILING('Bridge CPM'!EA$1,1),'Bridge Start'!$I16&gt;'Bridge CPM'!DZ$1),1,"")</f>
        <v/>
      </c>
      <c r="EB21" s="269" t="str">
        <f>IF(AND('Bridge Start'!$H16&lt;=CEILING('Bridge CPM'!EB$1,1),'Bridge Start'!$I16&gt;'Bridge CPM'!EA$1),1,"")</f>
        <v/>
      </c>
      <c r="EC21" s="270" t="str">
        <f>IF(AND('Bridge Start'!$H16&lt;=CEILING('Bridge CPM'!EC$1,1),'Bridge Start'!$I16&gt;'Bridge CPM'!EB$1),1,"")</f>
        <v/>
      </c>
    </row>
    <row r="22" spans="2:133" ht="12" customHeight="1" x14ac:dyDescent="0.2">
      <c r="B22" t="str">
        <f>'Bridge Start'!B17</f>
        <v/>
      </c>
      <c r="C22" s="221" t="str">
        <f>'Bridge Start'!D17</f>
        <v/>
      </c>
      <c r="D22" s="222" t="str">
        <f>IF(AND('Bridge Start'!$H17&lt;=CEILING('Bridge CPM'!D$1,1),'Bridge Start'!$I17&gt;'Bridge CPM'!C$1),1,"")</f>
        <v/>
      </c>
      <c r="E22" s="257" t="str">
        <f>IF(AND('Bridge Start'!$H17&lt;=CEILING('Bridge CPM'!E$1,1),'Bridge Start'!$I17&gt;'Bridge CPM'!D$1),1,"")</f>
        <v/>
      </c>
      <c r="F22" s="257" t="str">
        <f>IF(AND('Bridge Start'!$H17&lt;=CEILING('Bridge CPM'!F$1,1),'Bridge Start'!$I17&gt;'Bridge CPM'!E$1),1,"")</f>
        <v/>
      </c>
      <c r="G22" s="257" t="str">
        <f>IF(AND('Bridge Start'!$H17&lt;=CEILING('Bridge CPM'!G$1,1),'Bridge Start'!$I17&gt;'Bridge CPM'!F$1),1,"")</f>
        <v/>
      </c>
      <c r="H22" s="257" t="str">
        <f>IF(AND('Bridge Start'!$H17&lt;=CEILING('Bridge CPM'!H$1,1),'Bridge Start'!$I17&gt;'Bridge CPM'!G$1),1,"")</f>
        <v/>
      </c>
      <c r="I22" s="257" t="str">
        <f>IF(AND('Bridge Start'!$H17&lt;=CEILING('Bridge CPM'!I$1,1),'Bridge Start'!$I17&gt;'Bridge CPM'!H$1),1,"")</f>
        <v/>
      </c>
      <c r="J22" s="257" t="str">
        <f>IF(AND('Bridge Start'!$H17&lt;=CEILING('Bridge CPM'!J$1,1),'Bridge Start'!$I17&gt;'Bridge CPM'!I$1),1,"")</f>
        <v/>
      </c>
      <c r="K22" s="257" t="str">
        <f>IF(AND('Bridge Start'!$H17&lt;=CEILING('Bridge CPM'!K$1,1),'Bridge Start'!$I17&gt;'Bridge CPM'!J$1),1,"")</f>
        <v/>
      </c>
      <c r="L22" s="257" t="str">
        <f>IF(AND('Bridge Start'!$H17&lt;=CEILING('Bridge CPM'!L$1,1),'Bridge Start'!$I17&gt;'Bridge CPM'!K$1),1,"")</f>
        <v/>
      </c>
      <c r="M22" s="223" t="str">
        <f>IF(AND('Bridge Start'!$H17&lt;=CEILING('Bridge CPM'!M$1,1),'Bridge Start'!$I17&gt;'Bridge CPM'!L$1),1,"")</f>
        <v/>
      </c>
      <c r="N22" s="222" t="str">
        <f>IF(AND('Bridge Start'!$H17&lt;=CEILING('Bridge CPM'!N$1,1),'Bridge Start'!$I17&gt;'Bridge CPM'!M$1),1,"")</f>
        <v/>
      </c>
      <c r="O22" s="257" t="str">
        <f>IF(AND('Bridge Start'!$H17&lt;=CEILING('Bridge CPM'!O$1,1),'Bridge Start'!$I17&gt;'Bridge CPM'!N$1),1,"")</f>
        <v/>
      </c>
      <c r="P22" s="257" t="str">
        <f>IF(AND('Bridge Start'!$H17&lt;=CEILING('Bridge CPM'!P$1,1),'Bridge Start'!$I17&gt;'Bridge CPM'!O$1),1,"")</f>
        <v/>
      </c>
      <c r="Q22" s="257" t="str">
        <f>IF(AND('Bridge Start'!$H17&lt;=CEILING('Bridge CPM'!Q$1,1),'Bridge Start'!$I17&gt;'Bridge CPM'!P$1),1,"")</f>
        <v/>
      </c>
      <c r="R22" s="257" t="str">
        <f>IF(AND('Bridge Start'!$H17&lt;=CEILING('Bridge CPM'!R$1,1),'Bridge Start'!$I17&gt;'Bridge CPM'!Q$1),1,"")</f>
        <v/>
      </c>
      <c r="S22" s="257" t="str">
        <f>IF(AND('Bridge Start'!$H17&lt;=CEILING('Bridge CPM'!S$1,1),'Bridge Start'!$I17&gt;'Bridge CPM'!R$1),1,"")</f>
        <v/>
      </c>
      <c r="T22" s="257" t="str">
        <f>IF(AND('Bridge Start'!$H17&lt;=CEILING('Bridge CPM'!T$1,1),'Bridge Start'!$I17&gt;'Bridge CPM'!S$1),1,"")</f>
        <v/>
      </c>
      <c r="U22" s="257" t="str">
        <f>IF(AND('Bridge Start'!$H17&lt;=CEILING('Bridge CPM'!U$1,1),'Bridge Start'!$I17&gt;'Bridge CPM'!T$1),1,"")</f>
        <v/>
      </c>
      <c r="V22" s="257" t="str">
        <f>IF(AND('Bridge Start'!$H17&lt;=CEILING('Bridge CPM'!V$1,1),'Bridge Start'!$I17&gt;'Bridge CPM'!U$1),1,"")</f>
        <v/>
      </c>
      <c r="W22" s="223" t="str">
        <f>IF(AND('Bridge Start'!$H17&lt;=CEILING('Bridge CPM'!W$1,1),'Bridge Start'!$I17&gt;'Bridge CPM'!V$1),1,"")</f>
        <v/>
      </c>
      <c r="X22" s="222" t="str">
        <f>IF(AND('Bridge Start'!$H17&lt;=CEILING('Bridge CPM'!X$1,1),'Bridge Start'!$I17&gt;'Bridge CPM'!W$1),1,"")</f>
        <v/>
      </c>
      <c r="Y22" s="257" t="str">
        <f>IF(AND('Bridge Start'!$H17&lt;=CEILING('Bridge CPM'!Y$1,1),'Bridge Start'!$I17&gt;'Bridge CPM'!X$1),1,"")</f>
        <v/>
      </c>
      <c r="Z22" s="257" t="str">
        <f>IF(AND('Bridge Start'!$H17&lt;=CEILING('Bridge CPM'!Z$1,1),'Bridge Start'!$I17&gt;'Bridge CPM'!Y$1),1,"")</f>
        <v/>
      </c>
      <c r="AA22" s="257" t="str">
        <f>IF(AND('Bridge Start'!$H17&lt;=CEILING('Bridge CPM'!AA$1,1),'Bridge Start'!$I17&gt;'Bridge CPM'!Z$1),1,"")</f>
        <v/>
      </c>
      <c r="AB22" s="257" t="str">
        <f>IF(AND('Bridge Start'!$H17&lt;=CEILING('Bridge CPM'!AB$1,1),'Bridge Start'!$I17&gt;'Bridge CPM'!AA$1),1,"")</f>
        <v/>
      </c>
      <c r="AC22" s="257" t="str">
        <f>IF(AND('Bridge Start'!$H17&lt;=CEILING('Bridge CPM'!AC$1,1),'Bridge Start'!$I17&gt;'Bridge CPM'!AB$1),1,"")</f>
        <v/>
      </c>
      <c r="AD22" s="257" t="str">
        <f>IF(AND('Bridge Start'!$H17&lt;=CEILING('Bridge CPM'!AD$1,1),'Bridge Start'!$I17&gt;'Bridge CPM'!AC$1),1,"")</f>
        <v/>
      </c>
      <c r="AE22" s="257" t="str">
        <f>IF(AND('Bridge Start'!$H17&lt;=CEILING('Bridge CPM'!AE$1,1),'Bridge Start'!$I17&gt;'Bridge CPM'!AD$1),1,"")</f>
        <v/>
      </c>
      <c r="AF22" s="257" t="str">
        <f>IF(AND('Bridge Start'!$H17&lt;=CEILING('Bridge CPM'!AF$1,1),'Bridge Start'!$I17&gt;'Bridge CPM'!AE$1),1,"")</f>
        <v/>
      </c>
      <c r="AG22" s="223" t="str">
        <f>IF(AND('Bridge Start'!$H17&lt;=CEILING('Bridge CPM'!AG$1,1),'Bridge Start'!$I17&gt;'Bridge CPM'!AF$1),1,"")</f>
        <v/>
      </c>
      <c r="AH22" s="222" t="str">
        <f>IF(AND('Bridge Start'!$H17&lt;=CEILING('Bridge CPM'!AH$1,1),'Bridge Start'!$I17&gt;'Bridge CPM'!AG$1),1,"")</f>
        <v/>
      </c>
      <c r="AI22" s="257" t="str">
        <f>IF(AND('Bridge Start'!$H17&lt;=CEILING('Bridge CPM'!AI$1,1),'Bridge Start'!$I17&gt;'Bridge CPM'!AH$1),1,"")</f>
        <v/>
      </c>
      <c r="AJ22" s="257" t="str">
        <f>IF(AND('Bridge Start'!$H17&lt;=CEILING('Bridge CPM'!AJ$1,1),'Bridge Start'!$I17&gt;'Bridge CPM'!AI$1),1,"")</f>
        <v/>
      </c>
      <c r="AK22" s="257" t="str">
        <f>IF(AND('Bridge Start'!$H17&lt;=CEILING('Bridge CPM'!AK$1,1),'Bridge Start'!$I17&gt;'Bridge CPM'!AJ$1),1,"")</f>
        <v/>
      </c>
      <c r="AL22" s="257" t="str">
        <f>IF(AND('Bridge Start'!$H17&lt;=CEILING('Bridge CPM'!AL$1,1),'Bridge Start'!$I17&gt;'Bridge CPM'!AK$1),1,"")</f>
        <v/>
      </c>
      <c r="AM22" s="257" t="str">
        <f>IF(AND('Bridge Start'!$H17&lt;=CEILING('Bridge CPM'!AM$1,1),'Bridge Start'!$I17&gt;'Bridge CPM'!AL$1),1,"")</f>
        <v/>
      </c>
      <c r="AN22" s="257" t="str">
        <f>IF(AND('Bridge Start'!$H17&lt;=CEILING('Bridge CPM'!AN$1,1),'Bridge Start'!$I17&gt;'Bridge CPM'!AM$1),1,"")</f>
        <v/>
      </c>
      <c r="AO22" s="257" t="str">
        <f>IF(AND('Bridge Start'!$H17&lt;=CEILING('Bridge CPM'!AO$1,1),'Bridge Start'!$I17&gt;'Bridge CPM'!AN$1),1,"")</f>
        <v/>
      </c>
      <c r="AP22" s="257" t="str">
        <f>IF(AND('Bridge Start'!$H17&lt;=CEILING('Bridge CPM'!AP$1,1),'Bridge Start'!$I17&gt;'Bridge CPM'!AO$1),1,"")</f>
        <v/>
      </c>
      <c r="AQ22" s="223" t="str">
        <f>IF(AND('Bridge Start'!$H17&lt;=CEILING('Bridge CPM'!AQ$1,1),'Bridge Start'!$I17&gt;'Bridge CPM'!AP$1),1,"")</f>
        <v/>
      </c>
      <c r="AR22" s="222" t="str">
        <f>IF(AND('Bridge Start'!$H17&lt;=CEILING('Bridge CPM'!AR$1,1),'Bridge Start'!$I17&gt;'Bridge CPM'!AQ$1),1,"")</f>
        <v/>
      </c>
      <c r="AS22" s="257" t="str">
        <f>IF(AND('Bridge Start'!$H17&lt;=CEILING('Bridge CPM'!AS$1,1),'Bridge Start'!$I17&gt;'Bridge CPM'!AR$1),1,"")</f>
        <v/>
      </c>
      <c r="AT22" s="257" t="str">
        <f>IF(AND('Bridge Start'!$H17&lt;=CEILING('Bridge CPM'!AT$1,1),'Bridge Start'!$I17&gt;'Bridge CPM'!AS$1),1,"")</f>
        <v/>
      </c>
      <c r="AU22" s="257" t="str">
        <f>IF(AND('Bridge Start'!$H17&lt;=CEILING('Bridge CPM'!AU$1,1),'Bridge Start'!$I17&gt;'Bridge CPM'!AT$1),1,"")</f>
        <v/>
      </c>
      <c r="AV22" s="257" t="str">
        <f>IF(AND('Bridge Start'!$H17&lt;=CEILING('Bridge CPM'!AV$1,1),'Bridge Start'!$I17&gt;'Bridge CPM'!AU$1),1,"")</f>
        <v/>
      </c>
      <c r="AW22" s="257" t="str">
        <f>IF(AND('Bridge Start'!$H17&lt;=CEILING('Bridge CPM'!AW$1,1),'Bridge Start'!$I17&gt;'Bridge CPM'!AV$1),1,"")</f>
        <v/>
      </c>
      <c r="AX22" s="257" t="str">
        <f>IF(AND('Bridge Start'!$H17&lt;=CEILING('Bridge CPM'!AX$1,1),'Bridge Start'!$I17&gt;'Bridge CPM'!AW$1),1,"")</f>
        <v/>
      </c>
      <c r="AY22" s="257" t="str">
        <f>IF(AND('Bridge Start'!$H17&lt;=CEILING('Bridge CPM'!AY$1,1),'Bridge Start'!$I17&gt;'Bridge CPM'!AX$1),1,"")</f>
        <v/>
      </c>
      <c r="AZ22" s="257" t="str">
        <f>IF(AND('Bridge Start'!$H17&lt;=CEILING('Bridge CPM'!AZ$1,1),'Bridge Start'!$I17&gt;'Bridge CPM'!AY$1),1,"")</f>
        <v/>
      </c>
      <c r="BA22" s="223" t="str">
        <f>IF(AND('Bridge Start'!$H17&lt;=CEILING('Bridge CPM'!BA$1,1),'Bridge Start'!$I17&gt;'Bridge CPM'!AZ$1),1,"")</f>
        <v/>
      </c>
      <c r="BB22" s="222" t="str">
        <f>IF(AND('Bridge Start'!$H17&lt;=CEILING('Bridge CPM'!BB$1,1),'Bridge Start'!$I17&gt;'Bridge CPM'!BA$1),1,"")</f>
        <v/>
      </c>
      <c r="BC22" s="257" t="str">
        <f>IF(AND('Bridge Start'!$H17&lt;=CEILING('Bridge CPM'!BC$1,1),'Bridge Start'!$I17&gt;'Bridge CPM'!BB$1),1,"")</f>
        <v/>
      </c>
      <c r="BD22" s="257" t="str">
        <f>IF(AND('Bridge Start'!$H17&lt;=CEILING('Bridge CPM'!BD$1,1),'Bridge Start'!$I17&gt;'Bridge CPM'!BC$1),1,"")</f>
        <v/>
      </c>
      <c r="BE22" s="257" t="str">
        <f>IF(AND('Bridge Start'!$H17&lt;=CEILING('Bridge CPM'!BE$1,1),'Bridge Start'!$I17&gt;'Bridge CPM'!BD$1),1,"")</f>
        <v/>
      </c>
      <c r="BF22" s="257" t="str">
        <f>IF(AND('Bridge Start'!$H17&lt;=CEILING('Bridge CPM'!BF$1,1),'Bridge Start'!$I17&gt;'Bridge CPM'!BE$1),1,"")</f>
        <v/>
      </c>
      <c r="BG22" s="257" t="str">
        <f>IF(AND('Bridge Start'!$H17&lt;=CEILING('Bridge CPM'!BG$1,1),'Bridge Start'!$I17&gt;'Bridge CPM'!BF$1),1,"")</f>
        <v/>
      </c>
      <c r="BH22" s="257" t="str">
        <f>IF(AND('Bridge Start'!$H17&lt;=CEILING('Bridge CPM'!BH$1,1),'Bridge Start'!$I17&gt;'Bridge CPM'!BG$1),1,"")</f>
        <v/>
      </c>
      <c r="BI22" s="257" t="str">
        <f>IF(AND('Bridge Start'!$H17&lt;=CEILING('Bridge CPM'!BI$1,1),'Bridge Start'!$I17&gt;'Bridge CPM'!BH$1),1,"")</f>
        <v/>
      </c>
      <c r="BJ22" s="257" t="str">
        <f>IF(AND('Bridge Start'!$H17&lt;=CEILING('Bridge CPM'!BJ$1,1),'Bridge Start'!$I17&gt;'Bridge CPM'!BI$1),1,"")</f>
        <v/>
      </c>
      <c r="BK22" s="223" t="str">
        <f>IF(AND('Bridge Start'!$H17&lt;=CEILING('Bridge CPM'!BK$1,1),'Bridge Start'!$I17&gt;'Bridge CPM'!BJ$1),1,"")</f>
        <v/>
      </c>
      <c r="BL22" s="222" t="str">
        <f>IF(AND('Bridge Start'!$H17&lt;=CEILING('Bridge CPM'!BL$1,1),'Bridge Start'!$I17&gt;'Bridge CPM'!BK$1),1,"")</f>
        <v/>
      </c>
      <c r="BM22" s="257" t="str">
        <f>IF(AND('Bridge Start'!$H17&lt;=CEILING('Bridge CPM'!BM$1,1),'Bridge Start'!$I17&gt;'Bridge CPM'!BL$1),1,"")</f>
        <v/>
      </c>
      <c r="BN22" s="257" t="str">
        <f>IF(AND('Bridge Start'!$H17&lt;=CEILING('Bridge CPM'!BN$1,1),'Bridge Start'!$I17&gt;'Bridge CPM'!BM$1),1,"")</f>
        <v/>
      </c>
      <c r="BO22" s="257" t="str">
        <f>IF(AND('Bridge Start'!$H17&lt;=CEILING('Bridge CPM'!BO$1,1),'Bridge Start'!$I17&gt;'Bridge CPM'!BN$1),1,"")</f>
        <v/>
      </c>
      <c r="BP22" s="257" t="str">
        <f>IF(AND('Bridge Start'!$H17&lt;=CEILING('Bridge CPM'!BP$1,1),'Bridge Start'!$I17&gt;'Bridge CPM'!BO$1),1,"")</f>
        <v/>
      </c>
      <c r="BQ22" s="257" t="str">
        <f>IF(AND('Bridge Start'!$H17&lt;=CEILING('Bridge CPM'!BQ$1,1),'Bridge Start'!$I17&gt;'Bridge CPM'!BP$1),1,"")</f>
        <v/>
      </c>
      <c r="BR22" s="257" t="str">
        <f>IF(AND('Bridge Start'!$H17&lt;=CEILING('Bridge CPM'!BR$1,1),'Bridge Start'!$I17&gt;'Bridge CPM'!BQ$1),1,"")</f>
        <v/>
      </c>
      <c r="BS22" s="257" t="str">
        <f>IF(AND('Bridge Start'!$H17&lt;=CEILING('Bridge CPM'!BS$1,1),'Bridge Start'!$I17&gt;'Bridge CPM'!BR$1),1,"")</f>
        <v/>
      </c>
      <c r="BT22" s="257" t="str">
        <f>IF(AND('Bridge Start'!$H17&lt;=CEILING('Bridge CPM'!BT$1,1),'Bridge Start'!$I17&gt;'Bridge CPM'!BS$1),1,"")</f>
        <v/>
      </c>
      <c r="BU22" s="223" t="str">
        <f>IF(AND('Bridge Start'!$H17&lt;=CEILING('Bridge CPM'!BU$1,1),'Bridge Start'!$I17&gt;'Bridge CPM'!BT$1),1,"")</f>
        <v/>
      </c>
      <c r="BV22" s="222" t="str">
        <f>IF(AND('Bridge Start'!$H17&lt;=CEILING('Bridge CPM'!BV$1,1),'Bridge Start'!$I17&gt;'Bridge CPM'!BU$1),1,"")</f>
        <v/>
      </c>
      <c r="BW22" s="257" t="str">
        <f>IF(AND('Bridge Start'!$H17&lt;=CEILING('Bridge CPM'!BW$1,1),'Bridge Start'!$I17&gt;'Bridge CPM'!BV$1),1,"")</f>
        <v/>
      </c>
      <c r="BX22" s="257" t="str">
        <f>IF(AND('Bridge Start'!$H17&lt;=CEILING('Bridge CPM'!BX$1,1),'Bridge Start'!$I17&gt;'Bridge CPM'!BW$1),1,"")</f>
        <v/>
      </c>
      <c r="BY22" s="257" t="str">
        <f>IF(AND('Bridge Start'!$H17&lt;=CEILING('Bridge CPM'!BY$1,1),'Bridge Start'!$I17&gt;'Bridge CPM'!BX$1),1,"")</f>
        <v/>
      </c>
      <c r="BZ22" s="257" t="str">
        <f>IF(AND('Bridge Start'!$H17&lt;=CEILING('Bridge CPM'!BZ$1,1),'Bridge Start'!$I17&gt;'Bridge CPM'!BY$1),1,"")</f>
        <v/>
      </c>
      <c r="CA22" s="257" t="str">
        <f>IF(AND('Bridge Start'!$H17&lt;=CEILING('Bridge CPM'!CA$1,1),'Bridge Start'!$I17&gt;'Bridge CPM'!BZ$1),1,"")</f>
        <v/>
      </c>
      <c r="CB22" s="257" t="str">
        <f>IF(AND('Bridge Start'!$H17&lt;=CEILING('Bridge CPM'!CB$1,1),'Bridge Start'!$I17&gt;'Bridge CPM'!CA$1),1,"")</f>
        <v/>
      </c>
      <c r="CC22" s="257" t="str">
        <f>IF(AND('Bridge Start'!$H17&lt;=CEILING('Bridge CPM'!CC$1,1),'Bridge Start'!$I17&gt;'Bridge CPM'!CB$1),1,"")</f>
        <v/>
      </c>
      <c r="CD22" s="257" t="str">
        <f>IF(AND('Bridge Start'!$H17&lt;=CEILING('Bridge CPM'!CD$1,1),'Bridge Start'!$I17&gt;'Bridge CPM'!CC$1),1,"")</f>
        <v/>
      </c>
      <c r="CE22" s="223" t="str">
        <f>IF(AND('Bridge Start'!$H17&lt;=CEILING('Bridge CPM'!CE$1,1),'Bridge Start'!$I17&gt;'Bridge CPM'!CD$1),1,"")</f>
        <v/>
      </c>
      <c r="CF22" s="222" t="str">
        <f>IF(AND('Bridge Start'!$H17&lt;=CEILING('Bridge CPM'!CF$1,1),'Bridge Start'!$I17&gt;'Bridge CPM'!CE$1),1,"")</f>
        <v/>
      </c>
      <c r="CG22" s="257" t="str">
        <f>IF(AND('Bridge Start'!$H17&lt;=CEILING('Bridge CPM'!CG$1,1),'Bridge Start'!$I17&gt;'Bridge CPM'!CF$1),1,"")</f>
        <v/>
      </c>
      <c r="CH22" s="257" t="str">
        <f>IF(AND('Bridge Start'!$H17&lt;=CEILING('Bridge CPM'!CH$1,1),'Bridge Start'!$I17&gt;'Bridge CPM'!CG$1),1,"")</f>
        <v/>
      </c>
      <c r="CI22" s="257" t="str">
        <f>IF(AND('Bridge Start'!$H17&lt;=CEILING('Bridge CPM'!CI$1,1),'Bridge Start'!$I17&gt;'Bridge CPM'!CH$1),1,"")</f>
        <v/>
      </c>
      <c r="CJ22" s="257" t="str">
        <f>IF(AND('Bridge Start'!$H17&lt;=CEILING('Bridge CPM'!CJ$1,1),'Bridge Start'!$I17&gt;'Bridge CPM'!CI$1),1,"")</f>
        <v/>
      </c>
      <c r="CK22" s="257" t="str">
        <f>IF(AND('Bridge Start'!$H17&lt;=CEILING('Bridge CPM'!CK$1,1),'Bridge Start'!$I17&gt;'Bridge CPM'!CJ$1),1,"")</f>
        <v/>
      </c>
      <c r="CL22" s="257" t="str">
        <f>IF(AND('Bridge Start'!$H17&lt;=CEILING('Bridge CPM'!CL$1,1),'Bridge Start'!$I17&gt;'Bridge CPM'!CK$1),1,"")</f>
        <v/>
      </c>
      <c r="CM22" s="257" t="str">
        <f>IF(AND('Bridge Start'!$H17&lt;=CEILING('Bridge CPM'!CM$1,1),'Bridge Start'!$I17&gt;'Bridge CPM'!CL$1),1,"")</f>
        <v/>
      </c>
      <c r="CN22" s="257" t="str">
        <f>IF(AND('Bridge Start'!$H17&lt;=CEILING('Bridge CPM'!CN$1,1),'Bridge Start'!$I17&gt;'Bridge CPM'!CM$1),1,"")</f>
        <v/>
      </c>
      <c r="CO22" s="223" t="str">
        <f>IF(AND('Bridge Start'!$H17&lt;=CEILING('Bridge CPM'!CO$1,1),'Bridge Start'!$I17&gt;'Bridge CPM'!CN$1),1,"")</f>
        <v/>
      </c>
      <c r="CP22" s="222" t="str">
        <f>IF(AND('Bridge Start'!$H17&lt;=CEILING('Bridge CPM'!CP$1,1),'Bridge Start'!$I17&gt;'Bridge CPM'!CO$1),1,"")</f>
        <v/>
      </c>
      <c r="CQ22" s="257" t="str">
        <f>IF(AND('Bridge Start'!$H17&lt;=CEILING('Bridge CPM'!CQ$1,1),'Bridge Start'!$I17&gt;'Bridge CPM'!CP$1),1,"")</f>
        <v/>
      </c>
      <c r="CR22" s="257" t="str">
        <f>IF(AND('Bridge Start'!$H17&lt;=CEILING('Bridge CPM'!CR$1,1),'Bridge Start'!$I17&gt;'Bridge CPM'!CQ$1),1,"")</f>
        <v/>
      </c>
      <c r="CS22" s="257" t="str">
        <f>IF(AND('Bridge Start'!$H17&lt;=CEILING('Bridge CPM'!CS$1,1),'Bridge Start'!$I17&gt;'Bridge CPM'!CR$1),1,"")</f>
        <v/>
      </c>
      <c r="CT22" s="257" t="str">
        <f>IF(AND('Bridge Start'!$H17&lt;=CEILING('Bridge CPM'!CT$1,1),'Bridge Start'!$I17&gt;'Bridge CPM'!CS$1),1,"")</f>
        <v/>
      </c>
      <c r="CU22" s="257" t="str">
        <f>IF(AND('Bridge Start'!$H17&lt;=CEILING('Bridge CPM'!CU$1,1),'Bridge Start'!$I17&gt;'Bridge CPM'!CT$1),1,"")</f>
        <v/>
      </c>
      <c r="CV22" s="257" t="str">
        <f>IF(AND('Bridge Start'!$H17&lt;=CEILING('Bridge CPM'!CV$1,1),'Bridge Start'!$I17&gt;'Bridge CPM'!CU$1),1,"")</f>
        <v/>
      </c>
      <c r="CW22" s="257" t="str">
        <f>IF(AND('Bridge Start'!$H17&lt;=CEILING('Bridge CPM'!CW$1,1),'Bridge Start'!$I17&gt;'Bridge CPM'!CV$1),1,"")</f>
        <v/>
      </c>
      <c r="CX22" s="257" t="str">
        <f>IF(AND('Bridge Start'!$H17&lt;=CEILING('Bridge CPM'!CX$1,1),'Bridge Start'!$I17&gt;'Bridge CPM'!CW$1),1,"")</f>
        <v/>
      </c>
      <c r="CY22" s="223" t="str">
        <f>IF(AND('Bridge Start'!$H17&lt;=CEILING('Bridge CPM'!CY$1,1),'Bridge Start'!$I17&gt;'Bridge CPM'!CX$1),1,"")</f>
        <v/>
      </c>
      <c r="CZ22" s="222" t="str">
        <f>IF(AND('Bridge Start'!$H17&lt;=CEILING('Bridge CPM'!CZ$1,1),'Bridge Start'!$I17&gt;'Bridge CPM'!CY$1),1,"")</f>
        <v/>
      </c>
      <c r="DA22" s="257" t="str">
        <f>IF(AND('Bridge Start'!$H17&lt;=CEILING('Bridge CPM'!DA$1,1),'Bridge Start'!$I17&gt;'Bridge CPM'!CZ$1),1,"")</f>
        <v/>
      </c>
      <c r="DB22" s="257" t="str">
        <f>IF(AND('Bridge Start'!$H17&lt;=CEILING('Bridge CPM'!DB$1,1),'Bridge Start'!$I17&gt;'Bridge CPM'!DA$1),1,"")</f>
        <v/>
      </c>
      <c r="DC22" s="257" t="str">
        <f>IF(AND('Bridge Start'!$H17&lt;=CEILING('Bridge CPM'!DC$1,1),'Bridge Start'!$I17&gt;'Bridge CPM'!DB$1),1,"")</f>
        <v/>
      </c>
      <c r="DD22" s="257" t="str">
        <f>IF(AND('Bridge Start'!$H17&lt;=CEILING('Bridge CPM'!DD$1,1),'Bridge Start'!$I17&gt;'Bridge CPM'!DC$1),1,"")</f>
        <v/>
      </c>
      <c r="DE22" s="257" t="str">
        <f>IF(AND('Bridge Start'!$H17&lt;=CEILING('Bridge CPM'!DE$1,1),'Bridge Start'!$I17&gt;'Bridge CPM'!DD$1),1,"")</f>
        <v/>
      </c>
      <c r="DF22" s="257" t="str">
        <f>IF(AND('Bridge Start'!$H17&lt;=CEILING('Bridge CPM'!DF$1,1),'Bridge Start'!$I17&gt;'Bridge CPM'!DE$1),1,"")</f>
        <v/>
      </c>
      <c r="DG22" s="257" t="str">
        <f>IF(AND('Bridge Start'!$H17&lt;=CEILING('Bridge CPM'!DG$1,1),'Bridge Start'!$I17&gt;'Bridge CPM'!DF$1),1,"")</f>
        <v/>
      </c>
      <c r="DH22" s="257" t="str">
        <f>IF(AND('Bridge Start'!$H17&lt;=CEILING('Bridge CPM'!DH$1,1),'Bridge Start'!$I17&gt;'Bridge CPM'!DG$1),1,"")</f>
        <v/>
      </c>
      <c r="DI22" s="223" t="str">
        <f>IF(AND('Bridge Start'!$H17&lt;=CEILING('Bridge CPM'!DI$1,1),'Bridge Start'!$I17&gt;'Bridge CPM'!DH$1),1,"")</f>
        <v/>
      </c>
      <c r="DJ22" s="222" t="str">
        <f>IF(AND('Bridge Start'!$H17&lt;=CEILING('Bridge CPM'!DJ$1,1),'Bridge Start'!$I17&gt;'Bridge CPM'!DI$1),1,"")</f>
        <v/>
      </c>
      <c r="DK22" s="257" t="str">
        <f>IF(AND('Bridge Start'!$H17&lt;=CEILING('Bridge CPM'!DK$1,1),'Bridge Start'!$I17&gt;'Bridge CPM'!DJ$1),1,"")</f>
        <v/>
      </c>
      <c r="DL22" s="257" t="str">
        <f>IF(AND('Bridge Start'!$H17&lt;=CEILING('Bridge CPM'!DL$1,1),'Bridge Start'!$I17&gt;'Bridge CPM'!DK$1),1,"")</f>
        <v/>
      </c>
      <c r="DM22" s="257" t="str">
        <f>IF(AND('Bridge Start'!$H17&lt;=CEILING('Bridge CPM'!DM$1,1),'Bridge Start'!$I17&gt;'Bridge CPM'!DL$1),1,"")</f>
        <v/>
      </c>
      <c r="DN22" s="257" t="str">
        <f>IF(AND('Bridge Start'!$H17&lt;=CEILING('Bridge CPM'!DN$1,1),'Bridge Start'!$I17&gt;'Bridge CPM'!DM$1),1,"")</f>
        <v/>
      </c>
      <c r="DO22" s="257" t="str">
        <f>IF(AND('Bridge Start'!$H17&lt;=CEILING('Bridge CPM'!DO$1,1),'Bridge Start'!$I17&gt;'Bridge CPM'!DN$1),1,"")</f>
        <v/>
      </c>
      <c r="DP22" s="257" t="str">
        <f>IF(AND('Bridge Start'!$H17&lt;=CEILING('Bridge CPM'!DP$1,1),'Bridge Start'!$I17&gt;'Bridge CPM'!DO$1),1,"")</f>
        <v/>
      </c>
      <c r="DQ22" s="257" t="str">
        <f>IF(AND('Bridge Start'!$H17&lt;=CEILING('Bridge CPM'!DQ$1,1),'Bridge Start'!$I17&gt;'Bridge CPM'!DP$1),1,"")</f>
        <v/>
      </c>
      <c r="DR22" s="257" t="str">
        <f>IF(AND('Bridge Start'!$H17&lt;=CEILING('Bridge CPM'!DR$1,1),'Bridge Start'!$I17&gt;'Bridge CPM'!DQ$1),1,"")</f>
        <v/>
      </c>
      <c r="DS22" s="223" t="str">
        <f>IF(AND('Bridge Start'!$H17&lt;=CEILING('Bridge CPM'!DS$1,1),'Bridge Start'!$I17&gt;'Bridge CPM'!DR$1),1,"")</f>
        <v/>
      </c>
      <c r="DT22" s="222" t="str">
        <f>IF(AND('Bridge Start'!$H17&lt;=CEILING('Bridge CPM'!DT$1,1),'Bridge Start'!$I17&gt;'Bridge CPM'!DS$1),1,"")</f>
        <v/>
      </c>
      <c r="DU22" s="257" t="str">
        <f>IF(AND('Bridge Start'!$H17&lt;=CEILING('Bridge CPM'!DU$1,1),'Bridge Start'!$I17&gt;'Bridge CPM'!DT$1),1,"")</f>
        <v/>
      </c>
      <c r="DV22" s="257" t="str">
        <f>IF(AND('Bridge Start'!$H17&lt;=CEILING('Bridge CPM'!DV$1,1),'Bridge Start'!$I17&gt;'Bridge CPM'!DU$1),1,"")</f>
        <v/>
      </c>
      <c r="DW22" s="257" t="str">
        <f>IF(AND('Bridge Start'!$H17&lt;=CEILING('Bridge CPM'!DW$1,1),'Bridge Start'!$I17&gt;'Bridge CPM'!DV$1),1,"")</f>
        <v/>
      </c>
      <c r="DX22" s="257" t="str">
        <f>IF(AND('Bridge Start'!$H17&lt;=CEILING('Bridge CPM'!DX$1,1),'Bridge Start'!$I17&gt;'Bridge CPM'!DW$1),1,"")</f>
        <v/>
      </c>
      <c r="DY22" s="257" t="str">
        <f>IF(AND('Bridge Start'!$H17&lt;=CEILING('Bridge CPM'!DY$1,1),'Bridge Start'!$I17&gt;'Bridge CPM'!DX$1),1,"")</f>
        <v/>
      </c>
      <c r="DZ22" s="257" t="str">
        <f>IF(AND('Bridge Start'!$H17&lt;=CEILING('Bridge CPM'!DZ$1,1),'Bridge Start'!$I17&gt;'Bridge CPM'!DY$1),1,"")</f>
        <v/>
      </c>
      <c r="EA22" s="257" t="str">
        <f>IF(AND('Bridge Start'!$H17&lt;=CEILING('Bridge CPM'!EA$1,1),'Bridge Start'!$I17&gt;'Bridge CPM'!DZ$1),1,"")</f>
        <v/>
      </c>
      <c r="EB22" s="257" t="str">
        <f>IF(AND('Bridge Start'!$H17&lt;=CEILING('Bridge CPM'!EB$1,1),'Bridge Start'!$I17&gt;'Bridge CPM'!EA$1),1,"")</f>
        <v/>
      </c>
      <c r="EC22" s="223" t="str">
        <f>IF(AND('Bridge Start'!$H17&lt;=CEILING('Bridge CPM'!EC$1,1),'Bridge Start'!$I17&gt;'Bridge CPM'!EB$1),1,"")</f>
        <v/>
      </c>
    </row>
    <row r="23" spans="2:133" ht="12" customHeight="1" x14ac:dyDescent="0.2">
      <c r="B23" t="str">
        <f>'Bridge Start'!B18</f>
        <v/>
      </c>
      <c r="C23" s="249" t="str">
        <f>'Bridge Start'!D18</f>
        <v/>
      </c>
      <c r="D23" s="268" t="str">
        <f>IF(AND('Bridge Start'!$H18&lt;=CEILING('Bridge CPM'!D$1,1),'Bridge Start'!$I18&gt;'Bridge CPM'!C$1),1,"")</f>
        <v/>
      </c>
      <c r="E23" s="269" t="str">
        <f>IF(AND('Bridge Start'!$H18&lt;=CEILING('Bridge CPM'!E$1,1),'Bridge Start'!$I18&gt;'Bridge CPM'!D$1),1,"")</f>
        <v/>
      </c>
      <c r="F23" s="269" t="str">
        <f>IF(AND('Bridge Start'!$H18&lt;=CEILING('Bridge CPM'!F$1,1),'Bridge Start'!$I18&gt;'Bridge CPM'!E$1),1,"")</f>
        <v/>
      </c>
      <c r="G23" s="269" t="str">
        <f>IF(AND('Bridge Start'!$H18&lt;=CEILING('Bridge CPM'!G$1,1),'Bridge Start'!$I18&gt;'Bridge CPM'!F$1),1,"")</f>
        <v/>
      </c>
      <c r="H23" s="269" t="str">
        <f>IF(AND('Bridge Start'!$H18&lt;=CEILING('Bridge CPM'!H$1,1),'Bridge Start'!$I18&gt;'Bridge CPM'!G$1),1,"")</f>
        <v/>
      </c>
      <c r="I23" s="269" t="str">
        <f>IF(AND('Bridge Start'!$H18&lt;=CEILING('Bridge CPM'!I$1,1),'Bridge Start'!$I18&gt;'Bridge CPM'!H$1),1,"")</f>
        <v/>
      </c>
      <c r="J23" s="269" t="str">
        <f>IF(AND('Bridge Start'!$H18&lt;=CEILING('Bridge CPM'!J$1,1),'Bridge Start'!$I18&gt;'Bridge CPM'!I$1),1,"")</f>
        <v/>
      </c>
      <c r="K23" s="269" t="str">
        <f>IF(AND('Bridge Start'!$H18&lt;=CEILING('Bridge CPM'!K$1,1),'Bridge Start'!$I18&gt;'Bridge CPM'!J$1),1,"")</f>
        <v/>
      </c>
      <c r="L23" s="269" t="str">
        <f>IF(AND('Bridge Start'!$H18&lt;=CEILING('Bridge CPM'!L$1,1),'Bridge Start'!$I18&gt;'Bridge CPM'!K$1),1,"")</f>
        <v/>
      </c>
      <c r="M23" s="270" t="str">
        <f>IF(AND('Bridge Start'!$H18&lt;=CEILING('Bridge CPM'!M$1,1),'Bridge Start'!$I18&gt;'Bridge CPM'!L$1),1,"")</f>
        <v/>
      </c>
      <c r="N23" s="268" t="str">
        <f>IF(AND('Bridge Start'!$H18&lt;=CEILING('Bridge CPM'!N$1,1),'Bridge Start'!$I18&gt;'Bridge CPM'!M$1),1,"")</f>
        <v/>
      </c>
      <c r="O23" s="269" t="str">
        <f>IF(AND('Bridge Start'!$H18&lt;=CEILING('Bridge CPM'!O$1,1),'Bridge Start'!$I18&gt;'Bridge CPM'!N$1),1,"")</f>
        <v/>
      </c>
      <c r="P23" s="269" t="str">
        <f>IF(AND('Bridge Start'!$H18&lt;=CEILING('Bridge CPM'!P$1,1),'Bridge Start'!$I18&gt;'Bridge CPM'!O$1),1,"")</f>
        <v/>
      </c>
      <c r="Q23" s="269" t="str">
        <f>IF(AND('Bridge Start'!$H18&lt;=CEILING('Bridge CPM'!Q$1,1),'Bridge Start'!$I18&gt;'Bridge CPM'!P$1),1,"")</f>
        <v/>
      </c>
      <c r="R23" s="269" t="str">
        <f>IF(AND('Bridge Start'!$H18&lt;=CEILING('Bridge CPM'!R$1,1),'Bridge Start'!$I18&gt;'Bridge CPM'!Q$1),1,"")</f>
        <v/>
      </c>
      <c r="S23" s="269" t="str">
        <f>IF(AND('Bridge Start'!$H18&lt;=CEILING('Bridge CPM'!S$1,1),'Bridge Start'!$I18&gt;'Bridge CPM'!R$1),1,"")</f>
        <v/>
      </c>
      <c r="T23" s="269" t="str">
        <f>IF(AND('Bridge Start'!$H18&lt;=CEILING('Bridge CPM'!T$1,1),'Bridge Start'!$I18&gt;'Bridge CPM'!S$1),1,"")</f>
        <v/>
      </c>
      <c r="U23" s="269" t="str">
        <f>IF(AND('Bridge Start'!$H18&lt;=CEILING('Bridge CPM'!U$1,1),'Bridge Start'!$I18&gt;'Bridge CPM'!T$1),1,"")</f>
        <v/>
      </c>
      <c r="V23" s="269" t="str">
        <f>IF(AND('Bridge Start'!$H18&lt;=CEILING('Bridge CPM'!V$1,1),'Bridge Start'!$I18&gt;'Bridge CPM'!U$1),1,"")</f>
        <v/>
      </c>
      <c r="W23" s="270" t="str">
        <f>IF(AND('Bridge Start'!$H18&lt;=CEILING('Bridge CPM'!W$1,1),'Bridge Start'!$I18&gt;'Bridge CPM'!V$1),1,"")</f>
        <v/>
      </c>
      <c r="X23" s="268" t="str">
        <f>IF(AND('Bridge Start'!$H18&lt;=CEILING('Bridge CPM'!X$1,1),'Bridge Start'!$I18&gt;'Bridge CPM'!W$1),1,"")</f>
        <v/>
      </c>
      <c r="Y23" s="269" t="str">
        <f>IF(AND('Bridge Start'!$H18&lt;=CEILING('Bridge CPM'!Y$1,1),'Bridge Start'!$I18&gt;'Bridge CPM'!X$1),1,"")</f>
        <v/>
      </c>
      <c r="Z23" s="269" t="str">
        <f>IF(AND('Bridge Start'!$H18&lt;=CEILING('Bridge CPM'!Z$1,1),'Bridge Start'!$I18&gt;'Bridge CPM'!Y$1),1,"")</f>
        <v/>
      </c>
      <c r="AA23" s="269" t="str">
        <f>IF(AND('Bridge Start'!$H18&lt;=CEILING('Bridge CPM'!AA$1,1),'Bridge Start'!$I18&gt;'Bridge CPM'!Z$1),1,"")</f>
        <v/>
      </c>
      <c r="AB23" s="269" t="str">
        <f>IF(AND('Bridge Start'!$H18&lt;=CEILING('Bridge CPM'!AB$1,1),'Bridge Start'!$I18&gt;'Bridge CPM'!AA$1),1,"")</f>
        <v/>
      </c>
      <c r="AC23" s="269" t="str">
        <f>IF(AND('Bridge Start'!$H18&lt;=CEILING('Bridge CPM'!AC$1,1),'Bridge Start'!$I18&gt;'Bridge CPM'!AB$1),1,"")</f>
        <v/>
      </c>
      <c r="AD23" s="269" t="str">
        <f>IF(AND('Bridge Start'!$H18&lt;=CEILING('Bridge CPM'!AD$1,1),'Bridge Start'!$I18&gt;'Bridge CPM'!AC$1),1,"")</f>
        <v/>
      </c>
      <c r="AE23" s="269" t="str">
        <f>IF(AND('Bridge Start'!$H18&lt;=CEILING('Bridge CPM'!AE$1,1),'Bridge Start'!$I18&gt;'Bridge CPM'!AD$1),1,"")</f>
        <v/>
      </c>
      <c r="AF23" s="269" t="str">
        <f>IF(AND('Bridge Start'!$H18&lt;=CEILING('Bridge CPM'!AF$1,1),'Bridge Start'!$I18&gt;'Bridge CPM'!AE$1),1,"")</f>
        <v/>
      </c>
      <c r="AG23" s="270" t="str">
        <f>IF(AND('Bridge Start'!$H18&lt;=CEILING('Bridge CPM'!AG$1,1),'Bridge Start'!$I18&gt;'Bridge CPM'!AF$1),1,"")</f>
        <v/>
      </c>
      <c r="AH23" s="268" t="str">
        <f>IF(AND('Bridge Start'!$H18&lt;=CEILING('Bridge CPM'!AH$1,1),'Bridge Start'!$I18&gt;'Bridge CPM'!AG$1),1,"")</f>
        <v/>
      </c>
      <c r="AI23" s="269" t="str">
        <f>IF(AND('Bridge Start'!$H18&lt;=CEILING('Bridge CPM'!AI$1,1),'Bridge Start'!$I18&gt;'Bridge CPM'!AH$1),1,"")</f>
        <v/>
      </c>
      <c r="AJ23" s="269" t="str">
        <f>IF(AND('Bridge Start'!$H18&lt;=CEILING('Bridge CPM'!AJ$1,1),'Bridge Start'!$I18&gt;'Bridge CPM'!AI$1),1,"")</f>
        <v/>
      </c>
      <c r="AK23" s="269" t="str">
        <f>IF(AND('Bridge Start'!$H18&lt;=CEILING('Bridge CPM'!AK$1,1),'Bridge Start'!$I18&gt;'Bridge CPM'!AJ$1),1,"")</f>
        <v/>
      </c>
      <c r="AL23" s="269" t="str">
        <f>IF(AND('Bridge Start'!$H18&lt;=CEILING('Bridge CPM'!AL$1,1),'Bridge Start'!$I18&gt;'Bridge CPM'!AK$1),1,"")</f>
        <v/>
      </c>
      <c r="AM23" s="269" t="str">
        <f>IF(AND('Bridge Start'!$H18&lt;=CEILING('Bridge CPM'!AM$1,1),'Bridge Start'!$I18&gt;'Bridge CPM'!AL$1),1,"")</f>
        <v/>
      </c>
      <c r="AN23" s="269" t="str">
        <f>IF(AND('Bridge Start'!$H18&lt;=CEILING('Bridge CPM'!AN$1,1),'Bridge Start'!$I18&gt;'Bridge CPM'!AM$1),1,"")</f>
        <v/>
      </c>
      <c r="AO23" s="269" t="str">
        <f>IF(AND('Bridge Start'!$H18&lt;=CEILING('Bridge CPM'!AO$1,1),'Bridge Start'!$I18&gt;'Bridge CPM'!AN$1),1,"")</f>
        <v/>
      </c>
      <c r="AP23" s="269" t="str">
        <f>IF(AND('Bridge Start'!$H18&lt;=CEILING('Bridge CPM'!AP$1,1),'Bridge Start'!$I18&gt;'Bridge CPM'!AO$1),1,"")</f>
        <v/>
      </c>
      <c r="AQ23" s="270" t="str">
        <f>IF(AND('Bridge Start'!$H18&lt;=CEILING('Bridge CPM'!AQ$1,1),'Bridge Start'!$I18&gt;'Bridge CPM'!AP$1),1,"")</f>
        <v/>
      </c>
      <c r="AR23" s="268" t="str">
        <f>IF(AND('Bridge Start'!$H18&lt;=CEILING('Bridge CPM'!AR$1,1),'Bridge Start'!$I18&gt;'Bridge CPM'!AQ$1),1,"")</f>
        <v/>
      </c>
      <c r="AS23" s="269" t="str">
        <f>IF(AND('Bridge Start'!$H18&lt;=CEILING('Bridge CPM'!AS$1,1),'Bridge Start'!$I18&gt;'Bridge CPM'!AR$1),1,"")</f>
        <v/>
      </c>
      <c r="AT23" s="269" t="str">
        <f>IF(AND('Bridge Start'!$H18&lt;=CEILING('Bridge CPM'!AT$1,1),'Bridge Start'!$I18&gt;'Bridge CPM'!AS$1),1,"")</f>
        <v/>
      </c>
      <c r="AU23" s="269" t="str">
        <f>IF(AND('Bridge Start'!$H18&lt;=CEILING('Bridge CPM'!AU$1,1),'Bridge Start'!$I18&gt;'Bridge CPM'!AT$1),1,"")</f>
        <v/>
      </c>
      <c r="AV23" s="269" t="str">
        <f>IF(AND('Bridge Start'!$H18&lt;=CEILING('Bridge CPM'!AV$1,1),'Bridge Start'!$I18&gt;'Bridge CPM'!AU$1),1,"")</f>
        <v/>
      </c>
      <c r="AW23" s="269" t="str">
        <f>IF(AND('Bridge Start'!$H18&lt;=CEILING('Bridge CPM'!AW$1,1),'Bridge Start'!$I18&gt;'Bridge CPM'!AV$1),1,"")</f>
        <v/>
      </c>
      <c r="AX23" s="269" t="str">
        <f>IF(AND('Bridge Start'!$H18&lt;=CEILING('Bridge CPM'!AX$1,1),'Bridge Start'!$I18&gt;'Bridge CPM'!AW$1),1,"")</f>
        <v/>
      </c>
      <c r="AY23" s="269" t="str">
        <f>IF(AND('Bridge Start'!$H18&lt;=CEILING('Bridge CPM'!AY$1,1),'Bridge Start'!$I18&gt;'Bridge CPM'!AX$1),1,"")</f>
        <v/>
      </c>
      <c r="AZ23" s="269" t="str">
        <f>IF(AND('Bridge Start'!$H18&lt;=CEILING('Bridge CPM'!AZ$1,1),'Bridge Start'!$I18&gt;'Bridge CPM'!AY$1),1,"")</f>
        <v/>
      </c>
      <c r="BA23" s="270" t="str">
        <f>IF(AND('Bridge Start'!$H18&lt;=CEILING('Bridge CPM'!BA$1,1),'Bridge Start'!$I18&gt;'Bridge CPM'!AZ$1),1,"")</f>
        <v/>
      </c>
      <c r="BB23" s="268" t="str">
        <f>IF(AND('Bridge Start'!$H18&lt;=CEILING('Bridge CPM'!BB$1,1),'Bridge Start'!$I18&gt;'Bridge CPM'!BA$1),1,"")</f>
        <v/>
      </c>
      <c r="BC23" s="269" t="str">
        <f>IF(AND('Bridge Start'!$H18&lt;=CEILING('Bridge CPM'!BC$1,1),'Bridge Start'!$I18&gt;'Bridge CPM'!BB$1),1,"")</f>
        <v/>
      </c>
      <c r="BD23" s="269" t="str">
        <f>IF(AND('Bridge Start'!$H18&lt;=CEILING('Bridge CPM'!BD$1,1),'Bridge Start'!$I18&gt;'Bridge CPM'!BC$1),1,"")</f>
        <v/>
      </c>
      <c r="BE23" s="269" t="str">
        <f>IF(AND('Bridge Start'!$H18&lt;=CEILING('Bridge CPM'!BE$1,1),'Bridge Start'!$I18&gt;'Bridge CPM'!BD$1),1,"")</f>
        <v/>
      </c>
      <c r="BF23" s="269" t="str">
        <f>IF(AND('Bridge Start'!$H18&lt;=CEILING('Bridge CPM'!BF$1,1),'Bridge Start'!$I18&gt;'Bridge CPM'!BE$1),1,"")</f>
        <v/>
      </c>
      <c r="BG23" s="269" t="str">
        <f>IF(AND('Bridge Start'!$H18&lt;=CEILING('Bridge CPM'!BG$1,1),'Bridge Start'!$I18&gt;'Bridge CPM'!BF$1),1,"")</f>
        <v/>
      </c>
      <c r="BH23" s="269" t="str">
        <f>IF(AND('Bridge Start'!$H18&lt;=CEILING('Bridge CPM'!BH$1,1),'Bridge Start'!$I18&gt;'Bridge CPM'!BG$1),1,"")</f>
        <v/>
      </c>
      <c r="BI23" s="269" t="str">
        <f>IF(AND('Bridge Start'!$H18&lt;=CEILING('Bridge CPM'!BI$1,1),'Bridge Start'!$I18&gt;'Bridge CPM'!BH$1),1,"")</f>
        <v/>
      </c>
      <c r="BJ23" s="269" t="str">
        <f>IF(AND('Bridge Start'!$H18&lt;=CEILING('Bridge CPM'!BJ$1,1),'Bridge Start'!$I18&gt;'Bridge CPM'!BI$1),1,"")</f>
        <v/>
      </c>
      <c r="BK23" s="270" t="str">
        <f>IF(AND('Bridge Start'!$H18&lt;=CEILING('Bridge CPM'!BK$1,1),'Bridge Start'!$I18&gt;'Bridge CPM'!BJ$1),1,"")</f>
        <v/>
      </c>
      <c r="BL23" s="268" t="str">
        <f>IF(AND('Bridge Start'!$H18&lt;=CEILING('Bridge CPM'!BL$1,1),'Bridge Start'!$I18&gt;'Bridge CPM'!BK$1),1,"")</f>
        <v/>
      </c>
      <c r="BM23" s="269" t="str">
        <f>IF(AND('Bridge Start'!$H18&lt;=CEILING('Bridge CPM'!BM$1,1),'Bridge Start'!$I18&gt;'Bridge CPM'!BL$1),1,"")</f>
        <v/>
      </c>
      <c r="BN23" s="269" t="str">
        <f>IF(AND('Bridge Start'!$H18&lt;=CEILING('Bridge CPM'!BN$1,1),'Bridge Start'!$I18&gt;'Bridge CPM'!BM$1),1,"")</f>
        <v/>
      </c>
      <c r="BO23" s="269" t="str">
        <f>IF(AND('Bridge Start'!$H18&lt;=CEILING('Bridge CPM'!BO$1,1),'Bridge Start'!$I18&gt;'Bridge CPM'!BN$1),1,"")</f>
        <v/>
      </c>
      <c r="BP23" s="269" t="str">
        <f>IF(AND('Bridge Start'!$H18&lt;=CEILING('Bridge CPM'!BP$1,1),'Bridge Start'!$I18&gt;'Bridge CPM'!BO$1),1,"")</f>
        <v/>
      </c>
      <c r="BQ23" s="269" t="str">
        <f>IF(AND('Bridge Start'!$H18&lt;=CEILING('Bridge CPM'!BQ$1,1),'Bridge Start'!$I18&gt;'Bridge CPM'!BP$1),1,"")</f>
        <v/>
      </c>
      <c r="BR23" s="269" t="str">
        <f>IF(AND('Bridge Start'!$H18&lt;=CEILING('Bridge CPM'!BR$1,1),'Bridge Start'!$I18&gt;'Bridge CPM'!BQ$1),1,"")</f>
        <v/>
      </c>
      <c r="BS23" s="269" t="str">
        <f>IF(AND('Bridge Start'!$H18&lt;=CEILING('Bridge CPM'!BS$1,1),'Bridge Start'!$I18&gt;'Bridge CPM'!BR$1),1,"")</f>
        <v/>
      </c>
      <c r="BT23" s="269" t="str">
        <f>IF(AND('Bridge Start'!$H18&lt;=CEILING('Bridge CPM'!BT$1,1),'Bridge Start'!$I18&gt;'Bridge CPM'!BS$1),1,"")</f>
        <v/>
      </c>
      <c r="BU23" s="270" t="str">
        <f>IF(AND('Bridge Start'!$H18&lt;=CEILING('Bridge CPM'!BU$1,1),'Bridge Start'!$I18&gt;'Bridge CPM'!BT$1),1,"")</f>
        <v/>
      </c>
      <c r="BV23" s="268" t="str">
        <f>IF(AND('Bridge Start'!$H18&lt;=CEILING('Bridge CPM'!BV$1,1),'Bridge Start'!$I18&gt;'Bridge CPM'!BU$1),1,"")</f>
        <v/>
      </c>
      <c r="BW23" s="269" t="str">
        <f>IF(AND('Bridge Start'!$H18&lt;=CEILING('Bridge CPM'!BW$1,1),'Bridge Start'!$I18&gt;'Bridge CPM'!BV$1),1,"")</f>
        <v/>
      </c>
      <c r="BX23" s="269" t="str">
        <f>IF(AND('Bridge Start'!$H18&lt;=CEILING('Bridge CPM'!BX$1,1),'Bridge Start'!$I18&gt;'Bridge CPM'!BW$1),1,"")</f>
        <v/>
      </c>
      <c r="BY23" s="269" t="str">
        <f>IF(AND('Bridge Start'!$H18&lt;=CEILING('Bridge CPM'!BY$1,1),'Bridge Start'!$I18&gt;'Bridge CPM'!BX$1),1,"")</f>
        <v/>
      </c>
      <c r="BZ23" s="269" t="str">
        <f>IF(AND('Bridge Start'!$H18&lt;=CEILING('Bridge CPM'!BZ$1,1),'Bridge Start'!$I18&gt;'Bridge CPM'!BY$1),1,"")</f>
        <v/>
      </c>
      <c r="CA23" s="269" t="str">
        <f>IF(AND('Bridge Start'!$H18&lt;=CEILING('Bridge CPM'!CA$1,1),'Bridge Start'!$I18&gt;'Bridge CPM'!BZ$1),1,"")</f>
        <v/>
      </c>
      <c r="CB23" s="269" t="str">
        <f>IF(AND('Bridge Start'!$H18&lt;=CEILING('Bridge CPM'!CB$1,1),'Bridge Start'!$I18&gt;'Bridge CPM'!CA$1),1,"")</f>
        <v/>
      </c>
      <c r="CC23" s="269" t="str">
        <f>IF(AND('Bridge Start'!$H18&lt;=CEILING('Bridge CPM'!CC$1,1),'Bridge Start'!$I18&gt;'Bridge CPM'!CB$1),1,"")</f>
        <v/>
      </c>
      <c r="CD23" s="269" t="str">
        <f>IF(AND('Bridge Start'!$H18&lt;=CEILING('Bridge CPM'!CD$1,1),'Bridge Start'!$I18&gt;'Bridge CPM'!CC$1),1,"")</f>
        <v/>
      </c>
      <c r="CE23" s="270" t="str">
        <f>IF(AND('Bridge Start'!$H18&lt;=CEILING('Bridge CPM'!CE$1,1),'Bridge Start'!$I18&gt;'Bridge CPM'!CD$1),1,"")</f>
        <v/>
      </c>
      <c r="CF23" s="268" t="str">
        <f>IF(AND('Bridge Start'!$H18&lt;=CEILING('Bridge CPM'!CF$1,1),'Bridge Start'!$I18&gt;'Bridge CPM'!CE$1),1,"")</f>
        <v/>
      </c>
      <c r="CG23" s="269" t="str">
        <f>IF(AND('Bridge Start'!$H18&lt;=CEILING('Bridge CPM'!CG$1,1),'Bridge Start'!$I18&gt;'Bridge CPM'!CF$1),1,"")</f>
        <v/>
      </c>
      <c r="CH23" s="269" t="str">
        <f>IF(AND('Bridge Start'!$H18&lt;=CEILING('Bridge CPM'!CH$1,1),'Bridge Start'!$I18&gt;'Bridge CPM'!CG$1),1,"")</f>
        <v/>
      </c>
      <c r="CI23" s="269" t="str">
        <f>IF(AND('Bridge Start'!$H18&lt;=CEILING('Bridge CPM'!CI$1,1),'Bridge Start'!$I18&gt;'Bridge CPM'!CH$1),1,"")</f>
        <v/>
      </c>
      <c r="CJ23" s="269" t="str">
        <f>IF(AND('Bridge Start'!$H18&lt;=CEILING('Bridge CPM'!CJ$1,1),'Bridge Start'!$I18&gt;'Bridge CPM'!CI$1),1,"")</f>
        <v/>
      </c>
      <c r="CK23" s="269" t="str">
        <f>IF(AND('Bridge Start'!$H18&lt;=CEILING('Bridge CPM'!CK$1,1),'Bridge Start'!$I18&gt;'Bridge CPM'!CJ$1),1,"")</f>
        <v/>
      </c>
      <c r="CL23" s="269" t="str">
        <f>IF(AND('Bridge Start'!$H18&lt;=CEILING('Bridge CPM'!CL$1,1),'Bridge Start'!$I18&gt;'Bridge CPM'!CK$1),1,"")</f>
        <v/>
      </c>
      <c r="CM23" s="269" t="str">
        <f>IF(AND('Bridge Start'!$H18&lt;=CEILING('Bridge CPM'!CM$1,1),'Bridge Start'!$I18&gt;'Bridge CPM'!CL$1),1,"")</f>
        <v/>
      </c>
      <c r="CN23" s="269" t="str">
        <f>IF(AND('Bridge Start'!$H18&lt;=CEILING('Bridge CPM'!CN$1,1),'Bridge Start'!$I18&gt;'Bridge CPM'!CM$1),1,"")</f>
        <v/>
      </c>
      <c r="CO23" s="270" t="str">
        <f>IF(AND('Bridge Start'!$H18&lt;=CEILING('Bridge CPM'!CO$1,1),'Bridge Start'!$I18&gt;'Bridge CPM'!CN$1),1,"")</f>
        <v/>
      </c>
      <c r="CP23" s="268" t="str">
        <f>IF(AND('Bridge Start'!$H18&lt;=CEILING('Bridge CPM'!CP$1,1),'Bridge Start'!$I18&gt;'Bridge CPM'!CO$1),1,"")</f>
        <v/>
      </c>
      <c r="CQ23" s="269" t="str">
        <f>IF(AND('Bridge Start'!$H18&lt;=CEILING('Bridge CPM'!CQ$1,1),'Bridge Start'!$I18&gt;'Bridge CPM'!CP$1),1,"")</f>
        <v/>
      </c>
      <c r="CR23" s="269" t="str">
        <f>IF(AND('Bridge Start'!$H18&lt;=CEILING('Bridge CPM'!CR$1,1),'Bridge Start'!$I18&gt;'Bridge CPM'!CQ$1),1,"")</f>
        <v/>
      </c>
      <c r="CS23" s="269" t="str">
        <f>IF(AND('Bridge Start'!$H18&lt;=CEILING('Bridge CPM'!CS$1,1),'Bridge Start'!$I18&gt;'Bridge CPM'!CR$1),1,"")</f>
        <v/>
      </c>
      <c r="CT23" s="269" t="str">
        <f>IF(AND('Bridge Start'!$H18&lt;=CEILING('Bridge CPM'!CT$1,1),'Bridge Start'!$I18&gt;'Bridge CPM'!CS$1),1,"")</f>
        <v/>
      </c>
      <c r="CU23" s="269" t="str">
        <f>IF(AND('Bridge Start'!$H18&lt;=CEILING('Bridge CPM'!CU$1,1),'Bridge Start'!$I18&gt;'Bridge CPM'!CT$1),1,"")</f>
        <v/>
      </c>
      <c r="CV23" s="269" t="str">
        <f>IF(AND('Bridge Start'!$H18&lt;=CEILING('Bridge CPM'!CV$1,1),'Bridge Start'!$I18&gt;'Bridge CPM'!CU$1),1,"")</f>
        <v/>
      </c>
      <c r="CW23" s="269" t="str">
        <f>IF(AND('Bridge Start'!$H18&lt;=CEILING('Bridge CPM'!CW$1,1),'Bridge Start'!$I18&gt;'Bridge CPM'!CV$1),1,"")</f>
        <v/>
      </c>
      <c r="CX23" s="269" t="str">
        <f>IF(AND('Bridge Start'!$H18&lt;=CEILING('Bridge CPM'!CX$1,1),'Bridge Start'!$I18&gt;'Bridge CPM'!CW$1),1,"")</f>
        <v/>
      </c>
      <c r="CY23" s="270" t="str">
        <f>IF(AND('Bridge Start'!$H18&lt;=CEILING('Bridge CPM'!CY$1,1),'Bridge Start'!$I18&gt;'Bridge CPM'!CX$1),1,"")</f>
        <v/>
      </c>
      <c r="CZ23" s="268" t="str">
        <f>IF(AND('Bridge Start'!$H18&lt;=CEILING('Bridge CPM'!CZ$1,1),'Bridge Start'!$I18&gt;'Bridge CPM'!CY$1),1,"")</f>
        <v/>
      </c>
      <c r="DA23" s="269" t="str">
        <f>IF(AND('Bridge Start'!$H18&lt;=CEILING('Bridge CPM'!DA$1,1),'Bridge Start'!$I18&gt;'Bridge CPM'!CZ$1),1,"")</f>
        <v/>
      </c>
      <c r="DB23" s="269" t="str">
        <f>IF(AND('Bridge Start'!$H18&lt;=CEILING('Bridge CPM'!DB$1,1),'Bridge Start'!$I18&gt;'Bridge CPM'!DA$1),1,"")</f>
        <v/>
      </c>
      <c r="DC23" s="269" t="str">
        <f>IF(AND('Bridge Start'!$H18&lt;=CEILING('Bridge CPM'!DC$1,1),'Bridge Start'!$I18&gt;'Bridge CPM'!DB$1),1,"")</f>
        <v/>
      </c>
      <c r="DD23" s="269" t="str">
        <f>IF(AND('Bridge Start'!$H18&lt;=CEILING('Bridge CPM'!DD$1,1),'Bridge Start'!$I18&gt;'Bridge CPM'!DC$1),1,"")</f>
        <v/>
      </c>
      <c r="DE23" s="269" t="str">
        <f>IF(AND('Bridge Start'!$H18&lt;=CEILING('Bridge CPM'!DE$1,1),'Bridge Start'!$I18&gt;'Bridge CPM'!DD$1),1,"")</f>
        <v/>
      </c>
      <c r="DF23" s="269" t="str">
        <f>IF(AND('Bridge Start'!$H18&lt;=CEILING('Bridge CPM'!DF$1,1),'Bridge Start'!$I18&gt;'Bridge CPM'!DE$1),1,"")</f>
        <v/>
      </c>
      <c r="DG23" s="269" t="str">
        <f>IF(AND('Bridge Start'!$H18&lt;=CEILING('Bridge CPM'!DG$1,1),'Bridge Start'!$I18&gt;'Bridge CPM'!DF$1),1,"")</f>
        <v/>
      </c>
      <c r="DH23" s="269" t="str">
        <f>IF(AND('Bridge Start'!$H18&lt;=CEILING('Bridge CPM'!DH$1,1),'Bridge Start'!$I18&gt;'Bridge CPM'!DG$1),1,"")</f>
        <v/>
      </c>
      <c r="DI23" s="270" t="str">
        <f>IF(AND('Bridge Start'!$H18&lt;=CEILING('Bridge CPM'!DI$1,1),'Bridge Start'!$I18&gt;'Bridge CPM'!DH$1),1,"")</f>
        <v/>
      </c>
      <c r="DJ23" s="268" t="str">
        <f>IF(AND('Bridge Start'!$H18&lt;=CEILING('Bridge CPM'!DJ$1,1),'Bridge Start'!$I18&gt;'Bridge CPM'!DI$1),1,"")</f>
        <v/>
      </c>
      <c r="DK23" s="269" t="str">
        <f>IF(AND('Bridge Start'!$H18&lt;=CEILING('Bridge CPM'!DK$1,1),'Bridge Start'!$I18&gt;'Bridge CPM'!DJ$1),1,"")</f>
        <v/>
      </c>
      <c r="DL23" s="269" t="str">
        <f>IF(AND('Bridge Start'!$H18&lt;=CEILING('Bridge CPM'!DL$1,1),'Bridge Start'!$I18&gt;'Bridge CPM'!DK$1),1,"")</f>
        <v/>
      </c>
      <c r="DM23" s="269" t="str">
        <f>IF(AND('Bridge Start'!$H18&lt;=CEILING('Bridge CPM'!DM$1,1),'Bridge Start'!$I18&gt;'Bridge CPM'!DL$1),1,"")</f>
        <v/>
      </c>
      <c r="DN23" s="269" t="str">
        <f>IF(AND('Bridge Start'!$H18&lt;=CEILING('Bridge CPM'!DN$1,1),'Bridge Start'!$I18&gt;'Bridge CPM'!DM$1),1,"")</f>
        <v/>
      </c>
      <c r="DO23" s="269" t="str">
        <f>IF(AND('Bridge Start'!$H18&lt;=CEILING('Bridge CPM'!DO$1,1),'Bridge Start'!$I18&gt;'Bridge CPM'!DN$1),1,"")</f>
        <v/>
      </c>
      <c r="DP23" s="269" t="str">
        <f>IF(AND('Bridge Start'!$H18&lt;=CEILING('Bridge CPM'!DP$1,1),'Bridge Start'!$I18&gt;'Bridge CPM'!DO$1),1,"")</f>
        <v/>
      </c>
      <c r="DQ23" s="269" t="str">
        <f>IF(AND('Bridge Start'!$H18&lt;=CEILING('Bridge CPM'!DQ$1,1),'Bridge Start'!$I18&gt;'Bridge CPM'!DP$1),1,"")</f>
        <v/>
      </c>
      <c r="DR23" s="269" t="str">
        <f>IF(AND('Bridge Start'!$H18&lt;=CEILING('Bridge CPM'!DR$1,1),'Bridge Start'!$I18&gt;'Bridge CPM'!DQ$1),1,"")</f>
        <v/>
      </c>
      <c r="DS23" s="270" t="str">
        <f>IF(AND('Bridge Start'!$H18&lt;=CEILING('Bridge CPM'!DS$1,1),'Bridge Start'!$I18&gt;'Bridge CPM'!DR$1),1,"")</f>
        <v/>
      </c>
      <c r="DT23" s="268" t="str">
        <f>IF(AND('Bridge Start'!$H18&lt;=CEILING('Bridge CPM'!DT$1,1),'Bridge Start'!$I18&gt;'Bridge CPM'!DS$1),1,"")</f>
        <v/>
      </c>
      <c r="DU23" s="269" t="str">
        <f>IF(AND('Bridge Start'!$H18&lt;=CEILING('Bridge CPM'!DU$1,1),'Bridge Start'!$I18&gt;'Bridge CPM'!DT$1),1,"")</f>
        <v/>
      </c>
      <c r="DV23" s="269" t="str">
        <f>IF(AND('Bridge Start'!$H18&lt;=CEILING('Bridge CPM'!DV$1,1),'Bridge Start'!$I18&gt;'Bridge CPM'!DU$1),1,"")</f>
        <v/>
      </c>
      <c r="DW23" s="269" t="str">
        <f>IF(AND('Bridge Start'!$H18&lt;=CEILING('Bridge CPM'!DW$1,1),'Bridge Start'!$I18&gt;'Bridge CPM'!DV$1),1,"")</f>
        <v/>
      </c>
      <c r="DX23" s="269" t="str">
        <f>IF(AND('Bridge Start'!$H18&lt;=CEILING('Bridge CPM'!DX$1,1),'Bridge Start'!$I18&gt;'Bridge CPM'!DW$1),1,"")</f>
        <v/>
      </c>
      <c r="DY23" s="269" t="str">
        <f>IF(AND('Bridge Start'!$H18&lt;=CEILING('Bridge CPM'!DY$1,1),'Bridge Start'!$I18&gt;'Bridge CPM'!DX$1),1,"")</f>
        <v/>
      </c>
      <c r="DZ23" s="269" t="str">
        <f>IF(AND('Bridge Start'!$H18&lt;=CEILING('Bridge CPM'!DZ$1,1),'Bridge Start'!$I18&gt;'Bridge CPM'!DY$1),1,"")</f>
        <v/>
      </c>
      <c r="EA23" s="269" t="str">
        <f>IF(AND('Bridge Start'!$H18&lt;=CEILING('Bridge CPM'!EA$1,1),'Bridge Start'!$I18&gt;'Bridge CPM'!DZ$1),1,"")</f>
        <v/>
      </c>
      <c r="EB23" s="269" t="str">
        <f>IF(AND('Bridge Start'!$H18&lt;=CEILING('Bridge CPM'!EB$1,1),'Bridge Start'!$I18&gt;'Bridge CPM'!EA$1),1,"")</f>
        <v/>
      </c>
      <c r="EC23" s="270" t="str">
        <f>IF(AND('Bridge Start'!$H18&lt;=CEILING('Bridge CPM'!EC$1,1),'Bridge Start'!$I18&gt;'Bridge CPM'!EB$1),1,"")</f>
        <v/>
      </c>
    </row>
    <row r="24" spans="2:133" ht="12" customHeight="1" x14ac:dyDescent="0.2">
      <c r="B24" t="str">
        <f>'Bridge Start'!B19</f>
        <v/>
      </c>
      <c r="C24" s="221" t="str">
        <f>'Bridge Start'!D19</f>
        <v/>
      </c>
      <c r="D24" s="222" t="str">
        <f>IF(AND('Bridge Start'!$H19&lt;=CEILING('Bridge CPM'!D$1,1),'Bridge Start'!$I19&gt;'Bridge CPM'!C$1),1,"")</f>
        <v/>
      </c>
      <c r="E24" s="257" t="str">
        <f>IF(AND('Bridge Start'!$H19&lt;=CEILING('Bridge CPM'!E$1,1),'Bridge Start'!$I19&gt;'Bridge CPM'!D$1),1,"")</f>
        <v/>
      </c>
      <c r="F24" s="257" t="str">
        <f>IF(AND('Bridge Start'!$H19&lt;=CEILING('Bridge CPM'!F$1,1),'Bridge Start'!$I19&gt;'Bridge CPM'!E$1),1,"")</f>
        <v/>
      </c>
      <c r="G24" s="257" t="str">
        <f>IF(AND('Bridge Start'!$H19&lt;=CEILING('Bridge CPM'!G$1,1),'Bridge Start'!$I19&gt;'Bridge CPM'!F$1),1,"")</f>
        <v/>
      </c>
      <c r="H24" s="257" t="str">
        <f>IF(AND('Bridge Start'!$H19&lt;=CEILING('Bridge CPM'!H$1,1),'Bridge Start'!$I19&gt;'Bridge CPM'!G$1),1,"")</f>
        <v/>
      </c>
      <c r="I24" s="257" t="str">
        <f>IF(AND('Bridge Start'!$H19&lt;=CEILING('Bridge CPM'!I$1,1),'Bridge Start'!$I19&gt;'Bridge CPM'!H$1),1,"")</f>
        <v/>
      </c>
      <c r="J24" s="257" t="str">
        <f>IF(AND('Bridge Start'!$H19&lt;=CEILING('Bridge CPM'!J$1,1),'Bridge Start'!$I19&gt;'Bridge CPM'!I$1),1,"")</f>
        <v/>
      </c>
      <c r="K24" s="257" t="str">
        <f>IF(AND('Bridge Start'!$H19&lt;=CEILING('Bridge CPM'!K$1,1),'Bridge Start'!$I19&gt;'Bridge CPM'!J$1),1,"")</f>
        <v/>
      </c>
      <c r="L24" s="257" t="str">
        <f>IF(AND('Bridge Start'!$H19&lt;=CEILING('Bridge CPM'!L$1,1),'Bridge Start'!$I19&gt;'Bridge CPM'!K$1),1,"")</f>
        <v/>
      </c>
      <c r="M24" s="223" t="str">
        <f>IF(AND('Bridge Start'!$H19&lt;=CEILING('Bridge CPM'!M$1,1),'Bridge Start'!$I19&gt;'Bridge CPM'!L$1),1,"")</f>
        <v/>
      </c>
      <c r="N24" s="222" t="str">
        <f>IF(AND('Bridge Start'!$H19&lt;=CEILING('Bridge CPM'!N$1,1),'Bridge Start'!$I19&gt;'Bridge CPM'!M$1),1,"")</f>
        <v/>
      </c>
      <c r="O24" s="257" t="str">
        <f>IF(AND('Bridge Start'!$H19&lt;=CEILING('Bridge CPM'!O$1,1),'Bridge Start'!$I19&gt;'Bridge CPM'!N$1),1,"")</f>
        <v/>
      </c>
      <c r="P24" s="257" t="str">
        <f>IF(AND('Bridge Start'!$H19&lt;=CEILING('Bridge CPM'!P$1,1),'Bridge Start'!$I19&gt;'Bridge CPM'!O$1),1,"")</f>
        <v/>
      </c>
      <c r="Q24" s="257" t="str">
        <f>IF(AND('Bridge Start'!$H19&lt;=CEILING('Bridge CPM'!Q$1,1),'Bridge Start'!$I19&gt;'Bridge CPM'!P$1),1,"")</f>
        <v/>
      </c>
      <c r="R24" s="257" t="str">
        <f>IF(AND('Bridge Start'!$H19&lt;=CEILING('Bridge CPM'!R$1,1),'Bridge Start'!$I19&gt;'Bridge CPM'!Q$1),1,"")</f>
        <v/>
      </c>
      <c r="S24" s="257" t="str">
        <f>IF(AND('Bridge Start'!$H19&lt;=CEILING('Bridge CPM'!S$1,1),'Bridge Start'!$I19&gt;'Bridge CPM'!R$1),1,"")</f>
        <v/>
      </c>
      <c r="T24" s="257" t="str">
        <f>IF(AND('Bridge Start'!$H19&lt;=CEILING('Bridge CPM'!T$1,1),'Bridge Start'!$I19&gt;'Bridge CPM'!S$1),1,"")</f>
        <v/>
      </c>
      <c r="U24" s="257" t="str">
        <f>IF(AND('Bridge Start'!$H19&lt;=CEILING('Bridge CPM'!U$1,1),'Bridge Start'!$I19&gt;'Bridge CPM'!T$1),1,"")</f>
        <v/>
      </c>
      <c r="V24" s="257" t="str">
        <f>IF(AND('Bridge Start'!$H19&lt;=CEILING('Bridge CPM'!V$1,1),'Bridge Start'!$I19&gt;'Bridge CPM'!U$1),1,"")</f>
        <v/>
      </c>
      <c r="W24" s="223" t="str">
        <f>IF(AND('Bridge Start'!$H19&lt;=CEILING('Bridge CPM'!W$1,1),'Bridge Start'!$I19&gt;'Bridge CPM'!V$1),1,"")</f>
        <v/>
      </c>
      <c r="X24" s="222" t="str">
        <f>IF(AND('Bridge Start'!$H19&lt;=CEILING('Bridge CPM'!X$1,1),'Bridge Start'!$I19&gt;'Bridge CPM'!W$1),1,"")</f>
        <v/>
      </c>
      <c r="Y24" s="257" t="str">
        <f>IF(AND('Bridge Start'!$H19&lt;=CEILING('Bridge CPM'!Y$1,1),'Bridge Start'!$I19&gt;'Bridge CPM'!X$1),1,"")</f>
        <v/>
      </c>
      <c r="Z24" s="257" t="str">
        <f>IF(AND('Bridge Start'!$H19&lt;=CEILING('Bridge CPM'!Z$1,1),'Bridge Start'!$I19&gt;'Bridge CPM'!Y$1),1,"")</f>
        <v/>
      </c>
      <c r="AA24" s="257" t="str">
        <f>IF(AND('Bridge Start'!$H19&lt;=CEILING('Bridge CPM'!AA$1,1),'Bridge Start'!$I19&gt;'Bridge CPM'!Z$1),1,"")</f>
        <v/>
      </c>
      <c r="AB24" s="257" t="str">
        <f>IF(AND('Bridge Start'!$H19&lt;=CEILING('Bridge CPM'!AB$1,1),'Bridge Start'!$I19&gt;'Bridge CPM'!AA$1),1,"")</f>
        <v/>
      </c>
      <c r="AC24" s="257" t="str">
        <f>IF(AND('Bridge Start'!$H19&lt;=CEILING('Bridge CPM'!AC$1,1),'Bridge Start'!$I19&gt;'Bridge CPM'!AB$1),1,"")</f>
        <v/>
      </c>
      <c r="AD24" s="257" t="str">
        <f>IF(AND('Bridge Start'!$H19&lt;=CEILING('Bridge CPM'!AD$1,1),'Bridge Start'!$I19&gt;'Bridge CPM'!AC$1),1,"")</f>
        <v/>
      </c>
      <c r="AE24" s="257" t="str">
        <f>IF(AND('Bridge Start'!$H19&lt;=CEILING('Bridge CPM'!AE$1,1),'Bridge Start'!$I19&gt;'Bridge CPM'!AD$1),1,"")</f>
        <v/>
      </c>
      <c r="AF24" s="257" t="str">
        <f>IF(AND('Bridge Start'!$H19&lt;=CEILING('Bridge CPM'!AF$1,1),'Bridge Start'!$I19&gt;'Bridge CPM'!AE$1),1,"")</f>
        <v/>
      </c>
      <c r="AG24" s="223" t="str">
        <f>IF(AND('Bridge Start'!$H19&lt;=CEILING('Bridge CPM'!AG$1,1),'Bridge Start'!$I19&gt;'Bridge CPM'!AF$1),1,"")</f>
        <v/>
      </c>
      <c r="AH24" s="222" t="str">
        <f>IF(AND('Bridge Start'!$H19&lt;=CEILING('Bridge CPM'!AH$1,1),'Bridge Start'!$I19&gt;'Bridge CPM'!AG$1),1,"")</f>
        <v/>
      </c>
      <c r="AI24" s="257" t="str">
        <f>IF(AND('Bridge Start'!$H19&lt;=CEILING('Bridge CPM'!AI$1,1),'Bridge Start'!$I19&gt;'Bridge CPM'!AH$1),1,"")</f>
        <v/>
      </c>
      <c r="AJ24" s="257" t="str">
        <f>IF(AND('Bridge Start'!$H19&lt;=CEILING('Bridge CPM'!AJ$1,1),'Bridge Start'!$I19&gt;'Bridge CPM'!AI$1),1,"")</f>
        <v/>
      </c>
      <c r="AK24" s="257" t="str">
        <f>IF(AND('Bridge Start'!$H19&lt;=CEILING('Bridge CPM'!AK$1,1),'Bridge Start'!$I19&gt;'Bridge CPM'!AJ$1),1,"")</f>
        <v/>
      </c>
      <c r="AL24" s="257" t="str">
        <f>IF(AND('Bridge Start'!$H19&lt;=CEILING('Bridge CPM'!AL$1,1),'Bridge Start'!$I19&gt;'Bridge CPM'!AK$1),1,"")</f>
        <v/>
      </c>
      <c r="AM24" s="257" t="str">
        <f>IF(AND('Bridge Start'!$H19&lt;=CEILING('Bridge CPM'!AM$1,1),'Bridge Start'!$I19&gt;'Bridge CPM'!AL$1),1,"")</f>
        <v/>
      </c>
      <c r="AN24" s="257" t="str">
        <f>IF(AND('Bridge Start'!$H19&lt;=CEILING('Bridge CPM'!AN$1,1),'Bridge Start'!$I19&gt;'Bridge CPM'!AM$1),1,"")</f>
        <v/>
      </c>
      <c r="AO24" s="257" t="str">
        <f>IF(AND('Bridge Start'!$H19&lt;=CEILING('Bridge CPM'!AO$1,1),'Bridge Start'!$I19&gt;'Bridge CPM'!AN$1),1,"")</f>
        <v/>
      </c>
      <c r="AP24" s="257" t="str">
        <f>IF(AND('Bridge Start'!$H19&lt;=CEILING('Bridge CPM'!AP$1,1),'Bridge Start'!$I19&gt;'Bridge CPM'!AO$1),1,"")</f>
        <v/>
      </c>
      <c r="AQ24" s="223" t="str">
        <f>IF(AND('Bridge Start'!$H19&lt;=CEILING('Bridge CPM'!AQ$1,1),'Bridge Start'!$I19&gt;'Bridge CPM'!AP$1),1,"")</f>
        <v/>
      </c>
      <c r="AR24" s="222" t="str">
        <f>IF(AND('Bridge Start'!$H19&lt;=CEILING('Bridge CPM'!AR$1,1),'Bridge Start'!$I19&gt;'Bridge CPM'!AQ$1),1,"")</f>
        <v/>
      </c>
      <c r="AS24" s="257" t="str">
        <f>IF(AND('Bridge Start'!$H19&lt;=CEILING('Bridge CPM'!AS$1,1),'Bridge Start'!$I19&gt;'Bridge CPM'!AR$1),1,"")</f>
        <v/>
      </c>
      <c r="AT24" s="257" t="str">
        <f>IF(AND('Bridge Start'!$H19&lt;=CEILING('Bridge CPM'!AT$1,1),'Bridge Start'!$I19&gt;'Bridge CPM'!AS$1),1,"")</f>
        <v/>
      </c>
      <c r="AU24" s="257" t="str">
        <f>IF(AND('Bridge Start'!$H19&lt;=CEILING('Bridge CPM'!AU$1,1),'Bridge Start'!$I19&gt;'Bridge CPM'!AT$1),1,"")</f>
        <v/>
      </c>
      <c r="AV24" s="257" t="str">
        <f>IF(AND('Bridge Start'!$H19&lt;=CEILING('Bridge CPM'!AV$1,1),'Bridge Start'!$I19&gt;'Bridge CPM'!AU$1),1,"")</f>
        <v/>
      </c>
      <c r="AW24" s="257" t="str">
        <f>IF(AND('Bridge Start'!$H19&lt;=CEILING('Bridge CPM'!AW$1,1),'Bridge Start'!$I19&gt;'Bridge CPM'!AV$1),1,"")</f>
        <v/>
      </c>
      <c r="AX24" s="257" t="str">
        <f>IF(AND('Bridge Start'!$H19&lt;=CEILING('Bridge CPM'!AX$1,1),'Bridge Start'!$I19&gt;'Bridge CPM'!AW$1),1,"")</f>
        <v/>
      </c>
      <c r="AY24" s="257" t="str">
        <f>IF(AND('Bridge Start'!$H19&lt;=CEILING('Bridge CPM'!AY$1,1),'Bridge Start'!$I19&gt;'Bridge CPM'!AX$1),1,"")</f>
        <v/>
      </c>
      <c r="AZ24" s="257" t="str">
        <f>IF(AND('Bridge Start'!$H19&lt;=CEILING('Bridge CPM'!AZ$1,1),'Bridge Start'!$I19&gt;'Bridge CPM'!AY$1),1,"")</f>
        <v/>
      </c>
      <c r="BA24" s="223" t="str">
        <f>IF(AND('Bridge Start'!$H19&lt;=CEILING('Bridge CPM'!BA$1,1),'Bridge Start'!$I19&gt;'Bridge CPM'!AZ$1),1,"")</f>
        <v/>
      </c>
      <c r="BB24" s="222" t="str">
        <f>IF(AND('Bridge Start'!$H19&lt;=CEILING('Bridge CPM'!BB$1,1),'Bridge Start'!$I19&gt;'Bridge CPM'!BA$1),1,"")</f>
        <v/>
      </c>
      <c r="BC24" s="257" t="str">
        <f>IF(AND('Bridge Start'!$H19&lt;=CEILING('Bridge CPM'!BC$1,1),'Bridge Start'!$I19&gt;'Bridge CPM'!BB$1),1,"")</f>
        <v/>
      </c>
      <c r="BD24" s="257" t="str">
        <f>IF(AND('Bridge Start'!$H19&lt;=CEILING('Bridge CPM'!BD$1,1),'Bridge Start'!$I19&gt;'Bridge CPM'!BC$1),1,"")</f>
        <v/>
      </c>
      <c r="BE24" s="257" t="str">
        <f>IF(AND('Bridge Start'!$H19&lt;=CEILING('Bridge CPM'!BE$1,1),'Bridge Start'!$I19&gt;'Bridge CPM'!BD$1),1,"")</f>
        <v/>
      </c>
      <c r="BF24" s="257" t="str">
        <f>IF(AND('Bridge Start'!$H19&lt;=CEILING('Bridge CPM'!BF$1,1),'Bridge Start'!$I19&gt;'Bridge CPM'!BE$1),1,"")</f>
        <v/>
      </c>
      <c r="BG24" s="257" t="str">
        <f>IF(AND('Bridge Start'!$H19&lt;=CEILING('Bridge CPM'!BG$1,1),'Bridge Start'!$I19&gt;'Bridge CPM'!BF$1),1,"")</f>
        <v/>
      </c>
      <c r="BH24" s="257" t="str">
        <f>IF(AND('Bridge Start'!$H19&lt;=CEILING('Bridge CPM'!BH$1,1),'Bridge Start'!$I19&gt;'Bridge CPM'!BG$1),1,"")</f>
        <v/>
      </c>
      <c r="BI24" s="257" t="str">
        <f>IF(AND('Bridge Start'!$H19&lt;=CEILING('Bridge CPM'!BI$1,1),'Bridge Start'!$I19&gt;'Bridge CPM'!BH$1),1,"")</f>
        <v/>
      </c>
      <c r="BJ24" s="257" t="str">
        <f>IF(AND('Bridge Start'!$H19&lt;=CEILING('Bridge CPM'!BJ$1,1),'Bridge Start'!$I19&gt;'Bridge CPM'!BI$1),1,"")</f>
        <v/>
      </c>
      <c r="BK24" s="223" t="str">
        <f>IF(AND('Bridge Start'!$H19&lt;=CEILING('Bridge CPM'!BK$1,1),'Bridge Start'!$I19&gt;'Bridge CPM'!BJ$1),1,"")</f>
        <v/>
      </c>
      <c r="BL24" s="222" t="str">
        <f>IF(AND('Bridge Start'!$H19&lt;=CEILING('Bridge CPM'!BL$1,1),'Bridge Start'!$I19&gt;'Bridge CPM'!BK$1),1,"")</f>
        <v/>
      </c>
      <c r="BM24" s="257" t="str">
        <f>IF(AND('Bridge Start'!$H19&lt;=CEILING('Bridge CPM'!BM$1,1),'Bridge Start'!$I19&gt;'Bridge CPM'!BL$1),1,"")</f>
        <v/>
      </c>
      <c r="BN24" s="257" t="str">
        <f>IF(AND('Bridge Start'!$H19&lt;=CEILING('Bridge CPM'!BN$1,1),'Bridge Start'!$I19&gt;'Bridge CPM'!BM$1),1,"")</f>
        <v/>
      </c>
      <c r="BO24" s="257" t="str">
        <f>IF(AND('Bridge Start'!$H19&lt;=CEILING('Bridge CPM'!BO$1,1),'Bridge Start'!$I19&gt;'Bridge CPM'!BN$1),1,"")</f>
        <v/>
      </c>
      <c r="BP24" s="257" t="str">
        <f>IF(AND('Bridge Start'!$H19&lt;=CEILING('Bridge CPM'!BP$1,1),'Bridge Start'!$I19&gt;'Bridge CPM'!BO$1),1,"")</f>
        <v/>
      </c>
      <c r="BQ24" s="257" t="str">
        <f>IF(AND('Bridge Start'!$H19&lt;=CEILING('Bridge CPM'!BQ$1,1),'Bridge Start'!$I19&gt;'Bridge CPM'!BP$1),1,"")</f>
        <v/>
      </c>
      <c r="BR24" s="257" t="str">
        <f>IF(AND('Bridge Start'!$H19&lt;=CEILING('Bridge CPM'!BR$1,1),'Bridge Start'!$I19&gt;'Bridge CPM'!BQ$1),1,"")</f>
        <v/>
      </c>
      <c r="BS24" s="257" t="str">
        <f>IF(AND('Bridge Start'!$H19&lt;=CEILING('Bridge CPM'!BS$1,1),'Bridge Start'!$I19&gt;'Bridge CPM'!BR$1),1,"")</f>
        <v/>
      </c>
      <c r="BT24" s="257" t="str">
        <f>IF(AND('Bridge Start'!$H19&lt;=CEILING('Bridge CPM'!BT$1,1),'Bridge Start'!$I19&gt;'Bridge CPM'!BS$1),1,"")</f>
        <v/>
      </c>
      <c r="BU24" s="223" t="str">
        <f>IF(AND('Bridge Start'!$H19&lt;=CEILING('Bridge CPM'!BU$1,1),'Bridge Start'!$I19&gt;'Bridge CPM'!BT$1),1,"")</f>
        <v/>
      </c>
      <c r="BV24" s="222" t="str">
        <f>IF(AND('Bridge Start'!$H19&lt;=CEILING('Bridge CPM'!BV$1,1),'Bridge Start'!$I19&gt;'Bridge CPM'!BU$1),1,"")</f>
        <v/>
      </c>
      <c r="BW24" s="257" t="str">
        <f>IF(AND('Bridge Start'!$H19&lt;=CEILING('Bridge CPM'!BW$1,1),'Bridge Start'!$I19&gt;'Bridge CPM'!BV$1),1,"")</f>
        <v/>
      </c>
      <c r="BX24" s="257" t="str">
        <f>IF(AND('Bridge Start'!$H19&lt;=CEILING('Bridge CPM'!BX$1,1),'Bridge Start'!$I19&gt;'Bridge CPM'!BW$1),1,"")</f>
        <v/>
      </c>
      <c r="BY24" s="257" t="str">
        <f>IF(AND('Bridge Start'!$H19&lt;=CEILING('Bridge CPM'!BY$1,1),'Bridge Start'!$I19&gt;'Bridge CPM'!BX$1),1,"")</f>
        <v/>
      </c>
      <c r="BZ24" s="257" t="str">
        <f>IF(AND('Bridge Start'!$H19&lt;=CEILING('Bridge CPM'!BZ$1,1),'Bridge Start'!$I19&gt;'Bridge CPM'!BY$1),1,"")</f>
        <v/>
      </c>
      <c r="CA24" s="257" t="str">
        <f>IF(AND('Bridge Start'!$H19&lt;=CEILING('Bridge CPM'!CA$1,1),'Bridge Start'!$I19&gt;'Bridge CPM'!BZ$1),1,"")</f>
        <v/>
      </c>
      <c r="CB24" s="257" t="str">
        <f>IF(AND('Bridge Start'!$H19&lt;=CEILING('Bridge CPM'!CB$1,1),'Bridge Start'!$I19&gt;'Bridge CPM'!CA$1),1,"")</f>
        <v/>
      </c>
      <c r="CC24" s="257" t="str">
        <f>IF(AND('Bridge Start'!$H19&lt;=CEILING('Bridge CPM'!CC$1,1),'Bridge Start'!$I19&gt;'Bridge CPM'!CB$1),1,"")</f>
        <v/>
      </c>
      <c r="CD24" s="257" t="str">
        <f>IF(AND('Bridge Start'!$H19&lt;=CEILING('Bridge CPM'!CD$1,1),'Bridge Start'!$I19&gt;'Bridge CPM'!CC$1),1,"")</f>
        <v/>
      </c>
      <c r="CE24" s="223" t="str">
        <f>IF(AND('Bridge Start'!$H19&lt;=CEILING('Bridge CPM'!CE$1,1),'Bridge Start'!$I19&gt;'Bridge CPM'!CD$1),1,"")</f>
        <v/>
      </c>
      <c r="CF24" s="222" t="str">
        <f>IF(AND('Bridge Start'!$H19&lt;=CEILING('Bridge CPM'!CF$1,1),'Bridge Start'!$I19&gt;'Bridge CPM'!CE$1),1,"")</f>
        <v/>
      </c>
      <c r="CG24" s="257" t="str">
        <f>IF(AND('Bridge Start'!$H19&lt;=CEILING('Bridge CPM'!CG$1,1),'Bridge Start'!$I19&gt;'Bridge CPM'!CF$1),1,"")</f>
        <v/>
      </c>
      <c r="CH24" s="257" t="str">
        <f>IF(AND('Bridge Start'!$H19&lt;=CEILING('Bridge CPM'!CH$1,1),'Bridge Start'!$I19&gt;'Bridge CPM'!CG$1),1,"")</f>
        <v/>
      </c>
      <c r="CI24" s="257" t="str">
        <f>IF(AND('Bridge Start'!$H19&lt;=CEILING('Bridge CPM'!CI$1,1),'Bridge Start'!$I19&gt;'Bridge CPM'!CH$1),1,"")</f>
        <v/>
      </c>
      <c r="CJ24" s="257" t="str">
        <f>IF(AND('Bridge Start'!$H19&lt;=CEILING('Bridge CPM'!CJ$1,1),'Bridge Start'!$I19&gt;'Bridge CPM'!CI$1),1,"")</f>
        <v/>
      </c>
      <c r="CK24" s="257" t="str">
        <f>IF(AND('Bridge Start'!$H19&lt;=CEILING('Bridge CPM'!CK$1,1),'Bridge Start'!$I19&gt;'Bridge CPM'!CJ$1),1,"")</f>
        <v/>
      </c>
      <c r="CL24" s="257" t="str">
        <f>IF(AND('Bridge Start'!$H19&lt;=CEILING('Bridge CPM'!CL$1,1),'Bridge Start'!$I19&gt;'Bridge CPM'!CK$1),1,"")</f>
        <v/>
      </c>
      <c r="CM24" s="257" t="str">
        <f>IF(AND('Bridge Start'!$H19&lt;=CEILING('Bridge CPM'!CM$1,1),'Bridge Start'!$I19&gt;'Bridge CPM'!CL$1),1,"")</f>
        <v/>
      </c>
      <c r="CN24" s="257" t="str">
        <f>IF(AND('Bridge Start'!$H19&lt;=CEILING('Bridge CPM'!CN$1,1),'Bridge Start'!$I19&gt;'Bridge CPM'!CM$1),1,"")</f>
        <v/>
      </c>
      <c r="CO24" s="223" t="str">
        <f>IF(AND('Bridge Start'!$H19&lt;=CEILING('Bridge CPM'!CO$1,1),'Bridge Start'!$I19&gt;'Bridge CPM'!CN$1),1,"")</f>
        <v/>
      </c>
      <c r="CP24" s="222" t="str">
        <f>IF(AND('Bridge Start'!$H19&lt;=CEILING('Bridge CPM'!CP$1,1),'Bridge Start'!$I19&gt;'Bridge CPM'!CO$1),1,"")</f>
        <v/>
      </c>
      <c r="CQ24" s="257" t="str">
        <f>IF(AND('Bridge Start'!$H19&lt;=CEILING('Bridge CPM'!CQ$1,1),'Bridge Start'!$I19&gt;'Bridge CPM'!CP$1),1,"")</f>
        <v/>
      </c>
      <c r="CR24" s="257" t="str">
        <f>IF(AND('Bridge Start'!$H19&lt;=CEILING('Bridge CPM'!CR$1,1),'Bridge Start'!$I19&gt;'Bridge CPM'!CQ$1),1,"")</f>
        <v/>
      </c>
      <c r="CS24" s="257" t="str">
        <f>IF(AND('Bridge Start'!$H19&lt;=CEILING('Bridge CPM'!CS$1,1),'Bridge Start'!$I19&gt;'Bridge CPM'!CR$1),1,"")</f>
        <v/>
      </c>
      <c r="CT24" s="257" t="str">
        <f>IF(AND('Bridge Start'!$H19&lt;=CEILING('Bridge CPM'!CT$1,1),'Bridge Start'!$I19&gt;'Bridge CPM'!CS$1),1,"")</f>
        <v/>
      </c>
      <c r="CU24" s="257" t="str">
        <f>IF(AND('Bridge Start'!$H19&lt;=CEILING('Bridge CPM'!CU$1,1),'Bridge Start'!$I19&gt;'Bridge CPM'!CT$1),1,"")</f>
        <v/>
      </c>
      <c r="CV24" s="257" t="str">
        <f>IF(AND('Bridge Start'!$H19&lt;=CEILING('Bridge CPM'!CV$1,1),'Bridge Start'!$I19&gt;'Bridge CPM'!CU$1),1,"")</f>
        <v/>
      </c>
      <c r="CW24" s="257" t="str">
        <f>IF(AND('Bridge Start'!$H19&lt;=CEILING('Bridge CPM'!CW$1,1),'Bridge Start'!$I19&gt;'Bridge CPM'!CV$1),1,"")</f>
        <v/>
      </c>
      <c r="CX24" s="257" t="str">
        <f>IF(AND('Bridge Start'!$H19&lt;=CEILING('Bridge CPM'!CX$1,1),'Bridge Start'!$I19&gt;'Bridge CPM'!CW$1),1,"")</f>
        <v/>
      </c>
      <c r="CY24" s="223" t="str">
        <f>IF(AND('Bridge Start'!$H19&lt;=CEILING('Bridge CPM'!CY$1,1),'Bridge Start'!$I19&gt;'Bridge CPM'!CX$1),1,"")</f>
        <v/>
      </c>
      <c r="CZ24" s="222" t="str">
        <f>IF(AND('Bridge Start'!$H19&lt;=CEILING('Bridge CPM'!CZ$1,1),'Bridge Start'!$I19&gt;'Bridge CPM'!CY$1),1,"")</f>
        <v/>
      </c>
      <c r="DA24" s="257" t="str">
        <f>IF(AND('Bridge Start'!$H19&lt;=CEILING('Bridge CPM'!DA$1,1),'Bridge Start'!$I19&gt;'Bridge CPM'!CZ$1),1,"")</f>
        <v/>
      </c>
      <c r="DB24" s="257" t="str">
        <f>IF(AND('Bridge Start'!$H19&lt;=CEILING('Bridge CPM'!DB$1,1),'Bridge Start'!$I19&gt;'Bridge CPM'!DA$1),1,"")</f>
        <v/>
      </c>
      <c r="DC24" s="257" t="str">
        <f>IF(AND('Bridge Start'!$H19&lt;=CEILING('Bridge CPM'!DC$1,1),'Bridge Start'!$I19&gt;'Bridge CPM'!DB$1),1,"")</f>
        <v/>
      </c>
      <c r="DD24" s="257" t="str">
        <f>IF(AND('Bridge Start'!$H19&lt;=CEILING('Bridge CPM'!DD$1,1),'Bridge Start'!$I19&gt;'Bridge CPM'!DC$1),1,"")</f>
        <v/>
      </c>
      <c r="DE24" s="257" t="str">
        <f>IF(AND('Bridge Start'!$H19&lt;=CEILING('Bridge CPM'!DE$1,1),'Bridge Start'!$I19&gt;'Bridge CPM'!DD$1),1,"")</f>
        <v/>
      </c>
      <c r="DF24" s="257" t="str">
        <f>IF(AND('Bridge Start'!$H19&lt;=CEILING('Bridge CPM'!DF$1,1),'Bridge Start'!$I19&gt;'Bridge CPM'!DE$1),1,"")</f>
        <v/>
      </c>
      <c r="DG24" s="257" t="str">
        <f>IF(AND('Bridge Start'!$H19&lt;=CEILING('Bridge CPM'!DG$1,1),'Bridge Start'!$I19&gt;'Bridge CPM'!DF$1),1,"")</f>
        <v/>
      </c>
      <c r="DH24" s="257" t="str">
        <f>IF(AND('Bridge Start'!$H19&lt;=CEILING('Bridge CPM'!DH$1,1),'Bridge Start'!$I19&gt;'Bridge CPM'!DG$1),1,"")</f>
        <v/>
      </c>
      <c r="DI24" s="223" t="str">
        <f>IF(AND('Bridge Start'!$H19&lt;=CEILING('Bridge CPM'!DI$1,1),'Bridge Start'!$I19&gt;'Bridge CPM'!DH$1),1,"")</f>
        <v/>
      </c>
      <c r="DJ24" s="222" t="str">
        <f>IF(AND('Bridge Start'!$H19&lt;=CEILING('Bridge CPM'!DJ$1,1),'Bridge Start'!$I19&gt;'Bridge CPM'!DI$1),1,"")</f>
        <v/>
      </c>
      <c r="DK24" s="257" t="str">
        <f>IF(AND('Bridge Start'!$H19&lt;=CEILING('Bridge CPM'!DK$1,1),'Bridge Start'!$I19&gt;'Bridge CPM'!DJ$1),1,"")</f>
        <v/>
      </c>
      <c r="DL24" s="257" t="str">
        <f>IF(AND('Bridge Start'!$H19&lt;=CEILING('Bridge CPM'!DL$1,1),'Bridge Start'!$I19&gt;'Bridge CPM'!DK$1),1,"")</f>
        <v/>
      </c>
      <c r="DM24" s="257" t="str">
        <f>IF(AND('Bridge Start'!$H19&lt;=CEILING('Bridge CPM'!DM$1,1),'Bridge Start'!$I19&gt;'Bridge CPM'!DL$1),1,"")</f>
        <v/>
      </c>
      <c r="DN24" s="257" t="str">
        <f>IF(AND('Bridge Start'!$H19&lt;=CEILING('Bridge CPM'!DN$1,1),'Bridge Start'!$I19&gt;'Bridge CPM'!DM$1),1,"")</f>
        <v/>
      </c>
      <c r="DO24" s="257" t="str">
        <f>IF(AND('Bridge Start'!$H19&lt;=CEILING('Bridge CPM'!DO$1,1),'Bridge Start'!$I19&gt;'Bridge CPM'!DN$1),1,"")</f>
        <v/>
      </c>
      <c r="DP24" s="257" t="str">
        <f>IF(AND('Bridge Start'!$H19&lt;=CEILING('Bridge CPM'!DP$1,1),'Bridge Start'!$I19&gt;'Bridge CPM'!DO$1),1,"")</f>
        <v/>
      </c>
      <c r="DQ24" s="257" t="str">
        <f>IF(AND('Bridge Start'!$H19&lt;=CEILING('Bridge CPM'!DQ$1,1),'Bridge Start'!$I19&gt;'Bridge CPM'!DP$1),1,"")</f>
        <v/>
      </c>
      <c r="DR24" s="257" t="str">
        <f>IF(AND('Bridge Start'!$H19&lt;=CEILING('Bridge CPM'!DR$1,1),'Bridge Start'!$I19&gt;'Bridge CPM'!DQ$1),1,"")</f>
        <v/>
      </c>
      <c r="DS24" s="223" t="str">
        <f>IF(AND('Bridge Start'!$H19&lt;=CEILING('Bridge CPM'!DS$1,1),'Bridge Start'!$I19&gt;'Bridge CPM'!DR$1),1,"")</f>
        <v/>
      </c>
      <c r="DT24" s="222" t="str">
        <f>IF(AND('Bridge Start'!$H19&lt;=CEILING('Bridge CPM'!DT$1,1),'Bridge Start'!$I19&gt;'Bridge CPM'!DS$1),1,"")</f>
        <v/>
      </c>
      <c r="DU24" s="257" t="str">
        <f>IF(AND('Bridge Start'!$H19&lt;=CEILING('Bridge CPM'!DU$1,1),'Bridge Start'!$I19&gt;'Bridge CPM'!DT$1),1,"")</f>
        <v/>
      </c>
      <c r="DV24" s="257" t="str">
        <f>IF(AND('Bridge Start'!$H19&lt;=CEILING('Bridge CPM'!DV$1,1),'Bridge Start'!$I19&gt;'Bridge CPM'!DU$1),1,"")</f>
        <v/>
      </c>
      <c r="DW24" s="257" t="str">
        <f>IF(AND('Bridge Start'!$H19&lt;=CEILING('Bridge CPM'!DW$1,1),'Bridge Start'!$I19&gt;'Bridge CPM'!DV$1),1,"")</f>
        <v/>
      </c>
      <c r="DX24" s="257" t="str">
        <f>IF(AND('Bridge Start'!$H19&lt;=CEILING('Bridge CPM'!DX$1,1),'Bridge Start'!$I19&gt;'Bridge CPM'!DW$1),1,"")</f>
        <v/>
      </c>
      <c r="DY24" s="257" t="str">
        <f>IF(AND('Bridge Start'!$H19&lt;=CEILING('Bridge CPM'!DY$1,1),'Bridge Start'!$I19&gt;'Bridge CPM'!DX$1),1,"")</f>
        <v/>
      </c>
      <c r="DZ24" s="257" t="str">
        <f>IF(AND('Bridge Start'!$H19&lt;=CEILING('Bridge CPM'!DZ$1,1),'Bridge Start'!$I19&gt;'Bridge CPM'!DY$1),1,"")</f>
        <v/>
      </c>
      <c r="EA24" s="257" t="str">
        <f>IF(AND('Bridge Start'!$H19&lt;=CEILING('Bridge CPM'!EA$1,1),'Bridge Start'!$I19&gt;'Bridge CPM'!DZ$1),1,"")</f>
        <v/>
      </c>
      <c r="EB24" s="257" t="str">
        <f>IF(AND('Bridge Start'!$H19&lt;=CEILING('Bridge CPM'!EB$1,1),'Bridge Start'!$I19&gt;'Bridge CPM'!EA$1),1,"")</f>
        <v/>
      </c>
      <c r="EC24" s="223" t="str">
        <f>IF(AND('Bridge Start'!$H19&lt;=CEILING('Bridge CPM'!EC$1,1),'Bridge Start'!$I19&gt;'Bridge CPM'!EB$1),1,"")</f>
        <v/>
      </c>
    </row>
    <row r="25" spans="2:133" ht="12" customHeight="1" x14ac:dyDescent="0.2">
      <c r="B25" t="str">
        <f>'Bridge Start'!B20</f>
        <v/>
      </c>
      <c r="C25" s="249" t="str">
        <f>'Bridge Start'!D20</f>
        <v/>
      </c>
      <c r="D25" s="268" t="str">
        <f>IF(AND('Bridge Start'!$H20&lt;=CEILING('Bridge CPM'!D$1,1),'Bridge Start'!$I20&gt;'Bridge CPM'!C$1),1,"")</f>
        <v/>
      </c>
      <c r="E25" s="269" t="str">
        <f>IF(AND('Bridge Start'!$H20&lt;=CEILING('Bridge CPM'!E$1,1),'Bridge Start'!$I20&gt;'Bridge CPM'!D$1),1,"")</f>
        <v/>
      </c>
      <c r="F25" s="269" t="str">
        <f>IF(AND('Bridge Start'!$H20&lt;=CEILING('Bridge CPM'!F$1,1),'Bridge Start'!$I20&gt;'Bridge CPM'!E$1),1,"")</f>
        <v/>
      </c>
      <c r="G25" s="269" t="str">
        <f>IF(AND('Bridge Start'!$H20&lt;=CEILING('Bridge CPM'!G$1,1),'Bridge Start'!$I20&gt;'Bridge CPM'!F$1),1,"")</f>
        <v/>
      </c>
      <c r="H25" s="269" t="str">
        <f>IF(AND('Bridge Start'!$H20&lt;=CEILING('Bridge CPM'!H$1,1),'Bridge Start'!$I20&gt;'Bridge CPM'!G$1),1,"")</f>
        <v/>
      </c>
      <c r="I25" s="269" t="str">
        <f>IF(AND('Bridge Start'!$H20&lt;=CEILING('Bridge CPM'!I$1,1),'Bridge Start'!$I20&gt;'Bridge CPM'!H$1),1,"")</f>
        <v/>
      </c>
      <c r="J25" s="269" t="str">
        <f>IF(AND('Bridge Start'!$H20&lt;=CEILING('Bridge CPM'!J$1,1),'Bridge Start'!$I20&gt;'Bridge CPM'!I$1),1,"")</f>
        <v/>
      </c>
      <c r="K25" s="269" t="str">
        <f>IF(AND('Bridge Start'!$H20&lt;=CEILING('Bridge CPM'!K$1,1),'Bridge Start'!$I20&gt;'Bridge CPM'!J$1),1,"")</f>
        <v/>
      </c>
      <c r="L25" s="269" t="str">
        <f>IF(AND('Bridge Start'!$H20&lt;=CEILING('Bridge CPM'!L$1,1),'Bridge Start'!$I20&gt;'Bridge CPM'!K$1),1,"")</f>
        <v/>
      </c>
      <c r="M25" s="270" t="str">
        <f>IF(AND('Bridge Start'!$H20&lt;=CEILING('Bridge CPM'!M$1,1),'Bridge Start'!$I20&gt;'Bridge CPM'!L$1),1,"")</f>
        <v/>
      </c>
      <c r="N25" s="268" t="str">
        <f>IF(AND('Bridge Start'!$H20&lt;=CEILING('Bridge CPM'!N$1,1),'Bridge Start'!$I20&gt;'Bridge CPM'!M$1),1,"")</f>
        <v/>
      </c>
      <c r="O25" s="269" t="str">
        <f>IF(AND('Bridge Start'!$H20&lt;=CEILING('Bridge CPM'!O$1,1),'Bridge Start'!$I20&gt;'Bridge CPM'!N$1),1,"")</f>
        <v/>
      </c>
      <c r="P25" s="269" t="str">
        <f>IF(AND('Bridge Start'!$H20&lt;=CEILING('Bridge CPM'!P$1,1),'Bridge Start'!$I20&gt;'Bridge CPM'!O$1),1,"")</f>
        <v/>
      </c>
      <c r="Q25" s="269" t="str">
        <f>IF(AND('Bridge Start'!$H20&lt;=CEILING('Bridge CPM'!Q$1,1),'Bridge Start'!$I20&gt;'Bridge CPM'!P$1),1,"")</f>
        <v/>
      </c>
      <c r="R25" s="269" t="str">
        <f>IF(AND('Bridge Start'!$H20&lt;=CEILING('Bridge CPM'!R$1,1),'Bridge Start'!$I20&gt;'Bridge CPM'!Q$1),1,"")</f>
        <v/>
      </c>
      <c r="S25" s="269" t="str">
        <f>IF(AND('Bridge Start'!$H20&lt;=CEILING('Bridge CPM'!S$1,1),'Bridge Start'!$I20&gt;'Bridge CPM'!R$1),1,"")</f>
        <v/>
      </c>
      <c r="T25" s="269" t="str">
        <f>IF(AND('Bridge Start'!$H20&lt;=CEILING('Bridge CPM'!T$1,1),'Bridge Start'!$I20&gt;'Bridge CPM'!S$1),1,"")</f>
        <v/>
      </c>
      <c r="U25" s="269" t="str">
        <f>IF(AND('Bridge Start'!$H20&lt;=CEILING('Bridge CPM'!U$1,1),'Bridge Start'!$I20&gt;'Bridge CPM'!T$1),1,"")</f>
        <v/>
      </c>
      <c r="V25" s="269" t="str">
        <f>IF(AND('Bridge Start'!$H20&lt;=CEILING('Bridge CPM'!V$1,1),'Bridge Start'!$I20&gt;'Bridge CPM'!U$1),1,"")</f>
        <v/>
      </c>
      <c r="W25" s="270" t="str">
        <f>IF(AND('Bridge Start'!$H20&lt;=CEILING('Bridge CPM'!W$1,1),'Bridge Start'!$I20&gt;'Bridge CPM'!V$1),1,"")</f>
        <v/>
      </c>
      <c r="X25" s="268" t="str">
        <f>IF(AND('Bridge Start'!$H20&lt;=CEILING('Bridge CPM'!X$1,1),'Bridge Start'!$I20&gt;'Bridge CPM'!W$1),1,"")</f>
        <v/>
      </c>
      <c r="Y25" s="269" t="str">
        <f>IF(AND('Bridge Start'!$H20&lt;=CEILING('Bridge CPM'!Y$1,1),'Bridge Start'!$I20&gt;'Bridge CPM'!X$1),1,"")</f>
        <v/>
      </c>
      <c r="Z25" s="269" t="str">
        <f>IF(AND('Bridge Start'!$H20&lt;=CEILING('Bridge CPM'!Z$1,1),'Bridge Start'!$I20&gt;'Bridge CPM'!Y$1),1,"")</f>
        <v/>
      </c>
      <c r="AA25" s="269" t="str">
        <f>IF(AND('Bridge Start'!$H20&lt;=CEILING('Bridge CPM'!AA$1,1),'Bridge Start'!$I20&gt;'Bridge CPM'!Z$1),1,"")</f>
        <v/>
      </c>
      <c r="AB25" s="269" t="str">
        <f>IF(AND('Bridge Start'!$H20&lt;=CEILING('Bridge CPM'!AB$1,1),'Bridge Start'!$I20&gt;'Bridge CPM'!AA$1),1,"")</f>
        <v/>
      </c>
      <c r="AC25" s="269" t="str">
        <f>IF(AND('Bridge Start'!$H20&lt;=CEILING('Bridge CPM'!AC$1,1),'Bridge Start'!$I20&gt;'Bridge CPM'!AB$1),1,"")</f>
        <v/>
      </c>
      <c r="AD25" s="269" t="str">
        <f>IF(AND('Bridge Start'!$H20&lt;=CEILING('Bridge CPM'!AD$1,1),'Bridge Start'!$I20&gt;'Bridge CPM'!AC$1),1,"")</f>
        <v/>
      </c>
      <c r="AE25" s="269" t="str">
        <f>IF(AND('Bridge Start'!$H20&lt;=CEILING('Bridge CPM'!AE$1,1),'Bridge Start'!$I20&gt;'Bridge CPM'!AD$1),1,"")</f>
        <v/>
      </c>
      <c r="AF25" s="269" t="str">
        <f>IF(AND('Bridge Start'!$H20&lt;=CEILING('Bridge CPM'!AF$1,1),'Bridge Start'!$I20&gt;'Bridge CPM'!AE$1),1,"")</f>
        <v/>
      </c>
      <c r="AG25" s="270" t="str">
        <f>IF(AND('Bridge Start'!$H20&lt;=CEILING('Bridge CPM'!AG$1,1),'Bridge Start'!$I20&gt;'Bridge CPM'!AF$1),1,"")</f>
        <v/>
      </c>
      <c r="AH25" s="268" t="str">
        <f>IF(AND('Bridge Start'!$H20&lt;=CEILING('Bridge CPM'!AH$1,1),'Bridge Start'!$I20&gt;'Bridge CPM'!AG$1),1,"")</f>
        <v/>
      </c>
      <c r="AI25" s="269" t="str">
        <f>IF(AND('Bridge Start'!$H20&lt;=CEILING('Bridge CPM'!AI$1,1),'Bridge Start'!$I20&gt;'Bridge CPM'!AH$1),1,"")</f>
        <v/>
      </c>
      <c r="AJ25" s="269" t="str">
        <f>IF(AND('Bridge Start'!$H20&lt;=CEILING('Bridge CPM'!AJ$1,1),'Bridge Start'!$I20&gt;'Bridge CPM'!AI$1),1,"")</f>
        <v/>
      </c>
      <c r="AK25" s="269" t="str">
        <f>IF(AND('Bridge Start'!$H20&lt;=CEILING('Bridge CPM'!AK$1,1),'Bridge Start'!$I20&gt;'Bridge CPM'!AJ$1),1,"")</f>
        <v/>
      </c>
      <c r="AL25" s="269" t="str">
        <f>IF(AND('Bridge Start'!$H20&lt;=CEILING('Bridge CPM'!AL$1,1),'Bridge Start'!$I20&gt;'Bridge CPM'!AK$1),1,"")</f>
        <v/>
      </c>
      <c r="AM25" s="269" t="str">
        <f>IF(AND('Bridge Start'!$H20&lt;=CEILING('Bridge CPM'!AM$1,1),'Bridge Start'!$I20&gt;'Bridge CPM'!AL$1),1,"")</f>
        <v/>
      </c>
      <c r="AN25" s="269" t="str">
        <f>IF(AND('Bridge Start'!$H20&lt;=CEILING('Bridge CPM'!AN$1,1),'Bridge Start'!$I20&gt;'Bridge CPM'!AM$1),1,"")</f>
        <v/>
      </c>
      <c r="AO25" s="269" t="str">
        <f>IF(AND('Bridge Start'!$H20&lt;=CEILING('Bridge CPM'!AO$1,1),'Bridge Start'!$I20&gt;'Bridge CPM'!AN$1),1,"")</f>
        <v/>
      </c>
      <c r="AP25" s="269" t="str">
        <f>IF(AND('Bridge Start'!$H20&lt;=CEILING('Bridge CPM'!AP$1,1),'Bridge Start'!$I20&gt;'Bridge CPM'!AO$1),1,"")</f>
        <v/>
      </c>
      <c r="AQ25" s="270" t="str">
        <f>IF(AND('Bridge Start'!$H20&lt;=CEILING('Bridge CPM'!AQ$1,1),'Bridge Start'!$I20&gt;'Bridge CPM'!AP$1),1,"")</f>
        <v/>
      </c>
      <c r="AR25" s="268" t="str">
        <f>IF(AND('Bridge Start'!$H20&lt;=CEILING('Bridge CPM'!AR$1,1),'Bridge Start'!$I20&gt;'Bridge CPM'!AQ$1),1,"")</f>
        <v/>
      </c>
      <c r="AS25" s="269" t="str">
        <f>IF(AND('Bridge Start'!$H20&lt;=CEILING('Bridge CPM'!AS$1,1),'Bridge Start'!$I20&gt;'Bridge CPM'!AR$1),1,"")</f>
        <v/>
      </c>
      <c r="AT25" s="269" t="str">
        <f>IF(AND('Bridge Start'!$H20&lt;=CEILING('Bridge CPM'!AT$1,1),'Bridge Start'!$I20&gt;'Bridge CPM'!AS$1),1,"")</f>
        <v/>
      </c>
      <c r="AU25" s="269" t="str">
        <f>IF(AND('Bridge Start'!$H20&lt;=CEILING('Bridge CPM'!AU$1,1),'Bridge Start'!$I20&gt;'Bridge CPM'!AT$1),1,"")</f>
        <v/>
      </c>
      <c r="AV25" s="269" t="str">
        <f>IF(AND('Bridge Start'!$H20&lt;=CEILING('Bridge CPM'!AV$1,1),'Bridge Start'!$I20&gt;'Bridge CPM'!AU$1),1,"")</f>
        <v/>
      </c>
      <c r="AW25" s="269" t="str">
        <f>IF(AND('Bridge Start'!$H20&lt;=CEILING('Bridge CPM'!AW$1,1),'Bridge Start'!$I20&gt;'Bridge CPM'!AV$1),1,"")</f>
        <v/>
      </c>
      <c r="AX25" s="269" t="str">
        <f>IF(AND('Bridge Start'!$H20&lt;=CEILING('Bridge CPM'!AX$1,1),'Bridge Start'!$I20&gt;'Bridge CPM'!AW$1),1,"")</f>
        <v/>
      </c>
      <c r="AY25" s="269" t="str">
        <f>IF(AND('Bridge Start'!$H20&lt;=CEILING('Bridge CPM'!AY$1,1),'Bridge Start'!$I20&gt;'Bridge CPM'!AX$1),1,"")</f>
        <v/>
      </c>
      <c r="AZ25" s="269" t="str">
        <f>IF(AND('Bridge Start'!$H20&lt;=CEILING('Bridge CPM'!AZ$1,1),'Bridge Start'!$I20&gt;'Bridge CPM'!AY$1),1,"")</f>
        <v/>
      </c>
      <c r="BA25" s="270" t="str">
        <f>IF(AND('Bridge Start'!$H20&lt;=CEILING('Bridge CPM'!BA$1,1),'Bridge Start'!$I20&gt;'Bridge CPM'!AZ$1),1,"")</f>
        <v/>
      </c>
      <c r="BB25" s="268" t="str">
        <f>IF(AND('Bridge Start'!$H20&lt;=CEILING('Bridge CPM'!BB$1,1),'Bridge Start'!$I20&gt;'Bridge CPM'!BA$1),1,"")</f>
        <v/>
      </c>
      <c r="BC25" s="269" t="str">
        <f>IF(AND('Bridge Start'!$H20&lt;=CEILING('Bridge CPM'!BC$1,1),'Bridge Start'!$I20&gt;'Bridge CPM'!BB$1),1,"")</f>
        <v/>
      </c>
      <c r="BD25" s="269" t="str">
        <f>IF(AND('Bridge Start'!$H20&lt;=CEILING('Bridge CPM'!BD$1,1),'Bridge Start'!$I20&gt;'Bridge CPM'!BC$1),1,"")</f>
        <v/>
      </c>
      <c r="BE25" s="269" t="str">
        <f>IF(AND('Bridge Start'!$H20&lt;=CEILING('Bridge CPM'!BE$1,1),'Bridge Start'!$I20&gt;'Bridge CPM'!BD$1),1,"")</f>
        <v/>
      </c>
      <c r="BF25" s="269" t="str">
        <f>IF(AND('Bridge Start'!$H20&lt;=CEILING('Bridge CPM'!BF$1,1),'Bridge Start'!$I20&gt;'Bridge CPM'!BE$1),1,"")</f>
        <v/>
      </c>
      <c r="BG25" s="269" t="str">
        <f>IF(AND('Bridge Start'!$H20&lt;=CEILING('Bridge CPM'!BG$1,1),'Bridge Start'!$I20&gt;'Bridge CPM'!BF$1),1,"")</f>
        <v/>
      </c>
      <c r="BH25" s="269" t="str">
        <f>IF(AND('Bridge Start'!$H20&lt;=CEILING('Bridge CPM'!BH$1,1),'Bridge Start'!$I20&gt;'Bridge CPM'!BG$1),1,"")</f>
        <v/>
      </c>
      <c r="BI25" s="269" t="str">
        <f>IF(AND('Bridge Start'!$H20&lt;=CEILING('Bridge CPM'!BI$1,1),'Bridge Start'!$I20&gt;'Bridge CPM'!BH$1),1,"")</f>
        <v/>
      </c>
      <c r="BJ25" s="269" t="str">
        <f>IF(AND('Bridge Start'!$H20&lt;=CEILING('Bridge CPM'!BJ$1,1),'Bridge Start'!$I20&gt;'Bridge CPM'!BI$1),1,"")</f>
        <v/>
      </c>
      <c r="BK25" s="270" t="str">
        <f>IF(AND('Bridge Start'!$H20&lt;=CEILING('Bridge CPM'!BK$1,1),'Bridge Start'!$I20&gt;'Bridge CPM'!BJ$1),1,"")</f>
        <v/>
      </c>
      <c r="BL25" s="268" t="str">
        <f>IF(AND('Bridge Start'!$H20&lt;=CEILING('Bridge CPM'!BL$1,1),'Bridge Start'!$I20&gt;'Bridge CPM'!BK$1),1,"")</f>
        <v/>
      </c>
      <c r="BM25" s="269" t="str">
        <f>IF(AND('Bridge Start'!$H20&lt;=CEILING('Bridge CPM'!BM$1,1),'Bridge Start'!$I20&gt;'Bridge CPM'!BL$1),1,"")</f>
        <v/>
      </c>
      <c r="BN25" s="269" t="str">
        <f>IF(AND('Bridge Start'!$H20&lt;=CEILING('Bridge CPM'!BN$1,1),'Bridge Start'!$I20&gt;'Bridge CPM'!BM$1),1,"")</f>
        <v/>
      </c>
      <c r="BO25" s="269" t="str">
        <f>IF(AND('Bridge Start'!$H20&lt;=CEILING('Bridge CPM'!BO$1,1),'Bridge Start'!$I20&gt;'Bridge CPM'!BN$1),1,"")</f>
        <v/>
      </c>
      <c r="BP25" s="269" t="str">
        <f>IF(AND('Bridge Start'!$H20&lt;=CEILING('Bridge CPM'!BP$1,1),'Bridge Start'!$I20&gt;'Bridge CPM'!BO$1),1,"")</f>
        <v/>
      </c>
      <c r="BQ25" s="269" t="str">
        <f>IF(AND('Bridge Start'!$H20&lt;=CEILING('Bridge CPM'!BQ$1,1),'Bridge Start'!$I20&gt;'Bridge CPM'!BP$1),1,"")</f>
        <v/>
      </c>
      <c r="BR25" s="269" t="str">
        <f>IF(AND('Bridge Start'!$H20&lt;=CEILING('Bridge CPM'!BR$1,1),'Bridge Start'!$I20&gt;'Bridge CPM'!BQ$1),1,"")</f>
        <v/>
      </c>
      <c r="BS25" s="269" t="str">
        <f>IF(AND('Bridge Start'!$H20&lt;=CEILING('Bridge CPM'!BS$1,1),'Bridge Start'!$I20&gt;'Bridge CPM'!BR$1),1,"")</f>
        <v/>
      </c>
      <c r="BT25" s="269" t="str">
        <f>IF(AND('Bridge Start'!$H20&lt;=CEILING('Bridge CPM'!BT$1,1),'Bridge Start'!$I20&gt;'Bridge CPM'!BS$1),1,"")</f>
        <v/>
      </c>
      <c r="BU25" s="270" t="str">
        <f>IF(AND('Bridge Start'!$H20&lt;=CEILING('Bridge CPM'!BU$1,1),'Bridge Start'!$I20&gt;'Bridge CPM'!BT$1),1,"")</f>
        <v/>
      </c>
      <c r="BV25" s="268" t="str">
        <f>IF(AND('Bridge Start'!$H20&lt;=CEILING('Bridge CPM'!BV$1,1),'Bridge Start'!$I20&gt;'Bridge CPM'!BU$1),1,"")</f>
        <v/>
      </c>
      <c r="BW25" s="269" t="str">
        <f>IF(AND('Bridge Start'!$H20&lt;=CEILING('Bridge CPM'!BW$1,1),'Bridge Start'!$I20&gt;'Bridge CPM'!BV$1),1,"")</f>
        <v/>
      </c>
      <c r="BX25" s="269" t="str">
        <f>IF(AND('Bridge Start'!$H20&lt;=CEILING('Bridge CPM'!BX$1,1),'Bridge Start'!$I20&gt;'Bridge CPM'!BW$1),1,"")</f>
        <v/>
      </c>
      <c r="BY25" s="269" t="str">
        <f>IF(AND('Bridge Start'!$H20&lt;=CEILING('Bridge CPM'!BY$1,1),'Bridge Start'!$I20&gt;'Bridge CPM'!BX$1),1,"")</f>
        <v/>
      </c>
      <c r="BZ25" s="269" t="str">
        <f>IF(AND('Bridge Start'!$H20&lt;=CEILING('Bridge CPM'!BZ$1,1),'Bridge Start'!$I20&gt;'Bridge CPM'!BY$1),1,"")</f>
        <v/>
      </c>
      <c r="CA25" s="269" t="str">
        <f>IF(AND('Bridge Start'!$H20&lt;=CEILING('Bridge CPM'!CA$1,1),'Bridge Start'!$I20&gt;'Bridge CPM'!BZ$1),1,"")</f>
        <v/>
      </c>
      <c r="CB25" s="269" t="str">
        <f>IF(AND('Bridge Start'!$H20&lt;=CEILING('Bridge CPM'!CB$1,1),'Bridge Start'!$I20&gt;'Bridge CPM'!CA$1),1,"")</f>
        <v/>
      </c>
      <c r="CC25" s="269" t="str">
        <f>IF(AND('Bridge Start'!$H20&lt;=CEILING('Bridge CPM'!CC$1,1),'Bridge Start'!$I20&gt;'Bridge CPM'!CB$1),1,"")</f>
        <v/>
      </c>
      <c r="CD25" s="269" t="str">
        <f>IF(AND('Bridge Start'!$H20&lt;=CEILING('Bridge CPM'!CD$1,1),'Bridge Start'!$I20&gt;'Bridge CPM'!CC$1),1,"")</f>
        <v/>
      </c>
      <c r="CE25" s="270" t="str">
        <f>IF(AND('Bridge Start'!$H20&lt;=CEILING('Bridge CPM'!CE$1,1),'Bridge Start'!$I20&gt;'Bridge CPM'!CD$1),1,"")</f>
        <v/>
      </c>
      <c r="CF25" s="268" t="str">
        <f>IF(AND('Bridge Start'!$H20&lt;=CEILING('Bridge CPM'!CF$1,1),'Bridge Start'!$I20&gt;'Bridge CPM'!CE$1),1,"")</f>
        <v/>
      </c>
      <c r="CG25" s="269" t="str">
        <f>IF(AND('Bridge Start'!$H20&lt;=CEILING('Bridge CPM'!CG$1,1),'Bridge Start'!$I20&gt;'Bridge CPM'!CF$1),1,"")</f>
        <v/>
      </c>
      <c r="CH25" s="269" t="str">
        <f>IF(AND('Bridge Start'!$H20&lt;=CEILING('Bridge CPM'!CH$1,1),'Bridge Start'!$I20&gt;'Bridge CPM'!CG$1),1,"")</f>
        <v/>
      </c>
      <c r="CI25" s="269" t="str">
        <f>IF(AND('Bridge Start'!$H20&lt;=CEILING('Bridge CPM'!CI$1,1),'Bridge Start'!$I20&gt;'Bridge CPM'!CH$1),1,"")</f>
        <v/>
      </c>
      <c r="CJ25" s="269" t="str">
        <f>IF(AND('Bridge Start'!$H20&lt;=CEILING('Bridge CPM'!CJ$1,1),'Bridge Start'!$I20&gt;'Bridge CPM'!CI$1),1,"")</f>
        <v/>
      </c>
      <c r="CK25" s="269" t="str">
        <f>IF(AND('Bridge Start'!$H20&lt;=CEILING('Bridge CPM'!CK$1,1),'Bridge Start'!$I20&gt;'Bridge CPM'!CJ$1),1,"")</f>
        <v/>
      </c>
      <c r="CL25" s="269" t="str">
        <f>IF(AND('Bridge Start'!$H20&lt;=CEILING('Bridge CPM'!CL$1,1),'Bridge Start'!$I20&gt;'Bridge CPM'!CK$1),1,"")</f>
        <v/>
      </c>
      <c r="CM25" s="269" t="str">
        <f>IF(AND('Bridge Start'!$H20&lt;=CEILING('Bridge CPM'!CM$1,1),'Bridge Start'!$I20&gt;'Bridge CPM'!CL$1),1,"")</f>
        <v/>
      </c>
      <c r="CN25" s="269" t="str">
        <f>IF(AND('Bridge Start'!$H20&lt;=CEILING('Bridge CPM'!CN$1,1),'Bridge Start'!$I20&gt;'Bridge CPM'!CM$1),1,"")</f>
        <v/>
      </c>
      <c r="CO25" s="270" t="str">
        <f>IF(AND('Bridge Start'!$H20&lt;=CEILING('Bridge CPM'!CO$1,1),'Bridge Start'!$I20&gt;'Bridge CPM'!CN$1),1,"")</f>
        <v/>
      </c>
      <c r="CP25" s="268" t="str">
        <f>IF(AND('Bridge Start'!$H20&lt;=CEILING('Bridge CPM'!CP$1,1),'Bridge Start'!$I20&gt;'Bridge CPM'!CO$1),1,"")</f>
        <v/>
      </c>
      <c r="CQ25" s="269" t="str">
        <f>IF(AND('Bridge Start'!$H20&lt;=CEILING('Bridge CPM'!CQ$1,1),'Bridge Start'!$I20&gt;'Bridge CPM'!CP$1),1,"")</f>
        <v/>
      </c>
      <c r="CR25" s="269" t="str">
        <f>IF(AND('Bridge Start'!$H20&lt;=CEILING('Bridge CPM'!CR$1,1),'Bridge Start'!$I20&gt;'Bridge CPM'!CQ$1),1,"")</f>
        <v/>
      </c>
      <c r="CS25" s="269" t="str">
        <f>IF(AND('Bridge Start'!$H20&lt;=CEILING('Bridge CPM'!CS$1,1),'Bridge Start'!$I20&gt;'Bridge CPM'!CR$1),1,"")</f>
        <v/>
      </c>
      <c r="CT25" s="269" t="str">
        <f>IF(AND('Bridge Start'!$H20&lt;=CEILING('Bridge CPM'!CT$1,1),'Bridge Start'!$I20&gt;'Bridge CPM'!CS$1),1,"")</f>
        <v/>
      </c>
      <c r="CU25" s="269" t="str">
        <f>IF(AND('Bridge Start'!$H20&lt;=CEILING('Bridge CPM'!CU$1,1),'Bridge Start'!$I20&gt;'Bridge CPM'!CT$1),1,"")</f>
        <v/>
      </c>
      <c r="CV25" s="269" t="str">
        <f>IF(AND('Bridge Start'!$H20&lt;=CEILING('Bridge CPM'!CV$1,1),'Bridge Start'!$I20&gt;'Bridge CPM'!CU$1),1,"")</f>
        <v/>
      </c>
      <c r="CW25" s="269" t="str">
        <f>IF(AND('Bridge Start'!$H20&lt;=CEILING('Bridge CPM'!CW$1,1),'Bridge Start'!$I20&gt;'Bridge CPM'!CV$1),1,"")</f>
        <v/>
      </c>
      <c r="CX25" s="269" t="str">
        <f>IF(AND('Bridge Start'!$H20&lt;=CEILING('Bridge CPM'!CX$1,1),'Bridge Start'!$I20&gt;'Bridge CPM'!CW$1),1,"")</f>
        <v/>
      </c>
      <c r="CY25" s="270" t="str">
        <f>IF(AND('Bridge Start'!$H20&lt;=CEILING('Bridge CPM'!CY$1,1),'Bridge Start'!$I20&gt;'Bridge CPM'!CX$1),1,"")</f>
        <v/>
      </c>
      <c r="CZ25" s="268" t="str">
        <f>IF(AND('Bridge Start'!$H20&lt;=CEILING('Bridge CPM'!CZ$1,1),'Bridge Start'!$I20&gt;'Bridge CPM'!CY$1),1,"")</f>
        <v/>
      </c>
      <c r="DA25" s="269" t="str">
        <f>IF(AND('Bridge Start'!$H20&lt;=CEILING('Bridge CPM'!DA$1,1),'Bridge Start'!$I20&gt;'Bridge CPM'!CZ$1),1,"")</f>
        <v/>
      </c>
      <c r="DB25" s="269" t="str">
        <f>IF(AND('Bridge Start'!$H20&lt;=CEILING('Bridge CPM'!DB$1,1),'Bridge Start'!$I20&gt;'Bridge CPM'!DA$1),1,"")</f>
        <v/>
      </c>
      <c r="DC25" s="269" t="str">
        <f>IF(AND('Bridge Start'!$H20&lt;=CEILING('Bridge CPM'!DC$1,1),'Bridge Start'!$I20&gt;'Bridge CPM'!DB$1),1,"")</f>
        <v/>
      </c>
      <c r="DD25" s="269" t="str">
        <f>IF(AND('Bridge Start'!$H20&lt;=CEILING('Bridge CPM'!DD$1,1),'Bridge Start'!$I20&gt;'Bridge CPM'!DC$1),1,"")</f>
        <v/>
      </c>
      <c r="DE25" s="269" t="str">
        <f>IF(AND('Bridge Start'!$H20&lt;=CEILING('Bridge CPM'!DE$1,1),'Bridge Start'!$I20&gt;'Bridge CPM'!DD$1),1,"")</f>
        <v/>
      </c>
      <c r="DF25" s="269" t="str">
        <f>IF(AND('Bridge Start'!$H20&lt;=CEILING('Bridge CPM'!DF$1,1),'Bridge Start'!$I20&gt;'Bridge CPM'!DE$1),1,"")</f>
        <v/>
      </c>
      <c r="DG25" s="269" t="str">
        <f>IF(AND('Bridge Start'!$H20&lt;=CEILING('Bridge CPM'!DG$1,1),'Bridge Start'!$I20&gt;'Bridge CPM'!DF$1),1,"")</f>
        <v/>
      </c>
      <c r="DH25" s="269" t="str">
        <f>IF(AND('Bridge Start'!$H20&lt;=CEILING('Bridge CPM'!DH$1,1),'Bridge Start'!$I20&gt;'Bridge CPM'!DG$1),1,"")</f>
        <v/>
      </c>
      <c r="DI25" s="270" t="str">
        <f>IF(AND('Bridge Start'!$H20&lt;=CEILING('Bridge CPM'!DI$1,1),'Bridge Start'!$I20&gt;'Bridge CPM'!DH$1),1,"")</f>
        <v/>
      </c>
      <c r="DJ25" s="268" t="str">
        <f>IF(AND('Bridge Start'!$H20&lt;=CEILING('Bridge CPM'!DJ$1,1),'Bridge Start'!$I20&gt;'Bridge CPM'!DI$1),1,"")</f>
        <v/>
      </c>
      <c r="DK25" s="269" t="str">
        <f>IF(AND('Bridge Start'!$H20&lt;=CEILING('Bridge CPM'!DK$1,1),'Bridge Start'!$I20&gt;'Bridge CPM'!DJ$1),1,"")</f>
        <v/>
      </c>
      <c r="DL25" s="269" t="str">
        <f>IF(AND('Bridge Start'!$H20&lt;=CEILING('Bridge CPM'!DL$1,1),'Bridge Start'!$I20&gt;'Bridge CPM'!DK$1),1,"")</f>
        <v/>
      </c>
      <c r="DM25" s="269" t="str">
        <f>IF(AND('Bridge Start'!$H20&lt;=CEILING('Bridge CPM'!DM$1,1),'Bridge Start'!$I20&gt;'Bridge CPM'!DL$1),1,"")</f>
        <v/>
      </c>
      <c r="DN25" s="269" t="str">
        <f>IF(AND('Bridge Start'!$H20&lt;=CEILING('Bridge CPM'!DN$1,1),'Bridge Start'!$I20&gt;'Bridge CPM'!DM$1),1,"")</f>
        <v/>
      </c>
      <c r="DO25" s="269" t="str">
        <f>IF(AND('Bridge Start'!$H20&lt;=CEILING('Bridge CPM'!DO$1,1),'Bridge Start'!$I20&gt;'Bridge CPM'!DN$1),1,"")</f>
        <v/>
      </c>
      <c r="DP25" s="269" t="str">
        <f>IF(AND('Bridge Start'!$H20&lt;=CEILING('Bridge CPM'!DP$1,1),'Bridge Start'!$I20&gt;'Bridge CPM'!DO$1),1,"")</f>
        <v/>
      </c>
      <c r="DQ25" s="269" t="str">
        <f>IF(AND('Bridge Start'!$H20&lt;=CEILING('Bridge CPM'!DQ$1,1),'Bridge Start'!$I20&gt;'Bridge CPM'!DP$1),1,"")</f>
        <v/>
      </c>
      <c r="DR25" s="269" t="str">
        <f>IF(AND('Bridge Start'!$H20&lt;=CEILING('Bridge CPM'!DR$1,1),'Bridge Start'!$I20&gt;'Bridge CPM'!DQ$1),1,"")</f>
        <v/>
      </c>
      <c r="DS25" s="270" t="str">
        <f>IF(AND('Bridge Start'!$H20&lt;=CEILING('Bridge CPM'!DS$1,1),'Bridge Start'!$I20&gt;'Bridge CPM'!DR$1),1,"")</f>
        <v/>
      </c>
      <c r="DT25" s="268" t="str">
        <f>IF(AND('Bridge Start'!$H20&lt;=CEILING('Bridge CPM'!DT$1,1),'Bridge Start'!$I20&gt;'Bridge CPM'!DS$1),1,"")</f>
        <v/>
      </c>
      <c r="DU25" s="269" t="str">
        <f>IF(AND('Bridge Start'!$H20&lt;=CEILING('Bridge CPM'!DU$1,1),'Bridge Start'!$I20&gt;'Bridge CPM'!DT$1),1,"")</f>
        <v/>
      </c>
      <c r="DV25" s="269" t="str">
        <f>IF(AND('Bridge Start'!$H20&lt;=CEILING('Bridge CPM'!DV$1,1),'Bridge Start'!$I20&gt;'Bridge CPM'!DU$1),1,"")</f>
        <v/>
      </c>
      <c r="DW25" s="269" t="str">
        <f>IF(AND('Bridge Start'!$H20&lt;=CEILING('Bridge CPM'!DW$1,1),'Bridge Start'!$I20&gt;'Bridge CPM'!DV$1),1,"")</f>
        <v/>
      </c>
      <c r="DX25" s="269" t="str">
        <f>IF(AND('Bridge Start'!$H20&lt;=CEILING('Bridge CPM'!DX$1,1),'Bridge Start'!$I20&gt;'Bridge CPM'!DW$1),1,"")</f>
        <v/>
      </c>
      <c r="DY25" s="269" t="str">
        <f>IF(AND('Bridge Start'!$H20&lt;=CEILING('Bridge CPM'!DY$1,1),'Bridge Start'!$I20&gt;'Bridge CPM'!DX$1),1,"")</f>
        <v/>
      </c>
      <c r="DZ25" s="269" t="str">
        <f>IF(AND('Bridge Start'!$H20&lt;=CEILING('Bridge CPM'!DZ$1,1),'Bridge Start'!$I20&gt;'Bridge CPM'!DY$1),1,"")</f>
        <v/>
      </c>
      <c r="EA25" s="269" t="str">
        <f>IF(AND('Bridge Start'!$H20&lt;=CEILING('Bridge CPM'!EA$1,1),'Bridge Start'!$I20&gt;'Bridge CPM'!DZ$1),1,"")</f>
        <v/>
      </c>
      <c r="EB25" s="269" t="str">
        <f>IF(AND('Bridge Start'!$H20&lt;=CEILING('Bridge CPM'!EB$1,1),'Bridge Start'!$I20&gt;'Bridge CPM'!EA$1),1,"")</f>
        <v/>
      </c>
      <c r="EC25" s="270" t="str">
        <f>IF(AND('Bridge Start'!$H20&lt;=CEILING('Bridge CPM'!EC$1,1),'Bridge Start'!$I20&gt;'Bridge CPM'!EB$1),1,"")</f>
        <v/>
      </c>
    </row>
    <row r="26" spans="2:133" ht="12" customHeight="1" x14ac:dyDescent="0.2">
      <c r="B26" t="str">
        <f>'Bridge Start'!B21</f>
        <v/>
      </c>
      <c r="C26" s="221" t="str">
        <f>'Bridge Start'!D21</f>
        <v/>
      </c>
      <c r="D26" s="222" t="str">
        <f>IF(AND('Bridge Start'!$H21&lt;=CEILING('Bridge CPM'!D$1,1),'Bridge Start'!$I21&gt;'Bridge CPM'!C$1),1,"")</f>
        <v/>
      </c>
      <c r="E26" s="257" t="str">
        <f>IF(AND('Bridge Start'!$H21&lt;=CEILING('Bridge CPM'!E$1,1),'Bridge Start'!$I21&gt;'Bridge CPM'!D$1),1,"")</f>
        <v/>
      </c>
      <c r="F26" s="257" t="str">
        <f>IF(AND('Bridge Start'!$H21&lt;=CEILING('Bridge CPM'!F$1,1),'Bridge Start'!$I21&gt;'Bridge CPM'!E$1),1,"")</f>
        <v/>
      </c>
      <c r="G26" s="257" t="str">
        <f>IF(AND('Bridge Start'!$H21&lt;=CEILING('Bridge CPM'!G$1,1),'Bridge Start'!$I21&gt;'Bridge CPM'!F$1),1,"")</f>
        <v/>
      </c>
      <c r="H26" s="257" t="str">
        <f>IF(AND('Bridge Start'!$H21&lt;=CEILING('Bridge CPM'!H$1,1),'Bridge Start'!$I21&gt;'Bridge CPM'!G$1),1,"")</f>
        <v/>
      </c>
      <c r="I26" s="257" t="str">
        <f>IF(AND('Bridge Start'!$H21&lt;=CEILING('Bridge CPM'!I$1,1),'Bridge Start'!$I21&gt;'Bridge CPM'!H$1),1,"")</f>
        <v/>
      </c>
      <c r="J26" s="257" t="str">
        <f>IF(AND('Bridge Start'!$H21&lt;=CEILING('Bridge CPM'!J$1,1),'Bridge Start'!$I21&gt;'Bridge CPM'!I$1),1,"")</f>
        <v/>
      </c>
      <c r="K26" s="257" t="str">
        <f>IF(AND('Bridge Start'!$H21&lt;=CEILING('Bridge CPM'!K$1,1),'Bridge Start'!$I21&gt;'Bridge CPM'!J$1),1,"")</f>
        <v/>
      </c>
      <c r="L26" s="257" t="str">
        <f>IF(AND('Bridge Start'!$H21&lt;=CEILING('Bridge CPM'!L$1,1),'Bridge Start'!$I21&gt;'Bridge CPM'!K$1),1,"")</f>
        <v/>
      </c>
      <c r="M26" s="223" t="str">
        <f>IF(AND('Bridge Start'!$H21&lt;=CEILING('Bridge CPM'!M$1,1),'Bridge Start'!$I21&gt;'Bridge CPM'!L$1),1,"")</f>
        <v/>
      </c>
      <c r="N26" s="222" t="str">
        <f>IF(AND('Bridge Start'!$H21&lt;=CEILING('Bridge CPM'!N$1,1),'Bridge Start'!$I21&gt;'Bridge CPM'!M$1),1,"")</f>
        <v/>
      </c>
      <c r="O26" s="257" t="str">
        <f>IF(AND('Bridge Start'!$H21&lt;=CEILING('Bridge CPM'!O$1,1),'Bridge Start'!$I21&gt;'Bridge CPM'!N$1),1,"")</f>
        <v/>
      </c>
      <c r="P26" s="257" t="str">
        <f>IF(AND('Bridge Start'!$H21&lt;=CEILING('Bridge CPM'!P$1,1),'Bridge Start'!$I21&gt;'Bridge CPM'!O$1),1,"")</f>
        <v/>
      </c>
      <c r="Q26" s="257" t="str">
        <f>IF(AND('Bridge Start'!$H21&lt;=CEILING('Bridge CPM'!Q$1,1),'Bridge Start'!$I21&gt;'Bridge CPM'!P$1),1,"")</f>
        <v/>
      </c>
      <c r="R26" s="257" t="str">
        <f>IF(AND('Bridge Start'!$H21&lt;=CEILING('Bridge CPM'!R$1,1),'Bridge Start'!$I21&gt;'Bridge CPM'!Q$1),1,"")</f>
        <v/>
      </c>
      <c r="S26" s="257" t="str">
        <f>IF(AND('Bridge Start'!$H21&lt;=CEILING('Bridge CPM'!S$1,1),'Bridge Start'!$I21&gt;'Bridge CPM'!R$1),1,"")</f>
        <v/>
      </c>
      <c r="T26" s="257" t="str">
        <f>IF(AND('Bridge Start'!$H21&lt;=CEILING('Bridge CPM'!T$1,1),'Bridge Start'!$I21&gt;'Bridge CPM'!S$1),1,"")</f>
        <v/>
      </c>
      <c r="U26" s="257" t="str">
        <f>IF(AND('Bridge Start'!$H21&lt;=CEILING('Bridge CPM'!U$1,1),'Bridge Start'!$I21&gt;'Bridge CPM'!T$1),1,"")</f>
        <v/>
      </c>
      <c r="V26" s="257" t="str">
        <f>IF(AND('Bridge Start'!$H21&lt;=CEILING('Bridge CPM'!V$1,1),'Bridge Start'!$I21&gt;'Bridge CPM'!U$1),1,"")</f>
        <v/>
      </c>
      <c r="W26" s="223" t="str">
        <f>IF(AND('Bridge Start'!$H21&lt;=CEILING('Bridge CPM'!W$1,1),'Bridge Start'!$I21&gt;'Bridge CPM'!V$1),1,"")</f>
        <v/>
      </c>
      <c r="X26" s="222" t="str">
        <f>IF(AND('Bridge Start'!$H21&lt;=CEILING('Bridge CPM'!X$1,1),'Bridge Start'!$I21&gt;'Bridge CPM'!W$1),1,"")</f>
        <v/>
      </c>
      <c r="Y26" s="257" t="str">
        <f>IF(AND('Bridge Start'!$H21&lt;=CEILING('Bridge CPM'!Y$1,1),'Bridge Start'!$I21&gt;'Bridge CPM'!X$1),1,"")</f>
        <v/>
      </c>
      <c r="Z26" s="257" t="str">
        <f>IF(AND('Bridge Start'!$H21&lt;=CEILING('Bridge CPM'!Z$1,1),'Bridge Start'!$I21&gt;'Bridge CPM'!Y$1),1,"")</f>
        <v/>
      </c>
      <c r="AA26" s="257" t="str">
        <f>IF(AND('Bridge Start'!$H21&lt;=CEILING('Bridge CPM'!AA$1,1),'Bridge Start'!$I21&gt;'Bridge CPM'!Z$1),1,"")</f>
        <v/>
      </c>
      <c r="AB26" s="257" t="str">
        <f>IF(AND('Bridge Start'!$H21&lt;=CEILING('Bridge CPM'!AB$1,1),'Bridge Start'!$I21&gt;'Bridge CPM'!AA$1),1,"")</f>
        <v/>
      </c>
      <c r="AC26" s="257" t="str">
        <f>IF(AND('Bridge Start'!$H21&lt;=CEILING('Bridge CPM'!AC$1,1),'Bridge Start'!$I21&gt;'Bridge CPM'!AB$1),1,"")</f>
        <v/>
      </c>
      <c r="AD26" s="257" t="str">
        <f>IF(AND('Bridge Start'!$H21&lt;=CEILING('Bridge CPM'!AD$1,1),'Bridge Start'!$I21&gt;'Bridge CPM'!AC$1),1,"")</f>
        <v/>
      </c>
      <c r="AE26" s="257" t="str">
        <f>IF(AND('Bridge Start'!$H21&lt;=CEILING('Bridge CPM'!AE$1,1),'Bridge Start'!$I21&gt;'Bridge CPM'!AD$1),1,"")</f>
        <v/>
      </c>
      <c r="AF26" s="257" t="str">
        <f>IF(AND('Bridge Start'!$H21&lt;=CEILING('Bridge CPM'!AF$1,1),'Bridge Start'!$I21&gt;'Bridge CPM'!AE$1),1,"")</f>
        <v/>
      </c>
      <c r="AG26" s="223" t="str">
        <f>IF(AND('Bridge Start'!$H21&lt;=CEILING('Bridge CPM'!AG$1,1),'Bridge Start'!$I21&gt;'Bridge CPM'!AF$1),1,"")</f>
        <v/>
      </c>
      <c r="AH26" s="222" t="str">
        <f>IF(AND('Bridge Start'!$H21&lt;=CEILING('Bridge CPM'!AH$1,1),'Bridge Start'!$I21&gt;'Bridge CPM'!AG$1),1,"")</f>
        <v/>
      </c>
      <c r="AI26" s="257" t="str">
        <f>IF(AND('Bridge Start'!$H21&lt;=CEILING('Bridge CPM'!AI$1,1),'Bridge Start'!$I21&gt;'Bridge CPM'!AH$1),1,"")</f>
        <v/>
      </c>
      <c r="AJ26" s="257" t="str">
        <f>IF(AND('Bridge Start'!$H21&lt;=CEILING('Bridge CPM'!AJ$1,1),'Bridge Start'!$I21&gt;'Bridge CPM'!AI$1),1,"")</f>
        <v/>
      </c>
      <c r="AK26" s="257" t="str">
        <f>IF(AND('Bridge Start'!$H21&lt;=CEILING('Bridge CPM'!AK$1,1),'Bridge Start'!$I21&gt;'Bridge CPM'!AJ$1),1,"")</f>
        <v/>
      </c>
      <c r="AL26" s="257" t="str">
        <f>IF(AND('Bridge Start'!$H21&lt;=CEILING('Bridge CPM'!AL$1,1),'Bridge Start'!$I21&gt;'Bridge CPM'!AK$1),1,"")</f>
        <v/>
      </c>
      <c r="AM26" s="257" t="str">
        <f>IF(AND('Bridge Start'!$H21&lt;=CEILING('Bridge CPM'!AM$1,1),'Bridge Start'!$I21&gt;'Bridge CPM'!AL$1),1,"")</f>
        <v/>
      </c>
      <c r="AN26" s="257" t="str">
        <f>IF(AND('Bridge Start'!$H21&lt;=CEILING('Bridge CPM'!AN$1,1),'Bridge Start'!$I21&gt;'Bridge CPM'!AM$1),1,"")</f>
        <v/>
      </c>
      <c r="AO26" s="257" t="str">
        <f>IF(AND('Bridge Start'!$H21&lt;=CEILING('Bridge CPM'!AO$1,1),'Bridge Start'!$I21&gt;'Bridge CPM'!AN$1),1,"")</f>
        <v/>
      </c>
      <c r="AP26" s="257" t="str">
        <f>IF(AND('Bridge Start'!$H21&lt;=CEILING('Bridge CPM'!AP$1,1),'Bridge Start'!$I21&gt;'Bridge CPM'!AO$1),1,"")</f>
        <v/>
      </c>
      <c r="AQ26" s="223" t="str">
        <f>IF(AND('Bridge Start'!$H21&lt;=CEILING('Bridge CPM'!AQ$1,1),'Bridge Start'!$I21&gt;'Bridge CPM'!AP$1),1,"")</f>
        <v/>
      </c>
      <c r="AR26" s="222" t="str">
        <f>IF(AND('Bridge Start'!$H21&lt;=CEILING('Bridge CPM'!AR$1,1),'Bridge Start'!$I21&gt;'Bridge CPM'!AQ$1),1,"")</f>
        <v/>
      </c>
      <c r="AS26" s="257" t="str">
        <f>IF(AND('Bridge Start'!$H21&lt;=CEILING('Bridge CPM'!AS$1,1),'Bridge Start'!$I21&gt;'Bridge CPM'!AR$1),1,"")</f>
        <v/>
      </c>
      <c r="AT26" s="257" t="str">
        <f>IF(AND('Bridge Start'!$H21&lt;=CEILING('Bridge CPM'!AT$1,1),'Bridge Start'!$I21&gt;'Bridge CPM'!AS$1),1,"")</f>
        <v/>
      </c>
      <c r="AU26" s="257" t="str">
        <f>IF(AND('Bridge Start'!$H21&lt;=CEILING('Bridge CPM'!AU$1,1),'Bridge Start'!$I21&gt;'Bridge CPM'!AT$1),1,"")</f>
        <v/>
      </c>
      <c r="AV26" s="257" t="str">
        <f>IF(AND('Bridge Start'!$H21&lt;=CEILING('Bridge CPM'!AV$1,1),'Bridge Start'!$I21&gt;'Bridge CPM'!AU$1),1,"")</f>
        <v/>
      </c>
      <c r="AW26" s="257" t="str">
        <f>IF(AND('Bridge Start'!$H21&lt;=CEILING('Bridge CPM'!AW$1,1),'Bridge Start'!$I21&gt;'Bridge CPM'!AV$1),1,"")</f>
        <v/>
      </c>
      <c r="AX26" s="257" t="str">
        <f>IF(AND('Bridge Start'!$H21&lt;=CEILING('Bridge CPM'!AX$1,1),'Bridge Start'!$I21&gt;'Bridge CPM'!AW$1),1,"")</f>
        <v/>
      </c>
      <c r="AY26" s="257" t="str">
        <f>IF(AND('Bridge Start'!$H21&lt;=CEILING('Bridge CPM'!AY$1,1),'Bridge Start'!$I21&gt;'Bridge CPM'!AX$1),1,"")</f>
        <v/>
      </c>
      <c r="AZ26" s="257" t="str">
        <f>IF(AND('Bridge Start'!$H21&lt;=CEILING('Bridge CPM'!AZ$1,1),'Bridge Start'!$I21&gt;'Bridge CPM'!AY$1),1,"")</f>
        <v/>
      </c>
      <c r="BA26" s="223" t="str">
        <f>IF(AND('Bridge Start'!$H21&lt;=CEILING('Bridge CPM'!BA$1,1),'Bridge Start'!$I21&gt;'Bridge CPM'!AZ$1),1,"")</f>
        <v/>
      </c>
      <c r="BB26" s="222" t="str">
        <f>IF(AND('Bridge Start'!$H21&lt;=CEILING('Bridge CPM'!BB$1,1),'Bridge Start'!$I21&gt;'Bridge CPM'!BA$1),1,"")</f>
        <v/>
      </c>
      <c r="BC26" s="257" t="str">
        <f>IF(AND('Bridge Start'!$H21&lt;=CEILING('Bridge CPM'!BC$1,1),'Bridge Start'!$I21&gt;'Bridge CPM'!BB$1),1,"")</f>
        <v/>
      </c>
      <c r="BD26" s="257" t="str">
        <f>IF(AND('Bridge Start'!$H21&lt;=CEILING('Bridge CPM'!BD$1,1),'Bridge Start'!$I21&gt;'Bridge CPM'!BC$1),1,"")</f>
        <v/>
      </c>
      <c r="BE26" s="257" t="str">
        <f>IF(AND('Bridge Start'!$H21&lt;=CEILING('Bridge CPM'!BE$1,1),'Bridge Start'!$I21&gt;'Bridge CPM'!BD$1),1,"")</f>
        <v/>
      </c>
      <c r="BF26" s="257" t="str">
        <f>IF(AND('Bridge Start'!$H21&lt;=CEILING('Bridge CPM'!BF$1,1),'Bridge Start'!$I21&gt;'Bridge CPM'!BE$1),1,"")</f>
        <v/>
      </c>
      <c r="BG26" s="257" t="str">
        <f>IF(AND('Bridge Start'!$H21&lt;=CEILING('Bridge CPM'!BG$1,1),'Bridge Start'!$I21&gt;'Bridge CPM'!BF$1),1,"")</f>
        <v/>
      </c>
      <c r="BH26" s="257" t="str">
        <f>IF(AND('Bridge Start'!$H21&lt;=CEILING('Bridge CPM'!BH$1,1),'Bridge Start'!$I21&gt;'Bridge CPM'!BG$1),1,"")</f>
        <v/>
      </c>
      <c r="BI26" s="257" t="str">
        <f>IF(AND('Bridge Start'!$H21&lt;=CEILING('Bridge CPM'!BI$1,1),'Bridge Start'!$I21&gt;'Bridge CPM'!BH$1),1,"")</f>
        <v/>
      </c>
      <c r="BJ26" s="257" t="str">
        <f>IF(AND('Bridge Start'!$H21&lt;=CEILING('Bridge CPM'!BJ$1,1),'Bridge Start'!$I21&gt;'Bridge CPM'!BI$1),1,"")</f>
        <v/>
      </c>
      <c r="BK26" s="223" t="str">
        <f>IF(AND('Bridge Start'!$H21&lt;=CEILING('Bridge CPM'!BK$1,1),'Bridge Start'!$I21&gt;'Bridge CPM'!BJ$1),1,"")</f>
        <v/>
      </c>
      <c r="BL26" s="222" t="str">
        <f>IF(AND('Bridge Start'!$H21&lt;=CEILING('Bridge CPM'!BL$1,1),'Bridge Start'!$I21&gt;'Bridge CPM'!BK$1),1,"")</f>
        <v/>
      </c>
      <c r="BM26" s="257" t="str">
        <f>IF(AND('Bridge Start'!$H21&lt;=CEILING('Bridge CPM'!BM$1,1),'Bridge Start'!$I21&gt;'Bridge CPM'!BL$1),1,"")</f>
        <v/>
      </c>
      <c r="BN26" s="257" t="str">
        <f>IF(AND('Bridge Start'!$H21&lt;=CEILING('Bridge CPM'!BN$1,1),'Bridge Start'!$I21&gt;'Bridge CPM'!BM$1),1,"")</f>
        <v/>
      </c>
      <c r="BO26" s="257" t="str">
        <f>IF(AND('Bridge Start'!$H21&lt;=CEILING('Bridge CPM'!BO$1,1),'Bridge Start'!$I21&gt;'Bridge CPM'!BN$1),1,"")</f>
        <v/>
      </c>
      <c r="BP26" s="257" t="str">
        <f>IF(AND('Bridge Start'!$H21&lt;=CEILING('Bridge CPM'!BP$1,1),'Bridge Start'!$I21&gt;'Bridge CPM'!BO$1),1,"")</f>
        <v/>
      </c>
      <c r="BQ26" s="257" t="str">
        <f>IF(AND('Bridge Start'!$H21&lt;=CEILING('Bridge CPM'!BQ$1,1),'Bridge Start'!$I21&gt;'Bridge CPM'!BP$1),1,"")</f>
        <v/>
      </c>
      <c r="BR26" s="257" t="str">
        <f>IF(AND('Bridge Start'!$H21&lt;=CEILING('Bridge CPM'!BR$1,1),'Bridge Start'!$I21&gt;'Bridge CPM'!BQ$1),1,"")</f>
        <v/>
      </c>
      <c r="BS26" s="257" t="str">
        <f>IF(AND('Bridge Start'!$H21&lt;=CEILING('Bridge CPM'!BS$1,1),'Bridge Start'!$I21&gt;'Bridge CPM'!BR$1),1,"")</f>
        <v/>
      </c>
      <c r="BT26" s="257" t="str">
        <f>IF(AND('Bridge Start'!$H21&lt;=CEILING('Bridge CPM'!BT$1,1),'Bridge Start'!$I21&gt;'Bridge CPM'!BS$1),1,"")</f>
        <v/>
      </c>
      <c r="BU26" s="223" t="str">
        <f>IF(AND('Bridge Start'!$H21&lt;=CEILING('Bridge CPM'!BU$1,1),'Bridge Start'!$I21&gt;'Bridge CPM'!BT$1),1,"")</f>
        <v/>
      </c>
      <c r="BV26" s="222" t="str">
        <f>IF(AND('Bridge Start'!$H21&lt;=CEILING('Bridge CPM'!BV$1,1),'Bridge Start'!$I21&gt;'Bridge CPM'!BU$1),1,"")</f>
        <v/>
      </c>
      <c r="BW26" s="257" t="str">
        <f>IF(AND('Bridge Start'!$H21&lt;=CEILING('Bridge CPM'!BW$1,1),'Bridge Start'!$I21&gt;'Bridge CPM'!BV$1),1,"")</f>
        <v/>
      </c>
      <c r="BX26" s="257" t="str">
        <f>IF(AND('Bridge Start'!$H21&lt;=CEILING('Bridge CPM'!BX$1,1),'Bridge Start'!$I21&gt;'Bridge CPM'!BW$1),1,"")</f>
        <v/>
      </c>
      <c r="BY26" s="257" t="str">
        <f>IF(AND('Bridge Start'!$H21&lt;=CEILING('Bridge CPM'!BY$1,1),'Bridge Start'!$I21&gt;'Bridge CPM'!BX$1),1,"")</f>
        <v/>
      </c>
      <c r="BZ26" s="257" t="str">
        <f>IF(AND('Bridge Start'!$H21&lt;=CEILING('Bridge CPM'!BZ$1,1),'Bridge Start'!$I21&gt;'Bridge CPM'!BY$1),1,"")</f>
        <v/>
      </c>
      <c r="CA26" s="257" t="str">
        <f>IF(AND('Bridge Start'!$H21&lt;=CEILING('Bridge CPM'!CA$1,1),'Bridge Start'!$I21&gt;'Bridge CPM'!BZ$1),1,"")</f>
        <v/>
      </c>
      <c r="CB26" s="257" t="str">
        <f>IF(AND('Bridge Start'!$H21&lt;=CEILING('Bridge CPM'!CB$1,1),'Bridge Start'!$I21&gt;'Bridge CPM'!CA$1),1,"")</f>
        <v/>
      </c>
      <c r="CC26" s="257" t="str">
        <f>IF(AND('Bridge Start'!$H21&lt;=CEILING('Bridge CPM'!CC$1,1),'Bridge Start'!$I21&gt;'Bridge CPM'!CB$1),1,"")</f>
        <v/>
      </c>
      <c r="CD26" s="257" t="str">
        <f>IF(AND('Bridge Start'!$H21&lt;=CEILING('Bridge CPM'!CD$1,1),'Bridge Start'!$I21&gt;'Bridge CPM'!CC$1),1,"")</f>
        <v/>
      </c>
      <c r="CE26" s="223" t="str">
        <f>IF(AND('Bridge Start'!$H21&lt;=CEILING('Bridge CPM'!CE$1,1),'Bridge Start'!$I21&gt;'Bridge CPM'!CD$1),1,"")</f>
        <v/>
      </c>
      <c r="CF26" s="222" t="str">
        <f>IF(AND('Bridge Start'!$H21&lt;=CEILING('Bridge CPM'!CF$1,1),'Bridge Start'!$I21&gt;'Bridge CPM'!CE$1),1,"")</f>
        <v/>
      </c>
      <c r="CG26" s="257" t="str">
        <f>IF(AND('Bridge Start'!$H21&lt;=CEILING('Bridge CPM'!CG$1,1),'Bridge Start'!$I21&gt;'Bridge CPM'!CF$1),1,"")</f>
        <v/>
      </c>
      <c r="CH26" s="257" t="str">
        <f>IF(AND('Bridge Start'!$H21&lt;=CEILING('Bridge CPM'!CH$1,1),'Bridge Start'!$I21&gt;'Bridge CPM'!CG$1),1,"")</f>
        <v/>
      </c>
      <c r="CI26" s="257" t="str">
        <f>IF(AND('Bridge Start'!$H21&lt;=CEILING('Bridge CPM'!CI$1,1),'Bridge Start'!$I21&gt;'Bridge CPM'!CH$1),1,"")</f>
        <v/>
      </c>
      <c r="CJ26" s="257" t="str">
        <f>IF(AND('Bridge Start'!$H21&lt;=CEILING('Bridge CPM'!CJ$1,1),'Bridge Start'!$I21&gt;'Bridge CPM'!CI$1),1,"")</f>
        <v/>
      </c>
      <c r="CK26" s="257" t="str">
        <f>IF(AND('Bridge Start'!$H21&lt;=CEILING('Bridge CPM'!CK$1,1),'Bridge Start'!$I21&gt;'Bridge CPM'!CJ$1),1,"")</f>
        <v/>
      </c>
      <c r="CL26" s="257" t="str">
        <f>IF(AND('Bridge Start'!$H21&lt;=CEILING('Bridge CPM'!CL$1,1),'Bridge Start'!$I21&gt;'Bridge CPM'!CK$1),1,"")</f>
        <v/>
      </c>
      <c r="CM26" s="257" t="str">
        <f>IF(AND('Bridge Start'!$H21&lt;=CEILING('Bridge CPM'!CM$1,1),'Bridge Start'!$I21&gt;'Bridge CPM'!CL$1),1,"")</f>
        <v/>
      </c>
      <c r="CN26" s="257" t="str">
        <f>IF(AND('Bridge Start'!$H21&lt;=CEILING('Bridge CPM'!CN$1,1),'Bridge Start'!$I21&gt;'Bridge CPM'!CM$1),1,"")</f>
        <v/>
      </c>
      <c r="CO26" s="223" t="str">
        <f>IF(AND('Bridge Start'!$H21&lt;=CEILING('Bridge CPM'!CO$1,1),'Bridge Start'!$I21&gt;'Bridge CPM'!CN$1),1,"")</f>
        <v/>
      </c>
      <c r="CP26" s="222" t="str">
        <f>IF(AND('Bridge Start'!$H21&lt;=CEILING('Bridge CPM'!CP$1,1),'Bridge Start'!$I21&gt;'Bridge CPM'!CO$1),1,"")</f>
        <v/>
      </c>
      <c r="CQ26" s="257" t="str">
        <f>IF(AND('Bridge Start'!$H21&lt;=CEILING('Bridge CPM'!CQ$1,1),'Bridge Start'!$I21&gt;'Bridge CPM'!CP$1),1,"")</f>
        <v/>
      </c>
      <c r="CR26" s="257" t="str">
        <f>IF(AND('Bridge Start'!$H21&lt;=CEILING('Bridge CPM'!CR$1,1),'Bridge Start'!$I21&gt;'Bridge CPM'!CQ$1),1,"")</f>
        <v/>
      </c>
      <c r="CS26" s="257" t="str">
        <f>IF(AND('Bridge Start'!$H21&lt;=CEILING('Bridge CPM'!CS$1,1),'Bridge Start'!$I21&gt;'Bridge CPM'!CR$1),1,"")</f>
        <v/>
      </c>
      <c r="CT26" s="257" t="str">
        <f>IF(AND('Bridge Start'!$H21&lt;=CEILING('Bridge CPM'!CT$1,1),'Bridge Start'!$I21&gt;'Bridge CPM'!CS$1),1,"")</f>
        <v/>
      </c>
      <c r="CU26" s="257" t="str">
        <f>IF(AND('Bridge Start'!$H21&lt;=CEILING('Bridge CPM'!CU$1,1),'Bridge Start'!$I21&gt;'Bridge CPM'!CT$1),1,"")</f>
        <v/>
      </c>
      <c r="CV26" s="257" t="str">
        <f>IF(AND('Bridge Start'!$H21&lt;=CEILING('Bridge CPM'!CV$1,1),'Bridge Start'!$I21&gt;'Bridge CPM'!CU$1),1,"")</f>
        <v/>
      </c>
      <c r="CW26" s="257" t="str">
        <f>IF(AND('Bridge Start'!$H21&lt;=CEILING('Bridge CPM'!CW$1,1),'Bridge Start'!$I21&gt;'Bridge CPM'!CV$1),1,"")</f>
        <v/>
      </c>
      <c r="CX26" s="257" t="str">
        <f>IF(AND('Bridge Start'!$H21&lt;=CEILING('Bridge CPM'!CX$1,1),'Bridge Start'!$I21&gt;'Bridge CPM'!CW$1),1,"")</f>
        <v/>
      </c>
      <c r="CY26" s="223" t="str">
        <f>IF(AND('Bridge Start'!$H21&lt;=CEILING('Bridge CPM'!CY$1,1),'Bridge Start'!$I21&gt;'Bridge CPM'!CX$1),1,"")</f>
        <v/>
      </c>
      <c r="CZ26" s="222" t="str">
        <f>IF(AND('Bridge Start'!$H21&lt;=CEILING('Bridge CPM'!CZ$1,1),'Bridge Start'!$I21&gt;'Bridge CPM'!CY$1),1,"")</f>
        <v/>
      </c>
      <c r="DA26" s="257" t="str">
        <f>IF(AND('Bridge Start'!$H21&lt;=CEILING('Bridge CPM'!DA$1,1),'Bridge Start'!$I21&gt;'Bridge CPM'!CZ$1),1,"")</f>
        <v/>
      </c>
      <c r="DB26" s="257" t="str">
        <f>IF(AND('Bridge Start'!$H21&lt;=CEILING('Bridge CPM'!DB$1,1),'Bridge Start'!$I21&gt;'Bridge CPM'!DA$1),1,"")</f>
        <v/>
      </c>
      <c r="DC26" s="257" t="str">
        <f>IF(AND('Bridge Start'!$H21&lt;=CEILING('Bridge CPM'!DC$1,1),'Bridge Start'!$I21&gt;'Bridge CPM'!DB$1),1,"")</f>
        <v/>
      </c>
      <c r="DD26" s="257" t="str">
        <f>IF(AND('Bridge Start'!$H21&lt;=CEILING('Bridge CPM'!DD$1,1),'Bridge Start'!$I21&gt;'Bridge CPM'!DC$1),1,"")</f>
        <v/>
      </c>
      <c r="DE26" s="257" t="str">
        <f>IF(AND('Bridge Start'!$H21&lt;=CEILING('Bridge CPM'!DE$1,1),'Bridge Start'!$I21&gt;'Bridge CPM'!DD$1),1,"")</f>
        <v/>
      </c>
      <c r="DF26" s="257" t="str">
        <f>IF(AND('Bridge Start'!$H21&lt;=CEILING('Bridge CPM'!DF$1,1),'Bridge Start'!$I21&gt;'Bridge CPM'!DE$1),1,"")</f>
        <v/>
      </c>
      <c r="DG26" s="257" t="str">
        <f>IF(AND('Bridge Start'!$H21&lt;=CEILING('Bridge CPM'!DG$1,1),'Bridge Start'!$I21&gt;'Bridge CPM'!DF$1),1,"")</f>
        <v/>
      </c>
      <c r="DH26" s="257" t="str">
        <f>IF(AND('Bridge Start'!$H21&lt;=CEILING('Bridge CPM'!DH$1,1),'Bridge Start'!$I21&gt;'Bridge CPM'!DG$1),1,"")</f>
        <v/>
      </c>
      <c r="DI26" s="223" t="str">
        <f>IF(AND('Bridge Start'!$H21&lt;=CEILING('Bridge CPM'!DI$1,1),'Bridge Start'!$I21&gt;'Bridge CPM'!DH$1),1,"")</f>
        <v/>
      </c>
      <c r="DJ26" s="222" t="str">
        <f>IF(AND('Bridge Start'!$H21&lt;=CEILING('Bridge CPM'!DJ$1,1),'Bridge Start'!$I21&gt;'Bridge CPM'!DI$1),1,"")</f>
        <v/>
      </c>
      <c r="DK26" s="257" t="str">
        <f>IF(AND('Bridge Start'!$H21&lt;=CEILING('Bridge CPM'!DK$1,1),'Bridge Start'!$I21&gt;'Bridge CPM'!DJ$1),1,"")</f>
        <v/>
      </c>
      <c r="DL26" s="257" t="str">
        <f>IF(AND('Bridge Start'!$H21&lt;=CEILING('Bridge CPM'!DL$1,1),'Bridge Start'!$I21&gt;'Bridge CPM'!DK$1),1,"")</f>
        <v/>
      </c>
      <c r="DM26" s="257" t="str">
        <f>IF(AND('Bridge Start'!$H21&lt;=CEILING('Bridge CPM'!DM$1,1),'Bridge Start'!$I21&gt;'Bridge CPM'!DL$1),1,"")</f>
        <v/>
      </c>
      <c r="DN26" s="257" t="str">
        <f>IF(AND('Bridge Start'!$H21&lt;=CEILING('Bridge CPM'!DN$1,1),'Bridge Start'!$I21&gt;'Bridge CPM'!DM$1),1,"")</f>
        <v/>
      </c>
      <c r="DO26" s="257" t="str">
        <f>IF(AND('Bridge Start'!$H21&lt;=CEILING('Bridge CPM'!DO$1,1),'Bridge Start'!$I21&gt;'Bridge CPM'!DN$1),1,"")</f>
        <v/>
      </c>
      <c r="DP26" s="257" t="str">
        <f>IF(AND('Bridge Start'!$H21&lt;=CEILING('Bridge CPM'!DP$1,1),'Bridge Start'!$I21&gt;'Bridge CPM'!DO$1),1,"")</f>
        <v/>
      </c>
      <c r="DQ26" s="257" t="str">
        <f>IF(AND('Bridge Start'!$H21&lt;=CEILING('Bridge CPM'!DQ$1,1),'Bridge Start'!$I21&gt;'Bridge CPM'!DP$1),1,"")</f>
        <v/>
      </c>
      <c r="DR26" s="257" t="str">
        <f>IF(AND('Bridge Start'!$H21&lt;=CEILING('Bridge CPM'!DR$1,1),'Bridge Start'!$I21&gt;'Bridge CPM'!DQ$1),1,"")</f>
        <v/>
      </c>
      <c r="DS26" s="223" t="str">
        <f>IF(AND('Bridge Start'!$H21&lt;=CEILING('Bridge CPM'!DS$1,1),'Bridge Start'!$I21&gt;'Bridge CPM'!DR$1),1,"")</f>
        <v/>
      </c>
      <c r="DT26" s="222" t="str">
        <f>IF(AND('Bridge Start'!$H21&lt;=CEILING('Bridge CPM'!DT$1,1),'Bridge Start'!$I21&gt;'Bridge CPM'!DS$1),1,"")</f>
        <v/>
      </c>
      <c r="DU26" s="257" t="str">
        <f>IF(AND('Bridge Start'!$H21&lt;=CEILING('Bridge CPM'!DU$1,1),'Bridge Start'!$I21&gt;'Bridge CPM'!DT$1),1,"")</f>
        <v/>
      </c>
      <c r="DV26" s="257" t="str">
        <f>IF(AND('Bridge Start'!$H21&lt;=CEILING('Bridge CPM'!DV$1,1),'Bridge Start'!$I21&gt;'Bridge CPM'!DU$1),1,"")</f>
        <v/>
      </c>
      <c r="DW26" s="257" t="str">
        <f>IF(AND('Bridge Start'!$H21&lt;=CEILING('Bridge CPM'!DW$1,1),'Bridge Start'!$I21&gt;'Bridge CPM'!DV$1),1,"")</f>
        <v/>
      </c>
      <c r="DX26" s="257" t="str">
        <f>IF(AND('Bridge Start'!$H21&lt;=CEILING('Bridge CPM'!DX$1,1),'Bridge Start'!$I21&gt;'Bridge CPM'!DW$1),1,"")</f>
        <v/>
      </c>
      <c r="DY26" s="257" t="str">
        <f>IF(AND('Bridge Start'!$H21&lt;=CEILING('Bridge CPM'!DY$1,1),'Bridge Start'!$I21&gt;'Bridge CPM'!DX$1),1,"")</f>
        <v/>
      </c>
      <c r="DZ26" s="257" t="str">
        <f>IF(AND('Bridge Start'!$H21&lt;=CEILING('Bridge CPM'!DZ$1,1),'Bridge Start'!$I21&gt;'Bridge CPM'!DY$1),1,"")</f>
        <v/>
      </c>
      <c r="EA26" s="257" t="str">
        <f>IF(AND('Bridge Start'!$H21&lt;=CEILING('Bridge CPM'!EA$1,1),'Bridge Start'!$I21&gt;'Bridge CPM'!DZ$1),1,"")</f>
        <v/>
      </c>
      <c r="EB26" s="257" t="str">
        <f>IF(AND('Bridge Start'!$H21&lt;=CEILING('Bridge CPM'!EB$1,1),'Bridge Start'!$I21&gt;'Bridge CPM'!EA$1),1,"")</f>
        <v/>
      </c>
      <c r="EC26" s="223" t="str">
        <f>IF(AND('Bridge Start'!$H21&lt;=CEILING('Bridge CPM'!EC$1,1),'Bridge Start'!$I21&gt;'Bridge CPM'!EB$1),1,"")</f>
        <v/>
      </c>
    </row>
    <row r="27" spans="2:133" ht="12" customHeight="1" x14ac:dyDescent="0.2">
      <c r="B27" t="str">
        <f>'Bridge Start'!B22</f>
        <v/>
      </c>
      <c r="C27" s="249" t="str">
        <f>'Bridge Start'!D22</f>
        <v/>
      </c>
      <c r="D27" s="268" t="str">
        <f>IF(AND('Bridge Start'!$H22&lt;=CEILING('Bridge CPM'!D$1,1),'Bridge Start'!$I22&gt;'Bridge CPM'!C$1),1,"")</f>
        <v/>
      </c>
      <c r="E27" s="269" t="str">
        <f>IF(AND('Bridge Start'!$H22&lt;=CEILING('Bridge CPM'!E$1,1),'Bridge Start'!$I22&gt;'Bridge CPM'!D$1),1,"")</f>
        <v/>
      </c>
      <c r="F27" s="269" t="str">
        <f>IF(AND('Bridge Start'!$H22&lt;=CEILING('Bridge CPM'!F$1,1),'Bridge Start'!$I22&gt;'Bridge CPM'!E$1),1,"")</f>
        <v/>
      </c>
      <c r="G27" s="269" t="str">
        <f>IF(AND('Bridge Start'!$H22&lt;=CEILING('Bridge CPM'!G$1,1),'Bridge Start'!$I22&gt;'Bridge CPM'!F$1),1,"")</f>
        <v/>
      </c>
      <c r="H27" s="269" t="str">
        <f>IF(AND('Bridge Start'!$H22&lt;=CEILING('Bridge CPM'!H$1,1),'Bridge Start'!$I22&gt;'Bridge CPM'!G$1),1,"")</f>
        <v/>
      </c>
      <c r="I27" s="269" t="str">
        <f>IF(AND('Bridge Start'!$H22&lt;=CEILING('Bridge CPM'!I$1,1),'Bridge Start'!$I22&gt;'Bridge CPM'!H$1),1,"")</f>
        <v/>
      </c>
      <c r="J27" s="269" t="str">
        <f>IF(AND('Bridge Start'!$H22&lt;=CEILING('Bridge CPM'!J$1,1),'Bridge Start'!$I22&gt;'Bridge CPM'!I$1),1,"")</f>
        <v/>
      </c>
      <c r="K27" s="269" t="str">
        <f>IF(AND('Bridge Start'!$H22&lt;=CEILING('Bridge CPM'!K$1,1),'Bridge Start'!$I22&gt;'Bridge CPM'!J$1),1,"")</f>
        <v/>
      </c>
      <c r="L27" s="269" t="str">
        <f>IF(AND('Bridge Start'!$H22&lt;=CEILING('Bridge CPM'!L$1,1),'Bridge Start'!$I22&gt;'Bridge CPM'!K$1),1,"")</f>
        <v/>
      </c>
      <c r="M27" s="270" t="str">
        <f>IF(AND('Bridge Start'!$H22&lt;=CEILING('Bridge CPM'!M$1,1),'Bridge Start'!$I22&gt;'Bridge CPM'!L$1),1,"")</f>
        <v/>
      </c>
      <c r="N27" s="268" t="str">
        <f>IF(AND('Bridge Start'!$H22&lt;=CEILING('Bridge CPM'!N$1,1),'Bridge Start'!$I22&gt;'Bridge CPM'!M$1),1,"")</f>
        <v/>
      </c>
      <c r="O27" s="269" t="str">
        <f>IF(AND('Bridge Start'!$H22&lt;=CEILING('Bridge CPM'!O$1,1),'Bridge Start'!$I22&gt;'Bridge CPM'!N$1),1,"")</f>
        <v/>
      </c>
      <c r="P27" s="269" t="str">
        <f>IF(AND('Bridge Start'!$H22&lt;=CEILING('Bridge CPM'!P$1,1),'Bridge Start'!$I22&gt;'Bridge CPM'!O$1),1,"")</f>
        <v/>
      </c>
      <c r="Q27" s="269" t="str">
        <f>IF(AND('Bridge Start'!$H22&lt;=CEILING('Bridge CPM'!Q$1,1),'Bridge Start'!$I22&gt;'Bridge CPM'!P$1),1,"")</f>
        <v/>
      </c>
      <c r="R27" s="269" t="str">
        <f>IF(AND('Bridge Start'!$H22&lt;=CEILING('Bridge CPM'!R$1,1),'Bridge Start'!$I22&gt;'Bridge CPM'!Q$1),1,"")</f>
        <v/>
      </c>
      <c r="S27" s="269" t="str">
        <f>IF(AND('Bridge Start'!$H22&lt;=CEILING('Bridge CPM'!S$1,1),'Bridge Start'!$I22&gt;'Bridge CPM'!R$1),1,"")</f>
        <v/>
      </c>
      <c r="T27" s="269" t="str">
        <f>IF(AND('Bridge Start'!$H22&lt;=CEILING('Bridge CPM'!T$1,1),'Bridge Start'!$I22&gt;'Bridge CPM'!S$1),1,"")</f>
        <v/>
      </c>
      <c r="U27" s="269" t="str">
        <f>IF(AND('Bridge Start'!$H22&lt;=CEILING('Bridge CPM'!U$1,1),'Bridge Start'!$I22&gt;'Bridge CPM'!T$1),1,"")</f>
        <v/>
      </c>
      <c r="V27" s="269" t="str">
        <f>IF(AND('Bridge Start'!$H22&lt;=CEILING('Bridge CPM'!V$1,1),'Bridge Start'!$I22&gt;'Bridge CPM'!U$1),1,"")</f>
        <v/>
      </c>
      <c r="W27" s="270" t="str">
        <f>IF(AND('Bridge Start'!$H22&lt;=CEILING('Bridge CPM'!W$1,1),'Bridge Start'!$I22&gt;'Bridge CPM'!V$1),1,"")</f>
        <v/>
      </c>
      <c r="X27" s="268" t="str">
        <f>IF(AND('Bridge Start'!$H22&lt;=CEILING('Bridge CPM'!X$1,1),'Bridge Start'!$I22&gt;'Bridge CPM'!W$1),1,"")</f>
        <v/>
      </c>
      <c r="Y27" s="269" t="str">
        <f>IF(AND('Bridge Start'!$H22&lt;=CEILING('Bridge CPM'!Y$1,1),'Bridge Start'!$I22&gt;'Bridge CPM'!X$1),1,"")</f>
        <v/>
      </c>
      <c r="Z27" s="269" t="str">
        <f>IF(AND('Bridge Start'!$H22&lt;=CEILING('Bridge CPM'!Z$1,1),'Bridge Start'!$I22&gt;'Bridge CPM'!Y$1),1,"")</f>
        <v/>
      </c>
      <c r="AA27" s="269" t="str">
        <f>IF(AND('Bridge Start'!$H22&lt;=CEILING('Bridge CPM'!AA$1,1),'Bridge Start'!$I22&gt;'Bridge CPM'!Z$1),1,"")</f>
        <v/>
      </c>
      <c r="AB27" s="269" t="str">
        <f>IF(AND('Bridge Start'!$H22&lt;=CEILING('Bridge CPM'!AB$1,1),'Bridge Start'!$I22&gt;'Bridge CPM'!AA$1),1,"")</f>
        <v/>
      </c>
      <c r="AC27" s="269" t="str">
        <f>IF(AND('Bridge Start'!$H22&lt;=CEILING('Bridge CPM'!AC$1,1),'Bridge Start'!$I22&gt;'Bridge CPM'!AB$1),1,"")</f>
        <v/>
      </c>
      <c r="AD27" s="269" t="str">
        <f>IF(AND('Bridge Start'!$H22&lt;=CEILING('Bridge CPM'!AD$1,1),'Bridge Start'!$I22&gt;'Bridge CPM'!AC$1),1,"")</f>
        <v/>
      </c>
      <c r="AE27" s="269" t="str">
        <f>IF(AND('Bridge Start'!$H22&lt;=CEILING('Bridge CPM'!AE$1,1),'Bridge Start'!$I22&gt;'Bridge CPM'!AD$1),1,"")</f>
        <v/>
      </c>
      <c r="AF27" s="269" t="str">
        <f>IF(AND('Bridge Start'!$H22&lt;=CEILING('Bridge CPM'!AF$1,1),'Bridge Start'!$I22&gt;'Bridge CPM'!AE$1),1,"")</f>
        <v/>
      </c>
      <c r="AG27" s="270" t="str">
        <f>IF(AND('Bridge Start'!$H22&lt;=CEILING('Bridge CPM'!AG$1,1),'Bridge Start'!$I22&gt;'Bridge CPM'!AF$1),1,"")</f>
        <v/>
      </c>
      <c r="AH27" s="268" t="str">
        <f>IF(AND('Bridge Start'!$H22&lt;=CEILING('Bridge CPM'!AH$1,1),'Bridge Start'!$I22&gt;'Bridge CPM'!AG$1),1,"")</f>
        <v/>
      </c>
      <c r="AI27" s="269" t="str">
        <f>IF(AND('Bridge Start'!$H22&lt;=CEILING('Bridge CPM'!AI$1,1),'Bridge Start'!$I22&gt;'Bridge CPM'!AH$1),1,"")</f>
        <v/>
      </c>
      <c r="AJ27" s="269" t="str">
        <f>IF(AND('Bridge Start'!$H22&lt;=CEILING('Bridge CPM'!AJ$1,1),'Bridge Start'!$I22&gt;'Bridge CPM'!AI$1),1,"")</f>
        <v/>
      </c>
      <c r="AK27" s="269" t="str">
        <f>IF(AND('Bridge Start'!$H22&lt;=CEILING('Bridge CPM'!AK$1,1),'Bridge Start'!$I22&gt;'Bridge CPM'!AJ$1),1,"")</f>
        <v/>
      </c>
      <c r="AL27" s="269" t="str">
        <f>IF(AND('Bridge Start'!$H22&lt;=CEILING('Bridge CPM'!AL$1,1),'Bridge Start'!$I22&gt;'Bridge CPM'!AK$1),1,"")</f>
        <v/>
      </c>
      <c r="AM27" s="269" t="str">
        <f>IF(AND('Bridge Start'!$H22&lt;=CEILING('Bridge CPM'!AM$1,1),'Bridge Start'!$I22&gt;'Bridge CPM'!AL$1),1,"")</f>
        <v/>
      </c>
      <c r="AN27" s="269" t="str">
        <f>IF(AND('Bridge Start'!$H22&lt;=CEILING('Bridge CPM'!AN$1,1),'Bridge Start'!$I22&gt;'Bridge CPM'!AM$1),1,"")</f>
        <v/>
      </c>
      <c r="AO27" s="269" t="str">
        <f>IF(AND('Bridge Start'!$H22&lt;=CEILING('Bridge CPM'!AO$1,1),'Bridge Start'!$I22&gt;'Bridge CPM'!AN$1),1,"")</f>
        <v/>
      </c>
      <c r="AP27" s="269" t="str">
        <f>IF(AND('Bridge Start'!$H22&lt;=CEILING('Bridge CPM'!AP$1,1),'Bridge Start'!$I22&gt;'Bridge CPM'!AO$1),1,"")</f>
        <v/>
      </c>
      <c r="AQ27" s="270" t="str">
        <f>IF(AND('Bridge Start'!$H22&lt;=CEILING('Bridge CPM'!AQ$1,1),'Bridge Start'!$I22&gt;'Bridge CPM'!AP$1),1,"")</f>
        <v/>
      </c>
      <c r="AR27" s="268" t="str">
        <f>IF(AND('Bridge Start'!$H22&lt;=CEILING('Bridge CPM'!AR$1,1),'Bridge Start'!$I22&gt;'Bridge CPM'!AQ$1),1,"")</f>
        <v/>
      </c>
      <c r="AS27" s="269" t="str">
        <f>IF(AND('Bridge Start'!$H22&lt;=CEILING('Bridge CPM'!AS$1,1),'Bridge Start'!$I22&gt;'Bridge CPM'!AR$1),1,"")</f>
        <v/>
      </c>
      <c r="AT27" s="269" t="str">
        <f>IF(AND('Bridge Start'!$H22&lt;=CEILING('Bridge CPM'!AT$1,1),'Bridge Start'!$I22&gt;'Bridge CPM'!AS$1),1,"")</f>
        <v/>
      </c>
      <c r="AU27" s="269" t="str">
        <f>IF(AND('Bridge Start'!$H22&lt;=CEILING('Bridge CPM'!AU$1,1),'Bridge Start'!$I22&gt;'Bridge CPM'!AT$1),1,"")</f>
        <v/>
      </c>
      <c r="AV27" s="269" t="str">
        <f>IF(AND('Bridge Start'!$H22&lt;=CEILING('Bridge CPM'!AV$1,1),'Bridge Start'!$I22&gt;'Bridge CPM'!AU$1),1,"")</f>
        <v/>
      </c>
      <c r="AW27" s="269" t="str">
        <f>IF(AND('Bridge Start'!$H22&lt;=CEILING('Bridge CPM'!AW$1,1),'Bridge Start'!$I22&gt;'Bridge CPM'!AV$1),1,"")</f>
        <v/>
      </c>
      <c r="AX27" s="269" t="str">
        <f>IF(AND('Bridge Start'!$H22&lt;=CEILING('Bridge CPM'!AX$1,1),'Bridge Start'!$I22&gt;'Bridge CPM'!AW$1),1,"")</f>
        <v/>
      </c>
      <c r="AY27" s="269" t="str">
        <f>IF(AND('Bridge Start'!$H22&lt;=CEILING('Bridge CPM'!AY$1,1),'Bridge Start'!$I22&gt;'Bridge CPM'!AX$1),1,"")</f>
        <v/>
      </c>
      <c r="AZ27" s="269" t="str">
        <f>IF(AND('Bridge Start'!$H22&lt;=CEILING('Bridge CPM'!AZ$1,1),'Bridge Start'!$I22&gt;'Bridge CPM'!AY$1),1,"")</f>
        <v/>
      </c>
      <c r="BA27" s="270" t="str">
        <f>IF(AND('Bridge Start'!$H22&lt;=CEILING('Bridge CPM'!BA$1,1),'Bridge Start'!$I22&gt;'Bridge CPM'!AZ$1),1,"")</f>
        <v/>
      </c>
      <c r="BB27" s="268" t="str">
        <f>IF(AND('Bridge Start'!$H22&lt;=CEILING('Bridge CPM'!BB$1,1),'Bridge Start'!$I22&gt;'Bridge CPM'!BA$1),1,"")</f>
        <v/>
      </c>
      <c r="BC27" s="269" t="str">
        <f>IF(AND('Bridge Start'!$H22&lt;=CEILING('Bridge CPM'!BC$1,1),'Bridge Start'!$I22&gt;'Bridge CPM'!BB$1),1,"")</f>
        <v/>
      </c>
      <c r="BD27" s="269" t="str">
        <f>IF(AND('Bridge Start'!$H22&lt;=CEILING('Bridge CPM'!BD$1,1),'Bridge Start'!$I22&gt;'Bridge CPM'!BC$1),1,"")</f>
        <v/>
      </c>
      <c r="BE27" s="269" t="str">
        <f>IF(AND('Bridge Start'!$H22&lt;=CEILING('Bridge CPM'!BE$1,1),'Bridge Start'!$I22&gt;'Bridge CPM'!BD$1),1,"")</f>
        <v/>
      </c>
      <c r="BF27" s="269" t="str">
        <f>IF(AND('Bridge Start'!$H22&lt;=CEILING('Bridge CPM'!BF$1,1),'Bridge Start'!$I22&gt;'Bridge CPM'!BE$1),1,"")</f>
        <v/>
      </c>
      <c r="BG27" s="269" t="str">
        <f>IF(AND('Bridge Start'!$H22&lt;=CEILING('Bridge CPM'!BG$1,1),'Bridge Start'!$I22&gt;'Bridge CPM'!BF$1),1,"")</f>
        <v/>
      </c>
      <c r="BH27" s="269" t="str">
        <f>IF(AND('Bridge Start'!$H22&lt;=CEILING('Bridge CPM'!BH$1,1),'Bridge Start'!$I22&gt;'Bridge CPM'!BG$1),1,"")</f>
        <v/>
      </c>
      <c r="BI27" s="269" t="str">
        <f>IF(AND('Bridge Start'!$H22&lt;=CEILING('Bridge CPM'!BI$1,1),'Bridge Start'!$I22&gt;'Bridge CPM'!BH$1),1,"")</f>
        <v/>
      </c>
      <c r="BJ27" s="269" t="str">
        <f>IF(AND('Bridge Start'!$H22&lt;=CEILING('Bridge CPM'!BJ$1,1),'Bridge Start'!$I22&gt;'Bridge CPM'!BI$1),1,"")</f>
        <v/>
      </c>
      <c r="BK27" s="270" t="str">
        <f>IF(AND('Bridge Start'!$H22&lt;=CEILING('Bridge CPM'!BK$1,1),'Bridge Start'!$I22&gt;'Bridge CPM'!BJ$1),1,"")</f>
        <v/>
      </c>
      <c r="BL27" s="268" t="str">
        <f>IF(AND('Bridge Start'!$H22&lt;=CEILING('Bridge CPM'!BL$1,1),'Bridge Start'!$I22&gt;'Bridge CPM'!BK$1),1,"")</f>
        <v/>
      </c>
      <c r="BM27" s="269" t="str">
        <f>IF(AND('Bridge Start'!$H22&lt;=CEILING('Bridge CPM'!BM$1,1),'Bridge Start'!$I22&gt;'Bridge CPM'!BL$1),1,"")</f>
        <v/>
      </c>
      <c r="BN27" s="269" t="str">
        <f>IF(AND('Bridge Start'!$H22&lt;=CEILING('Bridge CPM'!BN$1,1),'Bridge Start'!$I22&gt;'Bridge CPM'!BM$1),1,"")</f>
        <v/>
      </c>
      <c r="BO27" s="269" t="str">
        <f>IF(AND('Bridge Start'!$H22&lt;=CEILING('Bridge CPM'!BO$1,1),'Bridge Start'!$I22&gt;'Bridge CPM'!BN$1),1,"")</f>
        <v/>
      </c>
      <c r="BP27" s="269" t="str">
        <f>IF(AND('Bridge Start'!$H22&lt;=CEILING('Bridge CPM'!BP$1,1),'Bridge Start'!$I22&gt;'Bridge CPM'!BO$1),1,"")</f>
        <v/>
      </c>
      <c r="BQ27" s="269" t="str">
        <f>IF(AND('Bridge Start'!$H22&lt;=CEILING('Bridge CPM'!BQ$1,1),'Bridge Start'!$I22&gt;'Bridge CPM'!BP$1),1,"")</f>
        <v/>
      </c>
      <c r="BR27" s="269" t="str">
        <f>IF(AND('Bridge Start'!$H22&lt;=CEILING('Bridge CPM'!BR$1,1),'Bridge Start'!$I22&gt;'Bridge CPM'!BQ$1),1,"")</f>
        <v/>
      </c>
      <c r="BS27" s="269" t="str">
        <f>IF(AND('Bridge Start'!$H22&lt;=CEILING('Bridge CPM'!BS$1,1),'Bridge Start'!$I22&gt;'Bridge CPM'!BR$1),1,"")</f>
        <v/>
      </c>
      <c r="BT27" s="269" t="str">
        <f>IF(AND('Bridge Start'!$H22&lt;=CEILING('Bridge CPM'!BT$1,1),'Bridge Start'!$I22&gt;'Bridge CPM'!BS$1),1,"")</f>
        <v/>
      </c>
      <c r="BU27" s="270" t="str">
        <f>IF(AND('Bridge Start'!$H22&lt;=CEILING('Bridge CPM'!BU$1,1),'Bridge Start'!$I22&gt;'Bridge CPM'!BT$1),1,"")</f>
        <v/>
      </c>
      <c r="BV27" s="268" t="str">
        <f>IF(AND('Bridge Start'!$H22&lt;=CEILING('Bridge CPM'!BV$1,1),'Bridge Start'!$I22&gt;'Bridge CPM'!BU$1),1,"")</f>
        <v/>
      </c>
      <c r="BW27" s="269" t="str">
        <f>IF(AND('Bridge Start'!$H22&lt;=CEILING('Bridge CPM'!BW$1,1),'Bridge Start'!$I22&gt;'Bridge CPM'!BV$1),1,"")</f>
        <v/>
      </c>
      <c r="BX27" s="269" t="str">
        <f>IF(AND('Bridge Start'!$H22&lt;=CEILING('Bridge CPM'!BX$1,1),'Bridge Start'!$I22&gt;'Bridge CPM'!BW$1),1,"")</f>
        <v/>
      </c>
      <c r="BY27" s="269" t="str">
        <f>IF(AND('Bridge Start'!$H22&lt;=CEILING('Bridge CPM'!BY$1,1),'Bridge Start'!$I22&gt;'Bridge CPM'!BX$1),1,"")</f>
        <v/>
      </c>
      <c r="BZ27" s="269" t="str">
        <f>IF(AND('Bridge Start'!$H22&lt;=CEILING('Bridge CPM'!BZ$1,1),'Bridge Start'!$I22&gt;'Bridge CPM'!BY$1),1,"")</f>
        <v/>
      </c>
      <c r="CA27" s="269" t="str">
        <f>IF(AND('Bridge Start'!$H22&lt;=CEILING('Bridge CPM'!CA$1,1),'Bridge Start'!$I22&gt;'Bridge CPM'!BZ$1),1,"")</f>
        <v/>
      </c>
      <c r="CB27" s="269" t="str">
        <f>IF(AND('Bridge Start'!$H22&lt;=CEILING('Bridge CPM'!CB$1,1),'Bridge Start'!$I22&gt;'Bridge CPM'!CA$1),1,"")</f>
        <v/>
      </c>
      <c r="CC27" s="269" t="str">
        <f>IF(AND('Bridge Start'!$H22&lt;=CEILING('Bridge CPM'!CC$1,1),'Bridge Start'!$I22&gt;'Bridge CPM'!CB$1),1,"")</f>
        <v/>
      </c>
      <c r="CD27" s="269" t="str">
        <f>IF(AND('Bridge Start'!$H22&lt;=CEILING('Bridge CPM'!CD$1,1),'Bridge Start'!$I22&gt;'Bridge CPM'!CC$1),1,"")</f>
        <v/>
      </c>
      <c r="CE27" s="270" t="str">
        <f>IF(AND('Bridge Start'!$H22&lt;=CEILING('Bridge CPM'!CE$1,1),'Bridge Start'!$I22&gt;'Bridge CPM'!CD$1),1,"")</f>
        <v/>
      </c>
      <c r="CF27" s="268" t="str">
        <f>IF(AND('Bridge Start'!$H22&lt;=CEILING('Bridge CPM'!CF$1,1),'Bridge Start'!$I22&gt;'Bridge CPM'!CE$1),1,"")</f>
        <v/>
      </c>
      <c r="CG27" s="269" t="str">
        <f>IF(AND('Bridge Start'!$H22&lt;=CEILING('Bridge CPM'!CG$1,1),'Bridge Start'!$I22&gt;'Bridge CPM'!CF$1),1,"")</f>
        <v/>
      </c>
      <c r="CH27" s="269" t="str">
        <f>IF(AND('Bridge Start'!$H22&lt;=CEILING('Bridge CPM'!CH$1,1),'Bridge Start'!$I22&gt;'Bridge CPM'!CG$1),1,"")</f>
        <v/>
      </c>
      <c r="CI27" s="269" t="str">
        <f>IF(AND('Bridge Start'!$H22&lt;=CEILING('Bridge CPM'!CI$1,1),'Bridge Start'!$I22&gt;'Bridge CPM'!CH$1),1,"")</f>
        <v/>
      </c>
      <c r="CJ27" s="269" t="str">
        <f>IF(AND('Bridge Start'!$H22&lt;=CEILING('Bridge CPM'!CJ$1,1),'Bridge Start'!$I22&gt;'Bridge CPM'!CI$1),1,"")</f>
        <v/>
      </c>
      <c r="CK27" s="269" t="str">
        <f>IF(AND('Bridge Start'!$H22&lt;=CEILING('Bridge CPM'!CK$1,1),'Bridge Start'!$I22&gt;'Bridge CPM'!CJ$1),1,"")</f>
        <v/>
      </c>
      <c r="CL27" s="269" t="str">
        <f>IF(AND('Bridge Start'!$H22&lt;=CEILING('Bridge CPM'!CL$1,1),'Bridge Start'!$I22&gt;'Bridge CPM'!CK$1),1,"")</f>
        <v/>
      </c>
      <c r="CM27" s="269" t="str">
        <f>IF(AND('Bridge Start'!$H22&lt;=CEILING('Bridge CPM'!CM$1,1),'Bridge Start'!$I22&gt;'Bridge CPM'!CL$1),1,"")</f>
        <v/>
      </c>
      <c r="CN27" s="269" t="str">
        <f>IF(AND('Bridge Start'!$H22&lt;=CEILING('Bridge CPM'!CN$1,1),'Bridge Start'!$I22&gt;'Bridge CPM'!CM$1),1,"")</f>
        <v/>
      </c>
      <c r="CO27" s="270" t="str">
        <f>IF(AND('Bridge Start'!$H22&lt;=CEILING('Bridge CPM'!CO$1,1),'Bridge Start'!$I22&gt;'Bridge CPM'!CN$1),1,"")</f>
        <v/>
      </c>
      <c r="CP27" s="268" t="str">
        <f>IF(AND('Bridge Start'!$H22&lt;=CEILING('Bridge CPM'!CP$1,1),'Bridge Start'!$I22&gt;'Bridge CPM'!CO$1),1,"")</f>
        <v/>
      </c>
      <c r="CQ27" s="269" t="str">
        <f>IF(AND('Bridge Start'!$H22&lt;=CEILING('Bridge CPM'!CQ$1,1),'Bridge Start'!$I22&gt;'Bridge CPM'!CP$1),1,"")</f>
        <v/>
      </c>
      <c r="CR27" s="269" t="str">
        <f>IF(AND('Bridge Start'!$H22&lt;=CEILING('Bridge CPM'!CR$1,1),'Bridge Start'!$I22&gt;'Bridge CPM'!CQ$1),1,"")</f>
        <v/>
      </c>
      <c r="CS27" s="269" t="str">
        <f>IF(AND('Bridge Start'!$H22&lt;=CEILING('Bridge CPM'!CS$1,1),'Bridge Start'!$I22&gt;'Bridge CPM'!CR$1),1,"")</f>
        <v/>
      </c>
      <c r="CT27" s="269" t="str">
        <f>IF(AND('Bridge Start'!$H22&lt;=CEILING('Bridge CPM'!CT$1,1),'Bridge Start'!$I22&gt;'Bridge CPM'!CS$1),1,"")</f>
        <v/>
      </c>
      <c r="CU27" s="269" t="str">
        <f>IF(AND('Bridge Start'!$H22&lt;=CEILING('Bridge CPM'!CU$1,1),'Bridge Start'!$I22&gt;'Bridge CPM'!CT$1),1,"")</f>
        <v/>
      </c>
      <c r="CV27" s="269" t="str">
        <f>IF(AND('Bridge Start'!$H22&lt;=CEILING('Bridge CPM'!CV$1,1),'Bridge Start'!$I22&gt;'Bridge CPM'!CU$1),1,"")</f>
        <v/>
      </c>
      <c r="CW27" s="269" t="str">
        <f>IF(AND('Bridge Start'!$H22&lt;=CEILING('Bridge CPM'!CW$1,1),'Bridge Start'!$I22&gt;'Bridge CPM'!CV$1),1,"")</f>
        <v/>
      </c>
      <c r="CX27" s="269" t="str">
        <f>IF(AND('Bridge Start'!$H22&lt;=CEILING('Bridge CPM'!CX$1,1),'Bridge Start'!$I22&gt;'Bridge CPM'!CW$1),1,"")</f>
        <v/>
      </c>
      <c r="CY27" s="270" t="str">
        <f>IF(AND('Bridge Start'!$H22&lt;=CEILING('Bridge CPM'!CY$1,1),'Bridge Start'!$I22&gt;'Bridge CPM'!CX$1),1,"")</f>
        <v/>
      </c>
      <c r="CZ27" s="268" t="str">
        <f>IF(AND('Bridge Start'!$H22&lt;=CEILING('Bridge CPM'!CZ$1,1),'Bridge Start'!$I22&gt;'Bridge CPM'!CY$1),1,"")</f>
        <v/>
      </c>
      <c r="DA27" s="269" t="str">
        <f>IF(AND('Bridge Start'!$H22&lt;=CEILING('Bridge CPM'!DA$1,1),'Bridge Start'!$I22&gt;'Bridge CPM'!CZ$1),1,"")</f>
        <v/>
      </c>
      <c r="DB27" s="269" t="str">
        <f>IF(AND('Bridge Start'!$H22&lt;=CEILING('Bridge CPM'!DB$1,1),'Bridge Start'!$I22&gt;'Bridge CPM'!DA$1),1,"")</f>
        <v/>
      </c>
      <c r="DC27" s="269" t="str">
        <f>IF(AND('Bridge Start'!$H22&lt;=CEILING('Bridge CPM'!DC$1,1),'Bridge Start'!$I22&gt;'Bridge CPM'!DB$1),1,"")</f>
        <v/>
      </c>
      <c r="DD27" s="269" t="str">
        <f>IF(AND('Bridge Start'!$H22&lt;=CEILING('Bridge CPM'!DD$1,1),'Bridge Start'!$I22&gt;'Bridge CPM'!DC$1),1,"")</f>
        <v/>
      </c>
      <c r="DE27" s="269" t="str">
        <f>IF(AND('Bridge Start'!$H22&lt;=CEILING('Bridge CPM'!DE$1,1),'Bridge Start'!$I22&gt;'Bridge CPM'!DD$1),1,"")</f>
        <v/>
      </c>
      <c r="DF27" s="269" t="str">
        <f>IF(AND('Bridge Start'!$H22&lt;=CEILING('Bridge CPM'!DF$1,1),'Bridge Start'!$I22&gt;'Bridge CPM'!DE$1),1,"")</f>
        <v/>
      </c>
      <c r="DG27" s="269" t="str">
        <f>IF(AND('Bridge Start'!$H22&lt;=CEILING('Bridge CPM'!DG$1,1),'Bridge Start'!$I22&gt;'Bridge CPM'!DF$1),1,"")</f>
        <v/>
      </c>
      <c r="DH27" s="269" t="str">
        <f>IF(AND('Bridge Start'!$H22&lt;=CEILING('Bridge CPM'!DH$1,1),'Bridge Start'!$I22&gt;'Bridge CPM'!DG$1),1,"")</f>
        <v/>
      </c>
      <c r="DI27" s="270" t="str">
        <f>IF(AND('Bridge Start'!$H22&lt;=CEILING('Bridge CPM'!DI$1,1),'Bridge Start'!$I22&gt;'Bridge CPM'!DH$1),1,"")</f>
        <v/>
      </c>
      <c r="DJ27" s="268" t="str">
        <f>IF(AND('Bridge Start'!$H22&lt;=CEILING('Bridge CPM'!DJ$1,1),'Bridge Start'!$I22&gt;'Bridge CPM'!DI$1),1,"")</f>
        <v/>
      </c>
      <c r="DK27" s="269" t="str">
        <f>IF(AND('Bridge Start'!$H22&lt;=CEILING('Bridge CPM'!DK$1,1),'Bridge Start'!$I22&gt;'Bridge CPM'!DJ$1),1,"")</f>
        <v/>
      </c>
      <c r="DL27" s="269" t="str">
        <f>IF(AND('Bridge Start'!$H22&lt;=CEILING('Bridge CPM'!DL$1,1),'Bridge Start'!$I22&gt;'Bridge CPM'!DK$1),1,"")</f>
        <v/>
      </c>
      <c r="DM27" s="269" t="str">
        <f>IF(AND('Bridge Start'!$H22&lt;=CEILING('Bridge CPM'!DM$1,1),'Bridge Start'!$I22&gt;'Bridge CPM'!DL$1),1,"")</f>
        <v/>
      </c>
      <c r="DN27" s="269" t="str">
        <f>IF(AND('Bridge Start'!$H22&lt;=CEILING('Bridge CPM'!DN$1,1),'Bridge Start'!$I22&gt;'Bridge CPM'!DM$1),1,"")</f>
        <v/>
      </c>
      <c r="DO27" s="269" t="str">
        <f>IF(AND('Bridge Start'!$H22&lt;=CEILING('Bridge CPM'!DO$1,1),'Bridge Start'!$I22&gt;'Bridge CPM'!DN$1),1,"")</f>
        <v/>
      </c>
      <c r="DP27" s="269" t="str">
        <f>IF(AND('Bridge Start'!$H22&lt;=CEILING('Bridge CPM'!DP$1,1),'Bridge Start'!$I22&gt;'Bridge CPM'!DO$1),1,"")</f>
        <v/>
      </c>
      <c r="DQ27" s="269" t="str">
        <f>IF(AND('Bridge Start'!$H22&lt;=CEILING('Bridge CPM'!DQ$1,1),'Bridge Start'!$I22&gt;'Bridge CPM'!DP$1),1,"")</f>
        <v/>
      </c>
      <c r="DR27" s="269" t="str">
        <f>IF(AND('Bridge Start'!$H22&lt;=CEILING('Bridge CPM'!DR$1,1),'Bridge Start'!$I22&gt;'Bridge CPM'!DQ$1),1,"")</f>
        <v/>
      </c>
      <c r="DS27" s="270" t="str">
        <f>IF(AND('Bridge Start'!$H22&lt;=CEILING('Bridge CPM'!DS$1,1),'Bridge Start'!$I22&gt;'Bridge CPM'!DR$1),1,"")</f>
        <v/>
      </c>
      <c r="DT27" s="268" t="str">
        <f>IF(AND('Bridge Start'!$H22&lt;=CEILING('Bridge CPM'!DT$1,1),'Bridge Start'!$I22&gt;'Bridge CPM'!DS$1),1,"")</f>
        <v/>
      </c>
      <c r="DU27" s="269" t="str">
        <f>IF(AND('Bridge Start'!$H22&lt;=CEILING('Bridge CPM'!DU$1,1),'Bridge Start'!$I22&gt;'Bridge CPM'!DT$1),1,"")</f>
        <v/>
      </c>
      <c r="DV27" s="269" t="str">
        <f>IF(AND('Bridge Start'!$H22&lt;=CEILING('Bridge CPM'!DV$1,1),'Bridge Start'!$I22&gt;'Bridge CPM'!DU$1),1,"")</f>
        <v/>
      </c>
      <c r="DW27" s="269" t="str">
        <f>IF(AND('Bridge Start'!$H22&lt;=CEILING('Bridge CPM'!DW$1,1),'Bridge Start'!$I22&gt;'Bridge CPM'!DV$1),1,"")</f>
        <v/>
      </c>
      <c r="DX27" s="269" t="str">
        <f>IF(AND('Bridge Start'!$H22&lt;=CEILING('Bridge CPM'!DX$1,1),'Bridge Start'!$I22&gt;'Bridge CPM'!DW$1),1,"")</f>
        <v/>
      </c>
      <c r="DY27" s="269" t="str">
        <f>IF(AND('Bridge Start'!$H22&lt;=CEILING('Bridge CPM'!DY$1,1),'Bridge Start'!$I22&gt;'Bridge CPM'!DX$1),1,"")</f>
        <v/>
      </c>
      <c r="DZ27" s="269" t="str">
        <f>IF(AND('Bridge Start'!$H22&lt;=CEILING('Bridge CPM'!DZ$1,1),'Bridge Start'!$I22&gt;'Bridge CPM'!DY$1),1,"")</f>
        <v/>
      </c>
      <c r="EA27" s="269" t="str">
        <f>IF(AND('Bridge Start'!$H22&lt;=CEILING('Bridge CPM'!EA$1,1),'Bridge Start'!$I22&gt;'Bridge CPM'!DZ$1),1,"")</f>
        <v/>
      </c>
      <c r="EB27" s="269" t="str">
        <f>IF(AND('Bridge Start'!$H22&lt;=CEILING('Bridge CPM'!EB$1,1),'Bridge Start'!$I22&gt;'Bridge CPM'!EA$1),1,"")</f>
        <v/>
      </c>
      <c r="EC27" s="270" t="str">
        <f>IF(AND('Bridge Start'!$H22&lt;=CEILING('Bridge CPM'!EC$1,1),'Bridge Start'!$I22&gt;'Bridge CPM'!EB$1),1,"")</f>
        <v/>
      </c>
    </row>
    <row r="28" spans="2:133" ht="12" customHeight="1" x14ac:dyDescent="0.2">
      <c r="B28" t="str">
        <f>'Bridge Start'!B23</f>
        <v/>
      </c>
      <c r="C28" s="221" t="str">
        <f>'Bridge Start'!D23</f>
        <v/>
      </c>
      <c r="D28" s="222" t="str">
        <f>IF(AND('Bridge Start'!$H23&lt;=CEILING('Bridge CPM'!D$1,1),'Bridge Start'!$I23&gt;'Bridge CPM'!C$1),1,"")</f>
        <v/>
      </c>
      <c r="E28" s="257" t="str">
        <f>IF(AND('Bridge Start'!$H23&lt;=CEILING('Bridge CPM'!E$1,1),'Bridge Start'!$I23&gt;'Bridge CPM'!D$1),1,"")</f>
        <v/>
      </c>
      <c r="F28" s="257" t="str">
        <f>IF(AND('Bridge Start'!$H23&lt;=CEILING('Bridge CPM'!F$1,1),'Bridge Start'!$I23&gt;'Bridge CPM'!E$1),1,"")</f>
        <v/>
      </c>
      <c r="G28" s="257" t="str">
        <f>IF(AND('Bridge Start'!$H23&lt;=CEILING('Bridge CPM'!G$1,1),'Bridge Start'!$I23&gt;'Bridge CPM'!F$1),1,"")</f>
        <v/>
      </c>
      <c r="H28" s="257" t="str">
        <f>IF(AND('Bridge Start'!$H23&lt;=CEILING('Bridge CPM'!H$1,1),'Bridge Start'!$I23&gt;'Bridge CPM'!G$1),1,"")</f>
        <v/>
      </c>
      <c r="I28" s="257" t="str">
        <f>IF(AND('Bridge Start'!$H23&lt;=CEILING('Bridge CPM'!I$1,1),'Bridge Start'!$I23&gt;'Bridge CPM'!H$1),1,"")</f>
        <v/>
      </c>
      <c r="J28" s="257" t="str">
        <f>IF(AND('Bridge Start'!$H23&lt;=CEILING('Bridge CPM'!J$1,1),'Bridge Start'!$I23&gt;'Bridge CPM'!I$1),1,"")</f>
        <v/>
      </c>
      <c r="K28" s="257" t="str">
        <f>IF(AND('Bridge Start'!$H23&lt;=CEILING('Bridge CPM'!K$1,1),'Bridge Start'!$I23&gt;'Bridge CPM'!J$1),1,"")</f>
        <v/>
      </c>
      <c r="L28" s="257" t="str">
        <f>IF(AND('Bridge Start'!$H23&lt;=CEILING('Bridge CPM'!L$1,1),'Bridge Start'!$I23&gt;'Bridge CPM'!K$1),1,"")</f>
        <v/>
      </c>
      <c r="M28" s="223" t="str">
        <f>IF(AND('Bridge Start'!$H23&lt;=CEILING('Bridge CPM'!M$1,1),'Bridge Start'!$I23&gt;'Bridge CPM'!L$1),1,"")</f>
        <v/>
      </c>
      <c r="N28" s="222" t="str">
        <f>IF(AND('Bridge Start'!$H23&lt;=CEILING('Bridge CPM'!N$1,1),'Bridge Start'!$I23&gt;'Bridge CPM'!M$1),1,"")</f>
        <v/>
      </c>
      <c r="O28" s="257" t="str">
        <f>IF(AND('Bridge Start'!$H23&lt;=CEILING('Bridge CPM'!O$1,1),'Bridge Start'!$I23&gt;'Bridge CPM'!N$1),1,"")</f>
        <v/>
      </c>
      <c r="P28" s="257" t="str">
        <f>IF(AND('Bridge Start'!$H23&lt;=CEILING('Bridge CPM'!P$1,1),'Bridge Start'!$I23&gt;'Bridge CPM'!O$1),1,"")</f>
        <v/>
      </c>
      <c r="Q28" s="257" t="str">
        <f>IF(AND('Bridge Start'!$H23&lt;=CEILING('Bridge CPM'!Q$1,1),'Bridge Start'!$I23&gt;'Bridge CPM'!P$1),1,"")</f>
        <v/>
      </c>
      <c r="R28" s="257" t="str">
        <f>IF(AND('Bridge Start'!$H23&lt;=CEILING('Bridge CPM'!R$1,1),'Bridge Start'!$I23&gt;'Bridge CPM'!Q$1),1,"")</f>
        <v/>
      </c>
      <c r="S28" s="257" t="str">
        <f>IF(AND('Bridge Start'!$H23&lt;=CEILING('Bridge CPM'!S$1,1),'Bridge Start'!$I23&gt;'Bridge CPM'!R$1),1,"")</f>
        <v/>
      </c>
      <c r="T28" s="257" t="str">
        <f>IF(AND('Bridge Start'!$H23&lt;=CEILING('Bridge CPM'!T$1,1),'Bridge Start'!$I23&gt;'Bridge CPM'!S$1),1,"")</f>
        <v/>
      </c>
      <c r="U28" s="257" t="str">
        <f>IF(AND('Bridge Start'!$H23&lt;=CEILING('Bridge CPM'!U$1,1),'Bridge Start'!$I23&gt;'Bridge CPM'!T$1),1,"")</f>
        <v/>
      </c>
      <c r="V28" s="257" t="str">
        <f>IF(AND('Bridge Start'!$H23&lt;=CEILING('Bridge CPM'!V$1,1),'Bridge Start'!$I23&gt;'Bridge CPM'!U$1),1,"")</f>
        <v/>
      </c>
      <c r="W28" s="223" t="str">
        <f>IF(AND('Bridge Start'!$H23&lt;=CEILING('Bridge CPM'!W$1,1),'Bridge Start'!$I23&gt;'Bridge CPM'!V$1),1,"")</f>
        <v/>
      </c>
      <c r="X28" s="222" t="str">
        <f>IF(AND('Bridge Start'!$H23&lt;=CEILING('Bridge CPM'!X$1,1),'Bridge Start'!$I23&gt;'Bridge CPM'!W$1),1,"")</f>
        <v/>
      </c>
      <c r="Y28" s="257" t="str">
        <f>IF(AND('Bridge Start'!$H23&lt;=CEILING('Bridge CPM'!Y$1,1),'Bridge Start'!$I23&gt;'Bridge CPM'!X$1),1,"")</f>
        <v/>
      </c>
      <c r="Z28" s="257" t="str">
        <f>IF(AND('Bridge Start'!$H23&lt;=CEILING('Bridge CPM'!Z$1,1),'Bridge Start'!$I23&gt;'Bridge CPM'!Y$1),1,"")</f>
        <v/>
      </c>
      <c r="AA28" s="257" t="str">
        <f>IF(AND('Bridge Start'!$H23&lt;=CEILING('Bridge CPM'!AA$1,1),'Bridge Start'!$I23&gt;'Bridge CPM'!Z$1),1,"")</f>
        <v/>
      </c>
      <c r="AB28" s="257" t="str">
        <f>IF(AND('Bridge Start'!$H23&lt;=CEILING('Bridge CPM'!AB$1,1),'Bridge Start'!$I23&gt;'Bridge CPM'!AA$1),1,"")</f>
        <v/>
      </c>
      <c r="AC28" s="257" t="str">
        <f>IF(AND('Bridge Start'!$H23&lt;=CEILING('Bridge CPM'!AC$1,1),'Bridge Start'!$I23&gt;'Bridge CPM'!AB$1),1,"")</f>
        <v/>
      </c>
      <c r="AD28" s="257" t="str">
        <f>IF(AND('Bridge Start'!$H23&lt;=CEILING('Bridge CPM'!AD$1,1),'Bridge Start'!$I23&gt;'Bridge CPM'!AC$1),1,"")</f>
        <v/>
      </c>
      <c r="AE28" s="257" t="str">
        <f>IF(AND('Bridge Start'!$H23&lt;=CEILING('Bridge CPM'!AE$1,1),'Bridge Start'!$I23&gt;'Bridge CPM'!AD$1),1,"")</f>
        <v/>
      </c>
      <c r="AF28" s="257" t="str">
        <f>IF(AND('Bridge Start'!$H23&lt;=CEILING('Bridge CPM'!AF$1,1),'Bridge Start'!$I23&gt;'Bridge CPM'!AE$1),1,"")</f>
        <v/>
      </c>
      <c r="AG28" s="223" t="str">
        <f>IF(AND('Bridge Start'!$H23&lt;=CEILING('Bridge CPM'!AG$1,1),'Bridge Start'!$I23&gt;'Bridge CPM'!AF$1),1,"")</f>
        <v/>
      </c>
      <c r="AH28" s="222" t="str">
        <f>IF(AND('Bridge Start'!$H23&lt;=CEILING('Bridge CPM'!AH$1,1),'Bridge Start'!$I23&gt;'Bridge CPM'!AG$1),1,"")</f>
        <v/>
      </c>
      <c r="AI28" s="257" t="str">
        <f>IF(AND('Bridge Start'!$H23&lt;=CEILING('Bridge CPM'!AI$1,1),'Bridge Start'!$I23&gt;'Bridge CPM'!AH$1),1,"")</f>
        <v/>
      </c>
      <c r="AJ28" s="257" t="str">
        <f>IF(AND('Bridge Start'!$H23&lt;=CEILING('Bridge CPM'!AJ$1,1),'Bridge Start'!$I23&gt;'Bridge CPM'!AI$1),1,"")</f>
        <v/>
      </c>
      <c r="AK28" s="257" t="str">
        <f>IF(AND('Bridge Start'!$H23&lt;=CEILING('Bridge CPM'!AK$1,1),'Bridge Start'!$I23&gt;'Bridge CPM'!AJ$1),1,"")</f>
        <v/>
      </c>
      <c r="AL28" s="257" t="str">
        <f>IF(AND('Bridge Start'!$H23&lt;=CEILING('Bridge CPM'!AL$1,1),'Bridge Start'!$I23&gt;'Bridge CPM'!AK$1),1,"")</f>
        <v/>
      </c>
      <c r="AM28" s="257" t="str">
        <f>IF(AND('Bridge Start'!$H23&lt;=CEILING('Bridge CPM'!AM$1,1),'Bridge Start'!$I23&gt;'Bridge CPM'!AL$1),1,"")</f>
        <v/>
      </c>
      <c r="AN28" s="257" t="str">
        <f>IF(AND('Bridge Start'!$H23&lt;=CEILING('Bridge CPM'!AN$1,1),'Bridge Start'!$I23&gt;'Bridge CPM'!AM$1),1,"")</f>
        <v/>
      </c>
      <c r="AO28" s="257" t="str">
        <f>IF(AND('Bridge Start'!$H23&lt;=CEILING('Bridge CPM'!AO$1,1),'Bridge Start'!$I23&gt;'Bridge CPM'!AN$1),1,"")</f>
        <v/>
      </c>
      <c r="AP28" s="257" t="str">
        <f>IF(AND('Bridge Start'!$H23&lt;=CEILING('Bridge CPM'!AP$1,1),'Bridge Start'!$I23&gt;'Bridge CPM'!AO$1),1,"")</f>
        <v/>
      </c>
      <c r="AQ28" s="223" t="str">
        <f>IF(AND('Bridge Start'!$H23&lt;=CEILING('Bridge CPM'!AQ$1,1),'Bridge Start'!$I23&gt;'Bridge CPM'!AP$1),1,"")</f>
        <v/>
      </c>
      <c r="AR28" s="222" t="str">
        <f>IF(AND('Bridge Start'!$H23&lt;=CEILING('Bridge CPM'!AR$1,1),'Bridge Start'!$I23&gt;'Bridge CPM'!AQ$1),1,"")</f>
        <v/>
      </c>
      <c r="AS28" s="257" t="str">
        <f>IF(AND('Bridge Start'!$H23&lt;=CEILING('Bridge CPM'!AS$1,1),'Bridge Start'!$I23&gt;'Bridge CPM'!AR$1),1,"")</f>
        <v/>
      </c>
      <c r="AT28" s="257" t="str">
        <f>IF(AND('Bridge Start'!$H23&lt;=CEILING('Bridge CPM'!AT$1,1),'Bridge Start'!$I23&gt;'Bridge CPM'!AS$1),1,"")</f>
        <v/>
      </c>
      <c r="AU28" s="257" t="str">
        <f>IF(AND('Bridge Start'!$H23&lt;=CEILING('Bridge CPM'!AU$1,1),'Bridge Start'!$I23&gt;'Bridge CPM'!AT$1),1,"")</f>
        <v/>
      </c>
      <c r="AV28" s="257" t="str">
        <f>IF(AND('Bridge Start'!$H23&lt;=CEILING('Bridge CPM'!AV$1,1),'Bridge Start'!$I23&gt;'Bridge CPM'!AU$1),1,"")</f>
        <v/>
      </c>
      <c r="AW28" s="257" t="str">
        <f>IF(AND('Bridge Start'!$H23&lt;=CEILING('Bridge CPM'!AW$1,1),'Bridge Start'!$I23&gt;'Bridge CPM'!AV$1),1,"")</f>
        <v/>
      </c>
      <c r="AX28" s="257" t="str">
        <f>IF(AND('Bridge Start'!$H23&lt;=CEILING('Bridge CPM'!AX$1,1),'Bridge Start'!$I23&gt;'Bridge CPM'!AW$1),1,"")</f>
        <v/>
      </c>
      <c r="AY28" s="257" t="str">
        <f>IF(AND('Bridge Start'!$H23&lt;=CEILING('Bridge CPM'!AY$1,1),'Bridge Start'!$I23&gt;'Bridge CPM'!AX$1),1,"")</f>
        <v/>
      </c>
      <c r="AZ28" s="257" t="str">
        <f>IF(AND('Bridge Start'!$H23&lt;=CEILING('Bridge CPM'!AZ$1,1),'Bridge Start'!$I23&gt;'Bridge CPM'!AY$1),1,"")</f>
        <v/>
      </c>
      <c r="BA28" s="223" t="str">
        <f>IF(AND('Bridge Start'!$H23&lt;=CEILING('Bridge CPM'!BA$1,1),'Bridge Start'!$I23&gt;'Bridge CPM'!AZ$1),1,"")</f>
        <v/>
      </c>
      <c r="BB28" s="222" t="str">
        <f>IF(AND('Bridge Start'!$H23&lt;=CEILING('Bridge CPM'!BB$1,1),'Bridge Start'!$I23&gt;'Bridge CPM'!BA$1),1,"")</f>
        <v/>
      </c>
      <c r="BC28" s="257" t="str">
        <f>IF(AND('Bridge Start'!$H23&lt;=CEILING('Bridge CPM'!BC$1,1),'Bridge Start'!$I23&gt;'Bridge CPM'!BB$1),1,"")</f>
        <v/>
      </c>
      <c r="BD28" s="257" t="str">
        <f>IF(AND('Bridge Start'!$H23&lt;=CEILING('Bridge CPM'!BD$1,1),'Bridge Start'!$I23&gt;'Bridge CPM'!BC$1),1,"")</f>
        <v/>
      </c>
      <c r="BE28" s="257" t="str">
        <f>IF(AND('Bridge Start'!$H23&lt;=CEILING('Bridge CPM'!BE$1,1),'Bridge Start'!$I23&gt;'Bridge CPM'!BD$1),1,"")</f>
        <v/>
      </c>
      <c r="BF28" s="257" t="str">
        <f>IF(AND('Bridge Start'!$H23&lt;=CEILING('Bridge CPM'!BF$1,1),'Bridge Start'!$I23&gt;'Bridge CPM'!BE$1),1,"")</f>
        <v/>
      </c>
      <c r="BG28" s="257" t="str">
        <f>IF(AND('Bridge Start'!$H23&lt;=CEILING('Bridge CPM'!BG$1,1),'Bridge Start'!$I23&gt;'Bridge CPM'!BF$1),1,"")</f>
        <v/>
      </c>
      <c r="BH28" s="257" t="str">
        <f>IF(AND('Bridge Start'!$H23&lt;=CEILING('Bridge CPM'!BH$1,1),'Bridge Start'!$I23&gt;'Bridge CPM'!BG$1),1,"")</f>
        <v/>
      </c>
      <c r="BI28" s="257" t="str">
        <f>IF(AND('Bridge Start'!$H23&lt;=CEILING('Bridge CPM'!BI$1,1),'Bridge Start'!$I23&gt;'Bridge CPM'!BH$1),1,"")</f>
        <v/>
      </c>
      <c r="BJ28" s="257" t="str">
        <f>IF(AND('Bridge Start'!$H23&lt;=CEILING('Bridge CPM'!BJ$1,1),'Bridge Start'!$I23&gt;'Bridge CPM'!BI$1),1,"")</f>
        <v/>
      </c>
      <c r="BK28" s="223" t="str">
        <f>IF(AND('Bridge Start'!$H23&lt;=CEILING('Bridge CPM'!BK$1,1),'Bridge Start'!$I23&gt;'Bridge CPM'!BJ$1),1,"")</f>
        <v/>
      </c>
      <c r="BL28" s="222" t="str">
        <f>IF(AND('Bridge Start'!$H23&lt;=CEILING('Bridge CPM'!BL$1,1),'Bridge Start'!$I23&gt;'Bridge CPM'!BK$1),1,"")</f>
        <v/>
      </c>
      <c r="BM28" s="257" t="str">
        <f>IF(AND('Bridge Start'!$H23&lt;=CEILING('Bridge CPM'!BM$1,1),'Bridge Start'!$I23&gt;'Bridge CPM'!BL$1),1,"")</f>
        <v/>
      </c>
      <c r="BN28" s="257" t="str">
        <f>IF(AND('Bridge Start'!$H23&lt;=CEILING('Bridge CPM'!BN$1,1),'Bridge Start'!$I23&gt;'Bridge CPM'!BM$1),1,"")</f>
        <v/>
      </c>
      <c r="BO28" s="257" t="str">
        <f>IF(AND('Bridge Start'!$H23&lt;=CEILING('Bridge CPM'!BO$1,1),'Bridge Start'!$I23&gt;'Bridge CPM'!BN$1),1,"")</f>
        <v/>
      </c>
      <c r="BP28" s="257" t="str">
        <f>IF(AND('Bridge Start'!$H23&lt;=CEILING('Bridge CPM'!BP$1,1),'Bridge Start'!$I23&gt;'Bridge CPM'!BO$1),1,"")</f>
        <v/>
      </c>
      <c r="BQ28" s="257" t="str">
        <f>IF(AND('Bridge Start'!$H23&lt;=CEILING('Bridge CPM'!BQ$1,1),'Bridge Start'!$I23&gt;'Bridge CPM'!BP$1),1,"")</f>
        <v/>
      </c>
      <c r="BR28" s="257" t="str">
        <f>IF(AND('Bridge Start'!$H23&lt;=CEILING('Bridge CPM'!BR$1,1),'Bridge Start'!$I23&gt;'Bridge CPM'!BQ$1),1,"")</f>
        <v/>
      </c>
      <c r="BS28" s="257" t="str">
        <f>IF(AND('Bridge Start'!$H23&lt;=CEILING('Bridge CPM'!BS$1,1),'Bridge Start'!$I23&gt;'Bridge CPM'!BR$1),1,"")</f>
        <v/>
      </c>
      <c r="BT28" s="257" t="str">
        <f>IF(AND('Bridge Start'!$H23&lt;=CEILING('Bridge CPM'!BT$1,1),'Bridge Start'!$I23&gt;'Bridge CPM'!BS$1),1,"")</f>
        <v/>
      </c>
      <c r="BU28" s="223" t="str">
        <f>IF(AND('Bridge Start'!$H23&lt;=CEILING('Bridge CPM'!BU$1,1),'Bridge Start'!$I23&gt;'Bridge CPM'!BT$1),1,"")</f>
        <v/>
      </c>
      <c r="BV28" s="222" t="str">
        <f>IF(AND('Bridge Start'!$H23&lt;=CEILING('Bridge CPM'!BV$1,1),'Bridge Start'!$I23&gt;'Bridge CPM'!BU$1),1,"")</f>
        <v/>
      </c>
      <c r="BW28" s="257" t="str">
        <f>IF(AND('Bridge Start'!$H23&lt;=CEILING('Bridge CPM'!BW$1,1),'Bridge Start'!$I23&gt;'Bridge CPM'!BV$1),1,"")</f>
        <v/>
      </c>
      <c r="BX28" s="257" t="str">
        <f>IF(AND('Bridge Start'!$H23&lt;=CEILING('Bridge CPM'!BX$1,1),'Bridge Start'!$I23&gt;'Bridge CPM'!BW$1),1,"")</f>
        <v/>
      </c>
      <c r="BY28" s="257" t="str">
        <f>IF(AND('Bridge Start'!$H23&lt;=CEILING('Bridge CPM'!BY$1,1),'Bridge Start'!$I23&gt;'Bridge CPM'!BX$1),1,"")</f>
        <v/>
      </c>
      <c r="BZ28" s="257" t="str">
        <f>IF(AND('Bridge Start'!$H23&lt;=CEILING('Bridge CPM'!BZ$1,1),'Bridge Start'!$I23&gt;'Bridge CPM'!BY$1),1,"")</f>
        <v/>
      </c>
      <c r="CA28" s="257" t="str">
        <f>IF(AND('Bridge Start'!$H23&lt;=CEILING('Bridge CPM'!CA$1,1),'Bridge Start'!$I23&gt;'Bridge CPM'!BZ$1),1,"")</f>
        <v/>
      </c>
      <c r="CB28" s="257" t="str">
        <f>IF(AND('Bridge Start'!$H23&lt;=CEILING('Bridge CPM'!CB$1,1),'Bridge Start'!$I23&gt;'Bridge CPM'!CA$1),1,"")</f>
        <v/>
      </c>
      <c r="CC28" s="257" t="str">
        <f>IF(AND('Bridge Start'!$H23&lt;=CEILING('Bridge CPM'!CC$1,1),'Bridge Start'!$I23&gt;'Bridge CPM'!CB$1),1,"")</f>
        <v/>
      </c>
      <c r="CD28" s="257" t="str">
        <f>IF(AND('Bridge Start'!$H23&lt;=CEILING('Bridge CPM'!CD$1,1),'Bridge Start'!$I23&gt;'Bridge CPM'!CC$1),1,"")</f>
        <v/>
      </c>
      <c r="CE28" s="223" t="str">
        <f>IF(AND('Bridge Start'!$H23&lt;=CEILING('Bridge CPM'!CE$1,1),'Bridge Start'!$I23&gt;'Bridge CPM'!CD$1),1,"")</f>
        <v/>
      </c>
      <c r="CF28" s="222" t="str">
        <f>IF(AND('Bridge Start'!$H23&lt;=CEILING('Bridge CPM'!CF$1,1),'Bridge Start'!$I23&gt;'Bridge CPM'!CE$1),1,"")</f>
        <v/>
      </c>
      <c r="CG28" s="257" t="str">
        <f>IF(AND('Bridge Start'!$H23&lt;=CEILING('Bridge CPM'!CG$1,1),'Bridge Start'!$I23&gt;'Bridge CPM'!CF$1),1,"")</f>
        <v/>
      </c>
      <c r="CH28" s="257" t="str">
        <f>IF(AND('Bridge Start'!$H23&lt;=CEILING('Bridge CPM'!CH$1,1),'Bridge Start'!$I23&gt;'Bridge CPM'!CG$1),1,"")</f>
        <v/>
      </c>
      <c r="CI28" s="257" t="str">
        <f>IF(AND('Bridge Start'!$H23&lt;=CEILING('Bridge CPM'!CI$1,1),'Bridge Start'!$I23&gt;'Bridge CPM'!CH$1),1,"")</f>
        <v/>
      </c>
      <c r="CJ28" s="257" t="str">
        <f>IF(AND('Bridge Start'!$H23&lt;=CEILING('Bridge CPM'!CJ$1,1),'Bridge Start'!$I23&gt;'Bridge CPM'!CI$1),1,"")</f>
        <v/>
      </c>
      <c r="CK28" s="257" t="str">
        <f>IF(AND('Bridge Start'!$H23&lt;=CEILING('Bridge CPM'!CK$1,1),'Bridge Start'!$I23&gt;'Bridge CPM'!CJ$1),1,"")</f>
        <v/>
      </c>
      <c r="CL28" s="257" t="str">
        <f>IF(AND('Bridge Start'!$H23&lt;=CEILING('Bridge CPM'!CL$1,1),'Bridge Start'!$I23&gt;'Bridge CPM'!CK$1),1,"")</f>
        <v/>
      </c>
      <c r="CM28" s="257" t="str">
        <f>IF(AND('Bridge Start'!$H23&lt;=CEILING('Bridge CPM'!CM$1,1),'Bridge Start'!$I23&gt;'Bridge CPM'!CL$1),1,"")</f>
        <v/>
      </c>
      <c r="CN28" s="257" t="str">
        <f>IF(AND('Bridge Start'!$H23&lt;=CEILING('Bridge CPM'!CN$1,1),'Bridge Start'!$I23&gt;'Bridge CPM'!CM$1),1,"")</f>
        <v/>
      </c>
      <c r="CO28" s="223" t="str">
        <f>IF(AND('Bridge Start'!$H23&lt;=CEILING('Bridge CPM'!CO$1,1),'Bridge Start'!$I23&gt;'Bridge CPM'!CN$1),1,"")</f>
        <v/>
      </c>
      <c r="CP28" s="222" t="str">
        <f>IF(AND('Bridge Start'!$H23&lt;=CEILING('Bridge CPM'!CP$1,1),'Bridge Start'!$I23&gt;'Bridge CPM'!CO$1),1,"")</f>
        <v/>
      </c>
      <c r="CQ28" s="257" t="str">
        <f>IF(AND('Bridge Start'!$H23&lt;=CEILING('Bridge CPM'!CQ$1,1),'Bridge Start'!$I23&gt;'Bridge CPM'!CP$1),1,"")</f>
        <v/>
      </c>
      <c r="CR28" s="257" t="str">
        <f>IF(AND('Bridge Start'!$H23&lt;=CEILING('Bridge CPM'!CR$1,1),'Bridge Start'!$I23&gt;'Bridge CPM'!CQ$1),1,"")</f>
        <v/>
      </c>
      <c r="CS28" s="257" t="str">
        <f>IF(AND('Bridge Start'!$H23&lt;=CEILING('Bridge CPM'!CS$1,1),'Bridge Start'!$I23&gt;'Bridge CPM'!CR$1),1,"")</f>
        <v/>
      </c>
      <c r="CT28" s="257" t="str">
        <f>IF(AND('Bridge Start'!$H23&lt;=CEILING('Bridge CPM'!CT$1,1),'Bridge Start'!$I23&gt;'Bridge CPM'!CS$1),1,"")</f>
        <v/>
      </c>
      <c r="CU28" s="257" t="str">
        <f>IF(AND('Bridge Start'!$H23&lt;=CEILING('Bridge CPM'!CU$1,1),'Bridge Start'!$I23&gt;'Bridge CPM'!CT$1),1,"")</f>
        <v/>
      </c>
      <c r="CV28" s="257" t="str">
        <f>IF(AND('Bridge Start'!$H23&lt;=CEILING('Bridge CPM'!CV$1,1),'Bridge Start'!$I23&gt;'Bridge CPM'!CU$1),1,"")</f>
        <v/>
      </c>
      <c r="CW28" s="257" t="str">
        <f>IF(AND('Bridge Start'!$H23&lt;=CEILING('Bridge CPM'!CW$1,1),'Bridge Start'!$I23&gt;'Bridge CPM'!CV$1),1,"")</f>
        <v/>
      </c>
      <c r="CX28" s="257" t="str">
        <f>IF(AND('Bridge Start'!$H23&lt;=CEILING('Bridge CPM'!CX$1,1),'Bridge Start'!$I23&gt;'Bridge CPM'!CW$1),1,"")</f>
        <v/>
      </c>
      <c r="CY28" s="223" t="str">
        <f>IF(AND('Bridge Start'!$H23&lt;=CEILING('Bridge CPM'!CY$1,1),'Bridge Start'!$I23&gt;'Bridge CPM'!CX$1),1,"")</f>
        <v/>
      </c>
      <c r="CZ28" s="222" t="str">
        <f>IF(AND('Bridge Start'!$H23&lt;=CEILING('Bridge CPM'!CZ$1,1),'Bridge Start'!$I23&gt;'Bridge CPM'!CY$1),1,"")</f>
        <v/>
      </c>
      <c r="DA28" s="257" t="str">
        <f>IF(AND('Bridge Start'!$H23&lt;=CEILING('Bridge CPM'!DA$1,1),'Bridge Start'!$I23&gt;'Bridge CPM'!CZ$1),1,"")</f>
        <v/>
      </c>
      <c r="DB28" s="257" t="str">
        <f>IF(AND('Bridge Start'!$H23&lt;=CEILING('Bridge CPM'!DB$1,1),'Bridge Start'!$I23&gt;'Bridge CPM'!DA$1),1,"")</f>
        <v/>
      </c>
      <c r="DC28" s="257" t="str">
        <f>IF(AND('Bridge Start'!$H23&lt;=CEILING('Bridge CPM'!DC$1,1),'Bridge Start'!$I23&gt;'Bridge CPM'!DB$1),1,"")</f>
        <v/>
      </c>
      <c r="DD28" s="257" t="str">
        <f>IF(AND('Bridge Start'!$H23&lt;=CEILING('Bridge CPM'!DD$1,1),'Bridge Start'!$I23&gt;'Bridge CPM'!DC$1),1,"")</f>
        <v/>
      </c>
      <c r="DE28" s="257" t="str">
        <f>IF(AND('Bridge Start'!$H23&lt;=CEILING('Bridge CPM'!DE$1,1),'Bridge Start'!$I23&gt;'Bridge CPM'!DD$1),1,"")</f>
        <v/>
      </c>
      <c r="DF28" s="257" t="str">
        <f>IF(AND('Bridge Start'!$H23&lt;=CEILING('Bridge CPM'!DF$1,1),'Bridge Start'!$I23&gt;'Bridge CPM'!DE$1),1,"")</f>
        <v/>
      </c>
      <c r="DG28" s="257" t="str">
        <f>IF(AND('Bridge Start'!$H23&lt;=CEILING('Bridge CPM'!DG$1,1),'Bridge Start'!$I23&gt;'Bridge CPM'!DF$1),1,"")</f>
        <v/>
      </c>
      <c r="DH28" s="257" t="str">
        <f>IF(AND('Bridge Start'!$H23&lt;=CEILING('Bridge CPM'!DH$1,1),'Bridge Start'!$I23&gt;'Bridge CPM'!DG$1),1,"")</f>
        <v/>
      </c>
      <c r="DI28" s="223" t="str">
        <f>IF(AND('Bridge Start'!$H23&lt;=CEILING('Bridge CPM'!DI$1,1),'Bridge Start'!$I23&gt;'Bridge CPM'!DH$1),1,"")</f>
        <v/>
      </c>
      <c r="DJ28" s="222" t="str">
        <f>IF(AND('Bridge Start'!$H23&lt;=CEILING('Bridge CPM'!DJ$1,1),'Bridge Start'!$I23&gt;'Bridge CPM'!DI$1),1,"")</f>
        <v/>
      </c>
      <c r="DK28" s="257" t="str">
        <f>IF(AND('Bridge Start'!$H23&lt;=CEILING('Bridge CPM'!DK$1,1),'Bridge Start'!$I23&gt;'Bridge CPM'!DJ$1),1,"")</f>
        <v/>
      </c>
      <c r="DL28" s="257" t="str">
        <f>IF(AND('Bridge Start'!$H23&lt;=CEILING('Bridge CPM'!DL$1,1),'Bridge Start'!$I23&gt;'Bridge CPM'!DK$1),1,"")</f>
        <v/>
      </c>
      <c r="DM28" s="257" t="str">
        <f>IF(AND('Bridge Start'!$H23&lt;=CEILING('Bridge CPM'!DM$1,1),'Bridge Start'!$I23&gt;'Bridge CPM'!DL$1),1,"")</f>
        <v/>
      </c>
      <c r="DN28" s="257" t="str">
        <f>IF(AND('Bridge Start'!$H23&lt;=CEILING('Bridge CPM'!DN$1,1),'Bridge Start'!$I23&gt;'Bridge CPM'!DM$1),1,"")</f>
        <v/>
      </c>
      <c r="DO28" s="257" t="str">
        <f>IF(AND('Bridge Start'!$H23&lt;=CEILING('Bridge CPM'!DO$1,1),'Bridge Start'!$I23&gt;'Bridge CPM'!DN$1),1,"")</f>
        <v/>
      </c>
      <c r="DP28" s="257" t="str">
        <f>IF(AND('Bridge Start'!$H23&lt;=CEILING('Bridge CPM'!DP$1,1),'Bridge Start'!$I23&gt;'Bridge CPM'!DO$1),1,"")</f>
        <v/>
      </c>
      <c r="DQ28" s="257" t="str">
        <f>IF(AND('Bridge Start'!$H23&lt;=CEILING('Bridge CPM'!DQ$1,1),'Bridge Start'!$I23&gt;'Bridge CPM'!DP$1),1,"")</f>
        <v/>
      </c>
      <c r="DR28" s="257" t="str">
        <f>IF(AND('Bridge Start'!$H23&lt;=CEILING('Bridge CPM'!DR$1,1),'Bridge Start'!$I23&gt;'Bridge CPM'!DQ$1),1,"")</f>
        <v/>
      </c>
      <c r="DS28" s="223" t="str">
        <f>IF(AND('Bridge Start'!$H23&lt;=CEILING('Bridge CPM'!DS$1,1),'Bridge Start'!$I23&gt;'Bridge CPM'!DR$1),1,"")</f>
        <v/>
      </c>
      <c r="DT28" s="222" t="str">
        <f>IF(AND('Bridge Start'!$H23&lt;=CEILING('Bridge CPM'!DT$1,1),'Bridge Start'!$I23&gt;'Bridge CPM'!DS$1),1,"")</f>
        <v/>
      </c>
      <c r="DU28" s="257" t="str">
        <f>IF(AND('Bridge Start'!$H23&lt;=CEILING('Bridge CPM'!DU$1,1),'Bridge Start'!$I23&gt;'Bridge CPM'!DT$1),1,"")</f>
        <v/>
      </c>
      <c r="DV28" s="257" t="str">
        <f>IF(AND('Bridge Start'!$H23&lt;=CEILING('Bridge CPM'!DV$1,1),'Bridge Start'!$I23&gt;'Bridge CPM'!DU$1),1,"")</f>
        <v/>
      </c>
      <c r="DW28" s="257" t="str">
        <f>IF(AND('Bridge Start'!$H23&lt;=CEILING('Bridge CPM'!DW$1,1),'Bridge Start'!$I23&gt;'Bridge CPM'!DV$1),1,"")</f>
        <v/>
      </c>
      <c r="DX28" s="257" t="str">
        <f>IF(AND('Bridge Start'!$H23&lt;=CEILING('Bridge CPM'!DX$1,1),'Bridge Start'!$I23&gt;'Bridge CPM'!DW$1),1,"")</f>
        <v/>
      </c>
      <c r="DY28" s="257" t="str">
        <f>IF(AND('Bridge Start'!$H23&lt;=CEILING('Bridge CPM'!DY$1,1),'Bridge Start'!$I23&gt;'Bridge CPM'!DX$1),1,"")</f>
        <v/>
      </c>
      <c r="DZ28" s="257" t="str">
        <f>IF(AND('Bridge Start'!$H23&lt;=CEILING('Bridge CPM'!DZ$1,1),'Bridge Start'!$I23&gt;'Bridge CPM'!DY$1),1,"")</f>
        <v/>
      </c>
      <c r="EA28" s="257" t="str">
        <f>IF(AND('Bridge Start'!$H23&lt;=CEILING('Bridge CPM'!EA$1,1),'Bridge Start'!$I23&gt;'Bridge CPM'!DZ$1),1,"")</f>
        <v/>
      </c>
      <c r="EB28" s="257" t="str">
        <f>IF(AND('Bridge Start'!$H23&lt;=CEILING('Bridge CPM'!EB$1,1),'Bridge Start'!$I23&gt;'Bridge CPM'!EA$1),1,"")</f>
        <v/>
      </c>
      <c r="EC28" s="223" t="str">
        <f>IF(AND('Bridge Start'!$H23&lt;=CEILING('Bridge CPM'!EC$1,1),'Bridge Start'!$I23&gt;'Bridge CPM'!EB$1),1,"")</f>
        <v/>
      </c>
    </row>
    <row r="29" spans="2:133" ht="12" customHeight="1" x14ac:dyDescent="0.2">
      <c r="B29" t="str">
        <f>'Bridge Start'!B24</f>
        <v/>
      </c>
      <c r="C29" s="249" t="str">
        <f>'Bridge Start'!D24</f>
        <v/>
      </c>
      <c r="D29" s="268" t="str">
        <f>IF(AND('Bridge Start'!$H24&lt;=CEILING('Bridge CPM'!D$1,1),'Bridge Start'!$I24&gt;'Bridge CPM'!C$1),1,"")</f>
        <v/>
      </c>
      <c r="E29" s="269" t="str">
        <f>IF(AND('Bridge Start'!$H24&lt;=CEILING('Bridge CPM'!E$1,1),'Bridge Start'!$I24&gt;'Bridge CPM'!D$1),1,"")</f>
        <v/>
      </c>
      <c r="F29" s="269" t="str">
        <f>IF(AND('Bridge Start'!$H24&lt;=CEILING('Bridge CPM'!F$1,1),'Bridge Start'!$I24&gt;'Bridge CPM'!E$1),1,"")</f>
        <v/>
      </c>
      <c r="G29" s="269" t="str">
        <f>IF(AND('Bridge Start'!$H24&lt;=CEILING('Bridge CPM'!G$1,1),'Bridge Start'!$I24&gt;'Bridge CPM'!F$1),1,"")</f>
        <v/>
      </c>
      <c r="H29" s="269" t="str">
        <f>IF(AND('Bridge Start'!$H24&lt;=CEILING('Bridge CPM'!H$1,1),'Bridge Start'!$I24&gt;'Bridge CPM'!G$1),1,"")</f>
        <v/>
      </c>
      <c r="I29" s="269" t="str">
        <f>IF(AND('Bridge Start'!$H24&lt;=CEILING('Bridge CPM'!I$1,1),'Bridge Start'!$I24&gt;'Bridge CPM'!H$1),1,"")</f>
        <v/>
      </c>
      <c r="J29" s="269" t="str">
        <f>IF(AND('Bridge Start'!$H24&lt;=CEILING('Bridge CPM'!J$1,1),'Bridge Start'!$I24&gt;'Bridge CPM'!I$1),1,"")</f>
        <v/>
      </c>
      <c r="K29" s="269" t="str">
        <f>IF(AND('Bridge Start'!$H24&lt;=CEILING('Bridge CPM'!K$1,1),'Bridge Start'!$I24&gt;'Bridge CPM'!J$1),1,"")</f>
        <v/>
      </c>
      <c r="L29" s="269" t="str">
        <f>IF(AND('Bridge Start'!$H24&lt;=CEILING('Bridge CPM'!L$1,1),'Bridge Start'!$I24&gt;'Bridge CPM'!K$1),1,"")</f>
        <v/>
      </c>
      <c r="M29" s="270" t="str">
        <f>IF(AND('Bridge Start'!$H24&lt;=CEILING('Bridge CPM'!M$1,1),'Bridge Start'!$I24&gt;'Bridge CPM'!L$1),1,"")</f>
        <v/>
      </c>
      <c r="N29" s="268" t="str">
        <f>IF(AND('Bridge Start'!$H24&lt;=CEILING('Bridge CPM'!N$1,1),'Bridge Start'!$I24&gt;'Bridge CPM'!M$1),1,"")</f>
        <v/>
      </c>
      <c r="O29" s="269" t="str">
        <f>IF(AND('Bridge Start'!$H24&lt;=CEILING('Bridge CPM'!O$1,1),'Bridge Start'!$I24&gt;'Bridge CPM'!N$1),1,"")</f>
        <v/>
      </c>
      <c r="P29" s="269" t="str">
        <f>IF(AND('Bridge Start'!$H24&lt;=CEILING('Bridge CPM'!P$1,1),'Bridge Start'!$I24&gt;'Bridge CPM'!O$1),1,"")</f>
        <v/>
      </c>
      <c r="Q29" s="269" t="str">
        <f>IF(AND('Bridge Start'!$H24&lt;=CEILING('Bridge CPM'!Q$1,1),'Bridge Start'!$I24&gt;'Bridge CPM'!P$1),1,"")</f>
        <v/>
      </c>
      <c r="R29" s="269" t="str">
        <f>IF(AND('Bridge Start'!$H24&lt;=CEILING('Bridge CPM'!R$1,1),'Bridge Start'!$I24&gt;'Bridge CPM'!Q$1),1,"")</f>
        <v/>
      </c>
      <c r="S29" s="269" t="str">
        <f>IF(AND('Bridge Start'!$H24&lt;=CEILING('Bridge CPM'!S$1,1),'Bridge Start'!$I24&gt;'Bridge CPM'!R$1),1,"")</f>
        <v/>
      </c>
      <c r="T29" s="269" t="str">
        <f>IF(AND('Bridge Start'!$H24&lt;=CEILING('Bridge CPM'!T$1,1),'Bridge Start'!$I24&gt;'Bridge CPM'!S$1),1,"")</f>
        <v/>
      </c>
      <c r="U29" s="269" t="str">
        <f>IF(AND('Bridge Start'!$H24&lt;=CEILING('Bridge CPM'!U$1,1),'Bridge Start'!$I24&gt;'Bridge CPM'!T$1),1,"")</f>
        <v/>
      </c>
      <c r="V29" s="269" t="str">
        <f>IF(AND('Bridge Start'!$H24&lt;=CEILING('Bridge CPM'!V$1,1),'Bridge Start'!$I24&gt;'Bridge CPM'!U$1),1,"")</f>
        <v/>
      </c>
      <c r="W29" s="270" t="str">
        <f>IF(AND('Bridge Start'!$H24&lt;=CEILING('Bridge CPM'!W$1,1),'Bridge Start'!$I24&gt;'Bridge CPM'!V$1),1,"")</f>
        <v/>
      </c>
      <c r="X29" s="268" t="str">
        <f>IF(AND('Bridge Start'!$H24&lt;=CEILING('Bridge CPM'!X$1,1),'Bridge Start'!$I24&gt;'Bridge CPM'!W$1),1,"")</f>
        <v/>
      </c>
      <c r="Y29" s="269" t="str">
        <f>IF(AND('Bridge Start'!$H24&lt;=CEILING('Bridge CPM'!Y$1,1),'Bridge Start'!$I24&gt;'Bridge CPM'!X$1),1,"")</f>
        <v/>
      </c>
      <c r="Z29" s="269" t="str">
        <f>IF(AND('Bridge Start'!$H24&lt;=CEILING('Bridge CPM'!Z$1,1),'Bridge Start'!$I24&gt;'Bridge CPM'!Y$1),1,"")</f>
        <v/>
      </c>
      <c r="AA29" s="269" t="str">
        <f>IF(AND('Bridge Start'!$H24&lt;=CEILING('Bridge CPM'!AA$1,1),'Bridge Start'!$I24&gt;'Bridge CPM'!Z$1),1,"")</f>
        <v/>
      </c>
      <c r="AB29" s="269" t="str">
        <f>IF(AND('Bridge Start'!$H24&lt;=CEILING('Bridge CPM'!AB$1,1),'Bridge Start'!$I24&gt;'Bridge CPM'!AA$1),1,"")</f>
        <v/>
      </c>
      <c r="AC29" s="269" t="str">
        <f>IF(AND('Bridge Start'!$H24&lt;=CEILING('Bridge CPM'!AC$1,1),'Bridge Start'!$I24&gt;'Bridge CPM'!AB$1),1,"")</f>
        <v/>
      </c>
      <c r="AD29" s="269" t="str">
        <f>IF(AND('Bridge Start'!$H24&lt;=CEILING('Bridge CPM'!AD$1,1),'Bridge Start'!$I24&gt;'Bridge CPM'!AC$1),1,"")</f>
        <v/>
      </c>
      <c r="AE29" s="269" t="str">
        <f>IF(AND('Bridge Start'!$H24&lt;=CEILING('Bridge CPM'!AE$1,1),'Bridge Start'!$I24&gt;'Bridge CPM'!AD$1),1,"")</f>
        <v/>
      </c>
      <c r="AF29" s="269" t="str">
        <f>IF(AND('Bridge Start'!$H24&lt;=CEILING('Bridge CPM'!AF$1,1),'Bridge Start'!$I24&gt;'Bridge CPM'!AE$1),1,"")</f>
        <v/>
      </c>
      <c r="AG29" s="270" t="str">
        <f>IF(AND('Bridge Start'!$H24&lt;=CEILING('Bridge CPM'!AG$1,1),'Bridge Start'!$I24&gt;'Bridge CPM'!AF$1),1,"")</f>
        <v/>
      </c>
      <c r="AH29" s="268" t="str">
        <f>IF(AND('Bridge Start'!$H24&lt;=CEILING('Bridge CPM'!AH$1,1),'Bridge Start'!$I24&gt;'Bridge CPM'!AG$1),1,"")</f>
        <v/>
      </c>
      <c r="AI29" s="269" t="str">
        <f>IF(AND('Bridge Start'!$H24&lt;=CEILING('Bridge CPM'!AI$1,1),'Bridge Start'!$I24&gt;'Bridge CPM'!AH$1),1,"")</f>
        <v/>
      </c>
      <c r="AJ29" s="269" t="str">
        <f>IF(AND('Bridge Start'!$H24&lt;=CEILING('Bridge CPM'!AJ$1,1),'Bridge Start'!$I24&gt;'Bridge CPM'!AI$1),1,"")</f>
        <v/>
      </c>
      <c r="AK29" s="269" t="str">
        <f>IF(AND('Bridge Start'!$H24&lt;=CEILING('Bridge CPM'!AK$1,1),'Bridge Start'!$I24&gt;'Bridge CPM'!AJ$1),1,"")</f>
        <v/>
      </c>
      <c r="AL29" s="269" t="str">
        <f>IF(AND('Bridge Start'!$H24&lt;=CEILING('Bridge CPM'!AL$1,1),'Bridge Start'!$I24&gt;'Bridge CPM'!AK$1),1,"")</f>
        <v/>
      </c>
      <c r="AM29" s="269" t="str">
        <f>IF(AND('Bridge Start'!$H24&lt;=CEILING('Bridge CPM'!AM$1,1),'Bridge Start'!$I24&gt;'Bridge CPM'!AL$1),1,"")</f>
        <v/>
      </c>
      <c r="AN29" s="269" t="str">
        <f>IF(AND('Bridge Start'!$H24&lt;=CEILING('Bridge CPM'!AN$1,1),'Bridge Start'!$I24&gt;'Bridge CPM'!AM$1),1,"")</f>
        <v/>
      </c>
      <c r="AO29" s="269" t="str">
        <f>IF(AND('Bridge Start'!$H24&lt;=CEILING('Bridge CPM'!AO$1,1),'Bridge Start'!$I24&gt;'Bridge CPM'!AN$1),1,"")</f>
        <v/>
      </c>
      <c r="AP29" s="269" t="str">
        <f>IF(AND('Bridge Start'!$H24&lt;=CEILING('Bridge CPM'!AP$1,1),'Bridge Start'!$I24&gt;'Bridge CPM'!AO$1),1,"")</f>
        <v/>
      </c>
      <c r="AQ29" s="270" t="str">
        <f>IF(AND('Bridge Start'!$H24&lt;=CEILING('Bridge CPM'!AQ$1,1),'Bridge Start'!$I24&gt;'Bridge CPM'!AP$1),1,"")</f>
        <v/>
      </c>
      <c r="AR29" s="268" t="str">
        <f>IF(AND('Bridge Start'!$H24&lt;=CEILING('Bridge CPM'!AR$1,1),'Bridge Start'!$I24&gt;'Bridge CPM'!AQ$1),1,"")</f>
        <v/>
      </c>
      <c r="AS29" s="269" t="str">
        <f>IF(AND('Bridge Start'!$H24&lt;=CEILING('Bridge CPM'!AS$1,1),'Bridge Start'!$I24&gt;'Bridge CPM'!AR$1),1,"")</f>
        <v/>
      </c>
      <c r="AT29" s="269" t="str">
        <f>IF(AND('Bridge Start'!$H24&lt;=CEILING('Bridge CPM'!AT$1,1),'Bridge Start'!$I24&gt;'Bridge CPM'!AS$1),1,"")</f>
        <v/>
      </c>
      <c r="AU29" s="269" t="str">
        <f>IF(AND('Bridge Start'!$H24&lt;=CEILING('Bridge CPM'!AU$1,1),'Bridge Start'!$I24&gt;'Bridge CPM'!AT$1),1,"")</f>
        <v/>
      </c>
      <c r="AV29" s="269" t="str">
        <f>IF(AND('Bridge Start'!$H24&lt;=CEILING('Bridge CPM'!AV$1,1),'Bridge Start'!$I24&gt;'Bridge CPM'!AU$1),1,"")</f>
        <v/>
      </c>
      <c r="AW29" s="269" t="str">
        <f>IF(AND('Bridge Start'!$H24&lt;=CEILING('Bridge CPM'!AW$1,1),'Bridge Start'!$I24&gt;'Bridge CPM'!AV$1),1,"")</f>
        <v/>
      </c>
      <c r="AX29" s="269" t="str">
        <f>IF(AND('Bridge Start'!$H24&lt;=CEILING('Bridge CPM'!AX$1,1),'Bridge Start'!$I24&gt;'Bridge CPM'!AW$1),1,"")</f>
        <v/>
      </c>
      <c r="AY29" s="269" t="str">
        <f>IF(AND('Bridge Start'!$H24&lt;=CEILING('Bridge CPM'!AY$1,1),'Bridge Start'!$I24&gt;'Bridge CPM'!AX$1),1,"")</f>
        <v/>
      </c>
      <c r="AZ29" s="269" t="str">
        <f>IF(AND('Bridge Start'!$H24&lt;=CEILING('Bridge CPM'!AZ$1,1),'Bridge Start'!$I24&gt;'Bridge CPM'!AY$1),1,"")</f>
        <v/>
      </c>
      <c r="BA29" s="270" t="str">
        <f>IF(AND('Bridge Start'!$H24&lt;=CEILING('Bridge CPM'!BA$1,1),'Bridge Start'!$I24&gt;'Bridge CPM'!AZ$1),1,"")</f>
        <v/>
      </c>
      <c r="BB29" s="268" t="str">
        <f>IF(AND('Bridge Start'!$H24&lt;=CEILING('Bridge CPM'!BB$1,1),'Bridge Start'!$I24&gt;'Bridge CPM'!BA$1),1,"")</f>
        <v/>
      </c>
      <c r="BC29" s="269" t="str">
        <f>IF(AND('Bridge Start'!$H24&lt;=CEILING('Bridge CPM'!BC$1,1),'Bridge Start'!$I24&gt;'Bridge CPM'!BB$1),1,"")</f>
        <v/>
      </c>
      <c r="BD29" s="269" t="str">
        <f>IF(AND('Bridge Start'!$H24&lt;=CEILING('Bridge CPM'!BD$1,1),'Bridge Start'!$I24&gt;'Bridge CPM'!BC$1),1,"")</f>
        <v/>
      </c>
      <c r="BE29" s="269" t="str">
        <f>IF(AND('Bridge Start'!$H24&lt;=CEILING('Bridge CPM'!BE$1,1),'Bridge Start'!$I24&gt;'Bridge CPM'!BD$1),1,"")</f>
        <v/>
      </c>
      <c r="BF29" s="269" t="str">
        <f>IF(AND('Bridge Start'!$H24&lt;=CEILING('Bridge CPM'!BF$1,1),'Bridge Start'!$I24&gt;'Bridge CPM'!BE$1),1,"")</f>
        <v/>
      </c>
      <c r="BG29" s="269" t="str">
        <f>IF(AND('Bridge Start'!$H24&lt;=CEILING('Bridge CPM'!BG$1,1),'Bridge Start'!$I24&gt;'Bridge CPM'!BF$1),1,"")</f>
        <v/>
      </c>
      <c r="BH29" s="269" t="str">
        <f>IF(AND('Bridge Start'!$H24&lt;=CEILING('Bridge CPM'!BH$1,1),'Bridge Start'!$I24&gt;'Bridge CPM'!BG$1),1,"")</f>
        <v/>
      </c>
      <c r="BI29" s="269" t="str">
        <f>IF(AND('Bridge Start'!$H24&lt;=CEILING('Bridge CPM'!BI$1,1),'Bridge Start'!$I24&gt;'Bridge CPM'!BH$1),1,"")</f>
        <v/>
      </c>
      <c r="BJ29" s="269" t="str">
        <f>IF(AND('Bridge Start'!$H24&lt;=CEILING('Bridge CPM'!BJ$1,1),'Bridge Start'!$I24&gt;'Bridge CPM'!BI$1),1,"")</f>
        <v/>
      </c>
      <c r="BK29" s="270" t="str">
        <f>IF(AND('Bridge Start'!$H24&lt;=CEILING('Bridge CPM'!BK$1,1),'Bridge Start'!$I24&gt;'Bridge CPM'!BJ$1),1,"")</f>
        <v/>
      </c>
      <c r="BL29" s="268" t="str">
        <f>IF(AND('Bridge Start'!$H24&lt;=CEILING('Bridge CPM'!BL$1,1),'Bridge Start'!$I24&gt;'Bridge CPM'!BK$1),1,"")</f>
        <v/>
      </c>
      <c r="BM29" s="269" t="str">
        <f>IF(AND('Bridge Start'!$H24&lt;=CEILING('Bridge CPM'!BM$1,1),'Bridge Start'!$I24&gt;'Bridge CPM'!BL$1),1,"")</f>
        <v/>
      </c>
      <c r="BN29" s="269" t="str">
        <f>IF(AND('Bridge Start'!$H24&lt;=CEILING('Bridge CPM'!BN$1,1),'Bridge Start'!$I24&gt;'Bridge CPM'!BM$1),1,"")</f>
        <v/>
      </c>
      <c r="BO29" s="269" t="str">
        <f>IF(AND('Bridge Start'!$H24&lt;=CEILING('Bridge CPM'!BO$1,1),'Bridge Start'!$I24&gt;'Bridge CPM'!BN$1),1,"")</f>
        <v/>
      </c>
      <c r="BP29" s="269" t="str">
        <f>IF(AND('Bridge Start'!$H24&lt;=CEILING('Bridge CPM'!BP$1,1),'Bridge Start'!$I24&gt;'Bridge CPM'!BO$1),1,"")</f>
        <v/>
      </c>
      <c r="BQ29" s="269" t="str">
        <f>IF(AND('Bridge Start'!$H24&lt;=CEILING('Bridge CPM'!BQ$1,1),'Bridge Start'!$I24&gt;'Bridge CPM'!BP$1),1,"")</f>
        <v/>
      </c>
      <c r="BR29" s="269" t="str">
        <f>IF(AND('Bridge Start'!$H24&lt;=CEILING('Bridge CPM'!BR$1,1),'Bridge Start'!$I24&gt;'Bridge CPM'!BQ$1),1,"")</f>
        <v/>
      </c>
      <c r="BS29" s="269" t="str">
        <f>IF(AND('Bridge Start'!$H24&lt;=CEILING('Bridge CPM'!BS$1,1),'Bridge Start'!$I24&gt;'Bridge CPM'!BR$1),1,"")</f>
        <v/>
      </c>
      <c r="BT29" s="269" t="str">
        <f>IF(AND('Bridge Start'!$H24&lt;=CEILING('Bridge CPM'!BT$1,1),'Bridge Start'!$I24&gt;'Bridge CPM'!BS$1),1,"")</f>
        <v/>
      </c>
      <c r="BU29" s="270" t="str">
        <f>IF(AND('Bridge Start'!$H24&lt;=CEILING('Bridge CPM'!BU$1,1),'Bridge Start'!$I24&gt;'Bridge CPM'!BT$1),1,"")</f>
        <v/>
      </c>
      <c r="BV29" s="268" t="str">
        <f>IF(AND('Bridge Start'!$H24&lt;=CEILING('Bridge CPM'!BV$1,1),'Bridge Start'!$I24&gt;'Bridge CPM'!BU$1),1,"")</f>
        <v/>
      </c>
      <c r="BW29" s="269" t="str">
        <f>IF(AND('Bridge Start'!$H24&lt;=CEILING('Bridge CPM'!BW$1,1),'Bridge Start'!$I24&gt;'Bridge CPM'!BV$1),1,"")</f>
        <v/>
      </c>
      <c r="BX29" s="269" t="str">
        <f>IF(AND('Bridge Start'!$H24&lt;=CEILING('Bridge CPM'!BX$1,1),'Bridge Start'!$I24&gt;'Bridge CPM'!BW$1),1,"")</f>
        <v/>
      </c>
      <c r="BY29" s="269" t="str">
        <f>IF(AND('Bridge Start'!$H24&lt;=CEILING('Bridge CPM'!BY$1,1),'Bridge Start'!$I24&gt;'Bridge CPM'!BX$1),1,"")</f>
        <v/>
      </c>
      <c r="BZ29" s="269" t="str">
        <f>IF(AND('Bridge Start'!$H24&lt;=CEILING('Bridge CPM'!BZ$1,1),'Bridge Start'!$I24&gt;'Bridge CPM'!BY$1),1,"")</f>
        <v/>
      </c>
      <c r="CA29" s="269" t="str">
        <f>IF(AND('Bridge Start'!$H24&lt;=CEILING('Bridge CPM'!CA$1,1),'Bridge Start'!$I24&gt;'Bridge CPM'!BZ$1),1,"")</f>
        <v/>
      </c>
      <c r="CB29" s="269" t="str">
        <f>IF(AND('Bridge Start'!$H24&lt;=CEILING('Bridge CPM'!CB$1,1),'Bridge Start'!$I24&gt;'Bridge CPM'!CA$1),1,"")</f>
        <v/>
      </c>
      <c r="CC29" s="269" t="str">
        <f>IF(AND('Bridge Start'!$H24&lt;=CEILING('Bridge CPM'!CC$1,1),'Bridge Start'!$I24&gt;'Bridge CPM'!CB$1),1,"")</f>
        <v/>
      </c>
      <c r="CD29" s="269" t="str">
        <f>IF(AND('Bridge Start'!$H24&lt;=CEILING('Bridge CPM'!CD$1,1),'Bridge Start'!$I24&gt;'Bridge CPM'!CC$1),1,"")</f>
        <v/>
      </c>
      <c r="CE29" s="270" t="str">
        <f>IF(AND('Bridge Start'!$H24&lt;=CEILING('Bridge CPM'!CE$1,1),'Bridge Start'!$I24&gt;'Bridge CPM'!CD$1),1,"")</f>
        <v/>
      </c>
      <c r="CF29" s="268" t="str">
        <f>IF(AND('Bridge Start'!$H24&lt;=CEILING('Bridge CPM'!CF$1,1),'Bridge Start'!$I24&gt;'Bridge CPM'!CE$1),1,"")</f>
        <v/>
      </c>
      <c r="CG29" s="269" t="str">
        <f>IF(AND('Bridge Start'!$H24&lt;=CEILING('Bridge CPM'!CG$1,1),'Bridge Start'!$I24&gt;'Bridge CPM'!CF$1),1,"")</f>
        <v/>
      </c>
      <c r="CH29" s="269" t="str">
        <f>IF(AND('Bridge Start'!$H24&lt;=CEILING('Bridge CPM'!CH$1,1),'Bridge Start'!$I24&gt;'Bridge CPM'!CG$1),1,"")</f>
        <v/>
      </c>
      <c r="CI29" s="269" t="str">
        <f>IF(AND('Bridge Start'!$H24&lt;=CEILING('Bridge CPM'!CI$1,1),'Bridge Start'!$I24&gt;'Bridge CPM'!CH$1),1,"")</f>
        <v/>
      </c>
      <c r="CJ29" s="269" t="str">
        <f>IF(AND('Bridge Start'!$H24&lt;=CEILING('Bridge CPM'!CJ$1,1),'Bridge Start'!$I24&gt;'Bridge CPM'!CI$1),1,"")</f>
        <v/>
      </c>
      <c r="CK29" s="269" t="str">
        <f>IF(AND('Bridge Start'!$H24&lt;=CEILING('Bridge CPM'!CK$1,1),'Bridge Start'!$I24&gt;'Bridge CPM'!CJ$1),1,"")</f>
        <v/>
      </c>
      <c r="CL29" s="269" t="str">
        <f>IF(AND('Bridge Start'!$H24&lt;=CEILING('Bridge CPM'!CL$1,1),'Bridge Start'!$I24&gt;'Bridge CPM'!CK$1),1,"")</f>
        <v/>
      </c>
      <c r="CM29" s="269" t="str">
        <f>IF(AND('Bridge Start'!$H24&lt;=CEILING('Bridge CPM'!CM$1,1),'Bridge Start'!$I24&gt;'Bridge CPM'!CL$1),1,"")</f>
        <v/>
      </c>
      <c r="CN29" s="269" t="str">
        <f>IF(AND('Bridge Start'!$H24&lt;=CEILING('Bridge CPM'!CN$1,1),'Bridge Start'!$I24&gt;'Bridge CPM'!CM$1),1,"")</f>
        <v/>
      </c>
      <c r="CO29" s="270" t="str">
        <f>IF(AND('Bridge Start'!$H24&lt;=CEILING('Bridge CPM'!CO$1,1),'Bridge Start'!$I24&gt;'Bridge CPM'!CN$1),1,"")</f>
        <v/>
      </c>
      <c r="CP29" s="268" t="str">
        <f>IF(AND('Bridge Start'!$H24&lt;=CEILING('Bridge CPM'!CP$1,1),'Bridge Start'!$I24&gt;'Bridge CPM'!CO$1),1,"")</f>
        <v/>
      </c>
      <c r="CQ29" s="269" t="str">
        <f>IF(AND('Bridge Start'!$H24&lt;=CEILING('Bridge CPM'!CQ$1,1),'Bridge Start'!$I24&gt;'Bridge CPM'!CP$1),1,"")</f>
        <v/>
      </c>
      <c r="CR29" s="269" t="str">
        <f>IF(AND('Bridge Start'!$H24&lt;=CEILING('Bridge CPM'!CR$1,1),'Bridge Start'!$I24&gt;'Bridge CPM'!CQ$1),1,"")</f>
        <v/>
      </c>
      <c r="CS29" s="269" t="str">
        <f>IF(AND('Bridge Start'!$H24&lt;=CEILING('Bridge CPM'!CS$1,1),'Bridge Start'!$I24&gt;'Bridge CPM'!CR$1),1,"")</f>
        <v/>
      </c>
      <c r="CT29" s="269" t="str">
        <f>IF(AND('Bridge Start'!$H24&lt;=CEILING('Bridge CPM'!CT$1,1),'Bridge Start'!$I24&gt;'Bridge CPM'!CS$1),1,"")</f>
        <v/>
      </c>
      <c r="CU29" s="269" t="str">
        <f>IF(AND('Bridge Start'!$H24&lt;=CEILING('Bridge CPM'!CU$1,1),'Bridge Start'!$I24&gt;'Bridge CPM'!CT$1),1,"")</f>
        <v/>
      </c>
      <c r="CV29" s="269" t="str">
        <f>IF(AND('Bridge Start'!$H24&lt;=CEILING('Bridge CPM'!CV$1,1),'Bridge Start'!$I24&gt;'Bridge CPM'!CU$1),1,"")</f>
        <v/>
      </c>
      <c r="CW29" s="269" t="str">
        <f>IF(AND('Bridge Start'!$H24&lt;=CEILING('Bridge CPM'!CW$1,1),'Bridge Start'!$I24&gt;'Bridge CPM'!CV$1),1,"")</f>
        <v/>
      </c>
      <c r="CX29" s="269" t="str">
        <f>IF(AND('Bridge Start'!$H24&lt;=CEILING('Bridge CPM'!CX$1,1),'Bridge Start'!$I24&gt;'Bridge CPM'!CW$1),1,"")</f>
        <v/>
      </c>
      <c r="CY29" s="270" t="str">
        <f>IF(AND('Bridge Start'!$H24&lt;=CEILING('Bridge CPM'!CY$1,1),'Bridge Start'!$I24&gt;'Bridge CPM'!CX$1),1,"")</f>
        <v/>
      </c>
      <c r="CZ29" s="268" t="str">
        <f>IF(AND('Bridge Start'!$H24&lt;=CEILING('Bridge CPM'!CZ$1,1),'Bridge Start'!$I24&gt;'Bridge CPM'!CY$1),1,"")</f>
        <v/>
      </c>
      <c r="DA29" s="269" t="str">
        <f>IF(AND('Bridge Start'!$H24&lt;=CEILING('Bridge CPM'!DA$1,1),'Bridge Start'!$I24&gt;'Bridge CPM'!CZ$1),1,"")</f>
        <v/>
      </c>
      <c r="DB29" s="269" t="str">
        <f>IF(AND('Bridge Start'!$H24&lt;=CEILING('Bridge CPM'!DB$1,1),'Bridge Start'!$I24&gt;'Bridge CPM'!DA$1),1,"")</f>
        <v/>
      </c>
      <c r="DC29" s="269" t="str">
        <f>IF(AND('Bridge Start'!$H24&lt;=CEILING('Bridge CPM'!DC$1,1),'Bridge Start'!$I24&gt;'Bridge CPM'!DB$1),1,"")</f>
        <v/>
      </c>
      <c r="DD29" s="269" t="str">
        <f>IF(AND('Bridge Start'!$H24&lt;=CEILING('Bridge CPM'!DD$1,1),'Bridge Start'!$I24&gt;'Bridge CPM'!DC$1),1,"")</f>
        <v/>
      </c>
      <c r="DE29" s="269" t="str">
        <f>IF(AND('Bridge Start'!$H24&lt;=CEILING('Bridge CPM'!DE$1,1),'Bridge Start'!$I24&gt;'Bridge CPM'!DD$1),1,"")</f>
        <v/>
      </c>
      <c r="DF29" s="269" t="str">
        <f>IF(AND('Bridge Start'!$H24&lt;=CEILING('Bridge CPM'!DF$1,1),'Bridge Start'!$I24&gt;'Bridge CPM'!DE$1),1,"")</f>
        <v/>
      </c>
      <c r="DG29" s="269" t="str">
        <f>IF(AND('Bridge Start'!$H24&lt;=CEILING('Bridge CPM'!DG$1,1),'Bridge Start'!$I24&gt;'Bridge CPM'!DF$1),1,"")</f>
        <v/>
      </c>
      <c r="DH29" s="269" t="str">
        <f>IF(AND('Bridge Start'!$H24&lt;=CEILING('Bridge CPM'!DH$1,1),'Bridge Start'!$I24&gt;'Bridge CPM'!DG$1),1,"")</f>
        <v/>
      </c>
      <c r="DI29" s="270" t="str">
        <f>IF(AND('Bridge Start'!$H24&lt;=CEILING('Bridge CPM'!DI$1,1),'Bridge Start'!$I24&gt;'Bridge CPM'!DH$1),1,"")</f>
        <v/>
      </c>
      <c r="DJ29" s="268" t="str">
        <f>IF(AND('Bridge Start'!$H24&lt;=CEILING('Bridge CPM'!DJ$1,1),'Bridge Start'!$I24&gt;'Bridge CPM'!DI$1),1,"")</f>
        <v/>
      </c>
      <c r="DK29" s="269" t="str">
        <f>IF(AND('Bridge Start'!$H24&lt;=CEILING('Bridge CPM'!DK$1,1),'Bridge Start'!$I24&gt;'Bridge CPM'!DJ$1),1,"")</f>
        <v/>
      </c>
      <c r="DL29" s="269" t="str">
        <f>IF(AND('Bridge Start'!$H24&lt;=CEILING('Bridge CPM'!DL$1,1),'Bridge Start'!$I24&gt;'Bridge CPM'!DK$1),1,"")</f>
        <v/>
      </c>
      <c r="DM29" s="269" t="str">
        <f>IF(AND('Bridge Start'!$H24&lt;=CEILING('Bridge CPM'!DM$1,1),'Bridge Start'!$I24&gt;'Bridge CPM'!DL$1),1,"")</f>
        <v/>
      </c>
      <c r="DN29" s="269" t="str">
        <f>IF(AND('Bridge Start'!$H24&lt;=CEILING('Bridge CPM'!DN$1,1),'Bridge Start'!$I24&gt;'Bridge CPM'!DM$1),1,"")</f>
        <v/>
      </c>
      <c r="DO29" s="269" t="str">
        <f>IF(AND('Bridge Start'!$H24&lt;=CEILING('Bridge CPM'!DO$1,1),'Bridge Start'!$I24&gt;'Bridge CPM'!DN$1),1,"")</f>
        <v/>
      </c>
      <c r="DP29" s="269" t="str">
        <f>IF(AND('Bridge Start'!$H24&lt;=CEILING('Bridge CPM'!DP$1,1),'Bridge Start'!$I24&gt;'Bridge CPM'!DO$1),1,"")</f>
        <v/>
      </c>
      <c r="DQ29" s="269" t="str">
        <f>IF(AND('Bridge Start'!$H24&lt;=CEILING('Bridge CPM'!DQ$1,1),'Bridge Start'!$I24&gt;'Bridge CPM'!DP$1),1,"")</f>
        <v/>
      </c>
      <c r="DR29" s="269" t="str">
        <f>IF(AND('Bridge Start'!$H24&lt;=CEILING('Bridge CPM'!DR$1,1),'Bridge Start'!$I24&gt;'Bridge CPM'!DQ$1),1,"")</f>
        <v/>
      </c>
      <c r="DS29" s="270" t="str">
        <f>IF(AND('Bridge Start'!$H24&lt;=CEILING('Bridge CPM'!DS$1,1),'Bridge Start'!$I24&gt;'Bridge CPM'!DR$1),1,"")</f>
        <v/>
      </c>
      <c r="DT29" s="268" t="str">
        <f>IF(AND('Bridge Start'!$H24&lt;=CEILING('Bridge CPM'!DT$1,1),'Bridge Start'!$I24&gt;'Bridge CPM'!DS$1),1,"")</f>
        <v/>
      </c>
      <c r="DU29" s="269" t="str">
        <f>IF(AND('Bridge Start'!$H24&lt;=CEILING('Bridge CPM'!DU$1,1),'Bridge Start'!$I24&gt;'Bridge CPM'!DT$1),1,"")</f>
        <v/>
      </c>
      <c r="DV29" s="269" t="str">
        <f>IF(AND('Bridge Start'!$H24&lt;=CEILING('Bridge CPM'!DV$1,1),'Bridge Start'!$I24&gt;'Bridge CPM'!DU$1),1,"")</f>
        <v/>
      </c>
      <c r="DW29" s="269" t="str">
        <f>IF(AND('Bridge Start'!$H24&lt;=CEILING('Bridge CPM'!DW$1,1),'Bridge Start'!$I24&gt;'Bridge CPM'!DV$1),1,"")</f>
        <v/>
      </c>
      <c r="DX29" s="269" t="str">
        <f>IF(AND('Bridge Start'!$H24&lt;=CEILING('Bridge CPM'!DX$1,1),'Bridge Start'!$I24&gt;'Bridge CPM'!DW$1),1,"")</f>
        <v/>
      </c>
      <c r="DY29" s="269" t="str">
        <f>IF(AND('Bridge Start'!$H24&lt;=CEILING('Bridge CPM'!DY$1,1),'Bridge Start'!$I24&gt;'Bridge CPM'!DX$1),1,"")</f>
        <v/>
      </c>
      <c r="DZ29" s="269" t="str">
        <f>IF(AND('Bridge Start'!$H24&lt;=CEILING('Bridge CPM'!DZ$1,1),'Bridge Start'!$I24&gt;'Bridge CPM'!DY$1),1,"")</f>
        <v/>
      </c>
      <c r="EA29" s="269" t="str">
        <f>IF(AND('Bridge Start'!$H24&lt;=CEILING('Bridge CPM'!EA$1,1),'Bridge Start'!$I24&gt;'Bridge CPM'!DZ$1),1,"")</f>
        <v/>
      </c>
      <c r="EB29" s="269" t="str">
        <f>IF(AND('Bridge Start'!$H24&lt;=CEILING('Bridge CPM'!EB$1,1),'Bridge Start'!$I24&gt;'Bridge CPM'!EA$1),1,"")</f>
        <v/>
      </c>
      <c r="EC29" s="270" t="str">
        <f>IF(AND('Bridge Start'!$H24&lt;=CEILING('Bridge CPM'!EC$1,1),'Bridge Start'!$I24&gt;'Bridge CPM'!EB$1),1,"")</f>
        <v/>
      </c>
    </row>
    <row r="30" spans="2:133" ht="12" customHeight="1" x14ac:dyDescent="0.2">
      <c r="B30" t="str">
        <f>'Bridge Start'!B25</f>
        <v/>
      </c>
      <c r="C30" s="221" t="str">
        <f>'Bridge Start'!D25</f>
        <v/>
      </c>
      <c r="D30" s="222" t="str">
        <f>IF(AND('Bridge Start'!$H25&lt;=CEILING('Bridge CPM'!D$1,1),'Bridge Start'!$I25&gt;'Bridge CPM'!C$1),1,"")</f>
        <v/>
      </c>
      <c r="E30" s="257" t="str">
        <f>IF(AND('Bridge Start'!$H25&lt;=CEILING('Bridge CPM'!E$1,1),'Bridge Start'!$I25&gt;'Bridge CPM'!D$1),1,"")</f>
        <v/>
      </c>
      <c r="F30" s="257" t="str">
        <f>IF(AND('Bridge Start'!$H25&lt;=CEILING('Bridge CPM'!F$1,1),'Bridge Start'!$I25&gt;'Bridge CPM'!E$1),1,"")</f>
        <v/>
      </c>
      <c r="G30" s="257" t="str">
        <f>IF(AND('Bridge Start'!$H25&lt;=CEILING('Bridge CPM'!G$1,1),'Bridge Start'!$I25&gt;'Bridge CPM'!F$1),1,"")</f>
        <v/>
      </c>
      <c r="H30" s="257" t="str">
        <f>IF(AND('Bridge Start'!$H25&lt;=CEILING('Bridge CPM'!H$1,1),'Bridge Start'!$I25&gt;'Bridge CPM'!G$1),1,"")</f>
        <v/>
      </c>
      <c r="I30" s="257" t="str">
        <f>IF(AND('Bridge Start'!$H25&lt;=CEILING('Bridge CPM'!I$1,1),'Bridge Start'!$I25&gt;'Bridge CPM'!H$1),1,"")</f>
        <v/>
      </c>
      <c r="J30" s="257" t="str">
        <f>IF(AND('Bridge Start'!$H25&lt;=CEILING('Bridge CPM'!J$1,1),'Bridge Start'!$I25&gt;'Bridge CPM'!I$1),1,"")</f>
        <v/>
      </c>
      <c r="K30" s="257" t="str">
        <f>IF(AND('Bridge Start'!$H25&lt;=CEILING('Bridge CPM'!K$1,1),'Bridge Start'!$I25&gt;'Bridge CPM'!J$1),1,"")</f>
        <v/>
      </c>
      <c r="L30" s="257" t="str">
        <f>IF(AND('Bridge Start'!$H25&lt;=CEILING('Bridge CPM'!L$1,1),'Bridge Start'!$I25&gt;'Bridge CPM'!K$1),1,"")</f>
        <v/>
      </c>
      <c r="M30" s="223" t="str">
        <f>IF(AND('Bridge Start'!$H25&lt;=CEILING('Bridge CPM'!M$1,1),'Bridge Start'!$I25&gt;'Bridge CPM'!L$1),1,"")</f>
        <v/>
      </c>
      <c r="N30" s="222" t="str">
        <f>IF(AND('Bridge Start'!$H25&lt;=CEILING('Bridge CPM'!N$1,1),'Bridge Start'!$I25&gt;'Bridge CPM'!M$1),1,"")</f>
        <v/>
      </c>
      <c r="O30" s="257" t="str">
        <f>IF(AND('Bridge Start'!$H25&lt;=CEILING('Bridge CPM'!O$1,1),'Bridge Start'!$I25&gt;'Bridge CPM'!N$1),1,"")</f>
        <v/>
      </c>
      <c r="P30" s="257" t="str">
        <f>IF(AND('Bridge Start'!$H25&lt;=CEILING('Bridge CPM'!P$1,1),'Bridge Start'!$I25&gt;'Bridge CPM'!O$1),1,"")</f>
        <v/>
      </c>
      <c r="Q30" s="257" t="str">
        <f>IF(AND('Bridge Start'!$H25&lt;=CEILING('Bridge CPM'!Q$1,1),'Bridge Start'!$I25&gt;'Bridge CPM'!P$1),1,"")</f>
        <v/>
      </c>
      <c r="R30" s="257" t="str">
        <f>IF(AND('Bridge Start'!$H25&lt;=CEILING('Bridge CPM'!R$1,1),'Bridge Start'!$I25&gt;'Bridge CPM'!Q$1),1,"")</f>
        <v/>
      </c>
      <c r="S30" s="257" t="str">
        <f>IF(AND('Bridge Start'!$H25&lt;=CEILING('Bridge CPM'!S$1,1),'Bridge Start'!$I25&gt;'Bridge CPM'!R$1),1,"")</f>
        <v/>
      </c>
      <c r="T30" s="257" t="str">
        <f>IF(AND('Bridge Start'!$H25&lt;=CEILING('Bridge CPM'!T$1,1),'Bridge Start'!$I25&gt;'Bridge CPM'!S$1),1,"")</f>
        <v/>
      </c>
      <c r="U30" s="257" t="str">
        <f>IF(AND('Bridge Start'!$H25&lt;=CEILING('Bridge CPM'!U$1,1),'Bridge Start'!$I25&gt;'Bridge CPM'!T$1),1,"")</f>
        <v/>
      </c>
      <c r="V30" s="257" t="str">
        <f>IF(AND('Bridge Start'!$H25&lt;=CEILING('Bridge CPM'!V$1,1),'Bridge Start'!$I25&gt;'Bridge CPM'!U$1),1,"")</f>
        <v/>
      </c>
      <c r="W30" s="223" t="str">
        <f>IF(AND('Bridge Start'!$H25&lt;=CEILING('Bridge CPM'!W$1,1),'Bridge Start'!$I25&gt;'Bridge CPM'!V$1),1,"")</f>
        <v/>
      </c>
      <c r="X30" s="222" t="str">
        <f>IF(AND('Bridge Start'!$H25&lt;=CEILING('Bridge CPM'!X$1,1),'Bridge Start'!$I25&gt;'Bridge CPM'!W$1),1,"")</f>
        <v/>
      </c>
      <c r="Y30" s="257" t="str">
        <f>IF(AND('Bridge Start'!$H25&lt;=CEILING('Bridge CPM'!Y$1,1),'Bridge Start'!$I25&gt;'Bridge CPM'!X$1),1,"")</f>
        <v/>
      </c>
      <c r="Z30" s="257" t="str">
        <f>IF(AND('Bridge Start'!$H25&lt;=CEILING('Bridge CPM'!Z$1,1),'Bridge Start'!$I25&gt;'Bridge CPM'!Y$1),1,"")</f>
        <v/>
      </c>
      <c r="AA30" s="257" t="str">
        <f>IF(AND('Bridge Start'!$H25&lt;=CEILING('Bridge CPM'!AA$1,1),'Bridge Start'!$I25&gt;'Bridge CPM'!Z$1),1,"")</f>
        <v/>
      </c>
      <c r="AB30" s="257" t="str">
        <f>IF(AND('Bridge Start'!$H25&lt;=CEILING('Bridge CPM'!AB$1,1),'Bridge Start'!$I25&gt;'Bridge CPM'!AA$1),1,"")</f>
        <v/>
      </c>
      <c r="AC30" s="257" t="str">
        <f>IF(AND('Bridge Start'!$H25&lt;=CEILING('Bridge CPM'!AC$1,1),'Bridge Start'!$I25&gt;'Bridge CPM'!AB$1),1,"")</f>
        <v/>
      </c>
      <c r="AD30" s="257" t="str">
        <f>IF(AND('Bridge Start'!$H25&lt;=CEILING('Bridge CPM'!AD$1,1),'Bridge Start'!$I25&gt;'Bridge CPM'!AC$1),1,"")</f>
        <v/>
      </c>
      <c r="AE30" s="257" t="str">
        <f>IF(AND('Bridge Start'!$H25&lt;=CEILING('Bridge CPM'!AE$1,1),'Bridge Start'!$I25&gt;'Bridge CPM'!AD$1),1,"")</f>
        <v/>
      </c>
      <c r="AF30" s="257" t="str">
        <f>IF(AND('Bridge Start'!$H25&lt;=CEILING('Bridge CPM'!AF$1,1),'Bridge Start'!$I25&gt;'Bridge CPM'!AE$1),1,"")</f>
        <v/>
      </c>
      <c r="AG30" s="223" t="str">
        <f>IF(AND('Bridge Start'!$H25&lt;=CEILING('Bridge CPM'!AG$1,1),'Bridge Start'!$I25&gt;'Bridge CPM'!AF$1),1,"")</f>
        <v/>
      </c>
      <c r="AH30" s="222" t="str">
        <f>IF(AND('Bridge Start'!$H25&lt;=CEILING('Bridge CPM'!AH$1,1),'Bridge Start'!$I25&gt;'Bridge CPM'!AG$1),1,"")</f>
        <v/>
      </c>
      <c r="AI30" s="257" t="str">
        <f>IF(AND('Bridge Start'!$H25&lt;=CEILING('Bridge CPM'!AI$1,1),'Bridge Start'!$I25&gt;'Bridge CPM'!AH$1),1,"")</f>
        <v/>
      </c>
      <c r="AJ30" s="257" t="str">
        <f>IF(AND('Bridge Start'!$H25&lt;=CEILING('Bridge CPM'!AJ$1,1),'Bridge Start'!$I25&gt;'Bridge CPM'!AI$1),1,"")</f>
        <v/>
      </c>
      <c r="AK30" s="257" t="str">
        <f>IF(AND('Bridge Start'!$H25&lt;=CEILING('Bridge CPM'!AK$1,1),'Bridge Start'!$I25&gt;'Bridge CPM'!AJ$1),1,"")</f>
        <v/>
      </c>
      <c r="AL30" s="257" t="str">
        <f>IF(AND('Bridge Start'!$H25&lt;=CEILING('Bridge CPM'!AL$1,1),'Bridge Start'!$I25&gt;'Bridge CPM'!AK$1),1,"")</f>
        <v/>
      </c>
      <c r="AM30" s="257" t="str">
        <f>IF(AND('Bridge Start'!$H25&lt;=CEILING('Bridge CPM'!AM$1,1),'Bridge Start'!$I25&gt;'Bridge CPM'!AL$1),1,"")</f>
        <v/>
      </c>
      <c r="AN30" s="257" t="str">
        <f>IF(AND('Bridge Start'!$H25&lt;=CEILING('Bridge CPM'!AN$1,1),'Bridge Start'!$I25&gt;'Bridge CPM'!AM$1),1,"")</f>
        <v/>
      </c>
      <c r="AO30" s="257" t="str">
        <f>IF(AND('Bridge Start'!$H25&lt;=CEILING('Bridge CPM'!AO$1,1),'Bridge Start'!$I25&gt;'Bridge CPM'!AN$1),1,"")</f>
        <v/>
      </c>
      <c r="AP30" s="257" t="str">
        <f>IF(AND('Bridge Start'!$H25&lt;=CEILING('Bridge CPM'!AP$1,1),'Bridge Start'!$I25&gt;'Bridge CPM'!AO$1),1,"")</f>
        <v/>
      </c>
      <c r="AQ30" s="223" t="str">
        <f>IF(AND('Bridge Start'!$H25&lt;=CEILING('Bridge CPM'!AQ$1,1),'Bridge Start'!$I25&gt;'Bridge CPM'!AP$1),1,"")</f>
        <v/>
      </c>
      <c r="AR30" s="222" t="str">
        <f>IF(AND('Bridge Start'!$H25&lt;=CEILING('Bridge CPM'!AR$1,1),'Bridge Start'!$I25&gt;'Bridge CPM'!AQ$1),1,"")</f>
        <v/>
      </c>
      <c r="AS30" s="257" t="str">
        <f>IF(AND('Bridge Start'!$H25&lt;=CEILING('Bridge CPM'!AS$1,1),'Bridge Start'!$I25&gt;'Bridge CPM'!AR$1),1,"")</f>
        <v/>
      </c>
      <c r="AT30" s="257" t="str">
        <f>IF(AND('Bridge Start'!$H25&lt;=CEILING('Bridge CPM'!AT$1,1),'Bridge Start'!$I25&gt;'Bridge CPM'!AS$1),1,"")</f>
        <v/>
      </c>
      <c r="AU30" s="257" t="str">
        <f>IF(AND('Bridge Start'!$H25&lt;=CEILING('Bridge CPM'!AU$1,1),'Bridge Start'!$I25&gt;'Bridge CPM'!AT$1),1,"")</f>
        <v/>
      </c>
      <c r="AV30" s="257" t="str">
        <f>IF(AND('Bridge Start'!$H25&lt;=CEILING('Bridge CPM'!AV$1,1),'Bridge Start'!$I25&gt;'Bridge CPM'!AU$1),1,"")</f>
        <v/>
      </c>
      <c r="AW30" s="257" t="str">
        <f>IF(AND('Bridge Start'!$H25&lt;=CEILING('Bridge CPM'!AW$1,1),'Bridge Start'!$I25&gt;'Bridge CPM'!AV$1),1,"")</f>
        <v/>
      </c>
      <c r="AX30" s="257" t="str">
        <f>IF(AND('Bridge Start'!$H25&lt;=CEILING('Bridge CPM'!AX$1,1),'Bridge Start'!$I25&gt;'Bridge CPM'!AW$1),1,"")</f>
        <v/>
      </c>
      <c r="AY30" s="257" t="str">
        <f>IF(AND('Bridge Start'!$H25&lt;=CEILING('Bridge CPM'!AY$1,1),'Bridge Start'!$I25&gt;'Bridge CPM'!AX$1),1,"")</f>
        <v/>
      </c>
      <c r="AZ30" s="257" t="str">
        <f>IF(AND('Bridge Start'!$H25&lt;=CEILING('Bridge CPM'!AZ$1,1),'Bridge Start'!$I25&gt;'Bridge CPM'!AY$1),1,"")</f>
        <v/>
      </c>
      <c r="BA30" s="223" t="str">
        <f>IF(AND('Bridge Start'!$H25&lt;=CEILING('Bridge CPM'!BA$1,1),'Bridge Start'!$I25&gt;'Bridge CPM'!AZ$1),1,"")</f>
        <v/>
      </c>
      <c r="BB30" s="222" t="str">
        <f>IF(AND('Bridge Start'!$H25&lt;=CEILING('Bridge CPM'!BB$1,1),'Bridge Start'!$I25&gt;'Bridge CPM'!BA$1),1,"")</f>
        <v/>
      </c>
      <c r="BC30" s="257" t="str">
        <f>IF(AND('Bridge Start'!$H25&lt;=CEILING('Bridge CPM'!BC$1,1),'Bridge Start'!$I25&gt;'Bridge CPM'!BB$1),1,"")</f>
        <v/>
      </c>
      <c r="BD30" s="257" t="str">
        <f>IF(AND('Bridge Start'!$H25&lt;=CEILING('Bridge CPM'!BD$1,1),'Bridge Start'!$I25&gt;'Bridge CPM'!BC$1),1,"")</f>
        <v/>
      </c>
      <c r="BE30" s="257" t="str">
        <f>IF(AND('Bridge Start'!$H25&lt;=CEILING('Bridge CPM'!BE$1,1),'Bridge Start'!$I25&gt;'Bridge CPM'!BD$1),1,"")</f>
        <v/>
      </c>
      <c r="BF30" s="257" t="str">
        <f>IF(AND('Bridge Start'!$H25&lt;=CEILING('Bridge CPM'!BF$1,1),'Bridge Start'!$I25&gt;'Bridge CPM'!BE$1),1,"")</f>
        <v/>
      </c>
      <c r="BG30" s="257" t="str">
        <f>IF(AND('Bridge Start'!$H25&lt;=CEILING('Bridge CPM'!BG$1,1),'Bridge Start'!$I25&gt;'Bridge CPM'!BF$1),1,"")</f>
        <v/>
      </c>
      <c r="BH30" s="257" t="str">
        <f>IF(AND('Bridge Start'!$H25&lt;=CEILING('Bridge CPM'!BH$1,1),'Bridge Start'!$I25&gt;'Bridge CPM'!BG$1),1,"")</f>
        <v/>
      </c>
      <c r="BI30" s="257" t="str">
        <f>IF(AND('Bridge Start'!$H25&lt;=CEILING('Bridge CPM'!BI$1,1),'Bridge Start'!$I25&gt;'Bridge CPM'!BH$1),1,"")</f>
        <v/>
      </c>
      <c r="BJ30" s="257" t="str">
        <f>IF(AND('Bridge Start'!$H25&lt;=CEILING('Bridge CPM'!BJ$1,1),'Bridge Start'!$I25&gt;'Bridge CPM'!BI$1),1,"")</f>
        <v/>
      </c>
      <c r="BK30" s="223" t="str">
        <f>IF(AND('Bridge Start'!$H25&lt;=CEILING('Bridge CPM'!BK$1,1),'Bridge Start'!$I25&gt;'Bridge CPM'!BJ$1),1,"")</f>
        <v/>
      </c>
      <c r="BL30" s="222" t="str">
        <f>IF(AND('Bridge Start'!$H25&lt;=CEILING('Bridge CPM'!BL$1,1),'Bridge Start'!$I25&gt;'Bridge CPM'!BK$1),1,"")</f>
        <v/>
      </c>
      <c r="BM30" s="257" t="str">
        <f>IF(AND('Bridge Start'!$H25&lt;=CEILING('Bridge CPM'!BM$1,1),'Bridge Start'!$I25&gt;'Bridge CPM'!BL$1),1,"")</f>
        <v/>
      </c>
      <c r="BN30" s="257" t="str">
        <f>IF(AND('Bridge Start'!$H25&lt;=CEILING('Bridge CPM'!BN$1,1),'Bridge Start'!$I25&gt;'Bridge CPM'!BM$1),1,"")</f>
        <v/>
      </c>
      <c r="BO30" s="257" t="str">
        <f>IF(AND('Bridge Start'!$H25&lt;=CEILING('Bridge CPM'!BO$1,1),'Bridge Start'!$I25&gt;'Bridge CPM'!BN$1),1,"")</f>
        <v/>
      </c>
      <c r="BP30" s="257" t="str">
        <f>IF(AND('Bridge Start'!$H25&lt;=CEILING('Bridge CPM'!BP$1,1),'Bridge Start'!$I25&gt;'Bridge CPM'!BO$1),1,"")</f>
        <v/>
      </c>
      <c r="BQ30" s="257" t="str">
        <f>IF(AND('Bridge Start'!$H25&lt;=CEILING('Bridge CPM'!BQ$1,1),'Bridge Start'!$I25&gt;'Bridge CPM'!BP$1),1,"")</f>
        <v/>
      </c>
      <c r="BR30" s="257" t="str">
        <f>IF(AND('Bridge Start'!$H25&lt;=CEILING('Bridge CPM'!BR$1,1),'Bridge Start'!$I25&gt;'Bridge CPM'!BQ$1),1,"")</f>
        <v/>
      </c>
      <c r="BS30" s="257" t="str">
        <f>IF(AND('Bridge Start'!$H25&lt;=CEILING('Bridge CPM'!BS$1,1),'Bridge Start'!$I25&gt;'Bridge CPM'!BR$1),1,"")</f>
        <v/>
      </c>
      <c r="BT30" s="257" t="str">
        <f>IF(AND('Bridge Start'!$H25&lt;=CEILING('Bridge CPM'!BT$1,1),'Bridge Start'!$I25&gt;'Bridge CPM'!BS$1),1,"")</f>
        <v/>
      </c>
      <c r="BU30" s="223" t="str">
        <f>IF(AND('Bridge Start'!$H25&lt;=CEILING('Bridge CPM'!BU$1,1),'Bridge Start'!$I25&gt;'Bridge CPM'!BT$1),1,"")</f>
        <v/>
      </c>
      <c r="BV30" s="222" t="str">
        <f>IF(AND('Bridge Start'!$H25&lt;=CEILING('Bridge CPM'!BV$1,1),'Bridge Start'!$I25&gt;'Bridge CPM'!BU$1),1,"")</f>
        <v/>
      </c>
      <c r="BW30" s="257" t="str">
        <f>IF(AND('Bridge Start'!$H25&lt;=CEILING('Bridge CPM'!BW$1,1),'Bridge Start'!$I25&gt;'Bridge CPM'!BV$1),1,"")</f>
        <v/>
      </c>
      <c r="BX30" s="257" t="str">
        <f>IF(AND('Bridge Start'!$H25&lt;=CEILING('Bridge CPM'!BX$1,1),'Bridge Start'!$I25&gt;'Bridge CPM'!BW$1),1,"")</f>
        <v/>
      </c>
      <c r="BY30" s="257" t="str">
        <f>IF(AND('Bridge Start'!$H25&lt;=CEILING('Bridge CPM'!BY$1,1),'Bridge Start'!$I25&gt;'Bridge CPM'!BX$1),1,"")</f>
        <v/>
      </c>
      <c r="BZ30" s="257" t="str">
        <f>IF(AND('Bridge Start'!$H25&lt;=CEILING('Bridge CPM'!BZ$1,1),'Bridge Start'!$I25&gt;'Bridge CPM'!BY$1),1,"")</f>
        <v/>
      </c>
      <c r="CA30" s="257" t="str">
        <f>IF(AND('Bridge Start'!$H25&lt;=CEILING('Bridge CPM'!CA$1,1),'Bridge Start'!$I25&gt;'Bridge CPM'!BZ$1),1,"")</f>
        <v/>
      </c>
      <c r="CB30" s="257" t="str">
        <f>IF(AND('Bridge Start'!$H25&lt;=CEILING('Bridge CPM'!CB$1,1),'Bridge Start'!$I25&gt;'Bridge CPM'!CA$1),1,"")</f>
        <v/>
      </c>
      <c r="CC30" s="257" t="str">
        <f>IF(AND('Bridge Start'!$H25&lt;=CEILING('Bridge CPM'!CC$1,1),'Bridge Start'!$I25&gt;'Bridge CPM'!CB$1),1,"")</f>
        <v/>
      </c>
      <c r="CD30" s="257" t="str">
        <f>IF(AND('Bridge Start'!$H25&lt;=CEILING('Bridge CPM'!CD$1,1),'Bridge Start'!$I25&gt;'Bridge CPM'!CC$1),1,"")</f>
        <v/>
      </c>
      <c r="CE30" s="223" t="str">
        <f>IF(AND('Bridge Start'!$H25&lt;=CEILING('Bridge CPM'!CE$1,1),'Bridge Start'!$I25&gt;'Bridge CPM'!CD$1),1,"")</f>
        <v/>
      </c>
      <c r="CF30" s="222" t="str">
        <f>IF(AND('Bridge Start'!$H25&lt;=CEILING('Bridge CPM'!CF$1,1),'Bridge Start'!$I25&gt;'Bridge CPM'!CE$1),1,"")</f>
        <v/>
      </c>
      <c r="CG30" s="257" t="str">
        <f>IF(AND('Bridge Start'!$H25&lt;=CEILING('Bridge CPM'!CG$1,1),'Bridge Start'!$I25&gt;'Bridge CPM'!CF$1),1,"")</f>
        <v/>
      </c>
      <c r="CH30" s="257" t="str">
        <f>IF(AND('Bridge Start'!$H25&lt;=CEILING('Bridge CPM'!CH$1,1),'Bridge Start'!$I25&gt;'Bridge CPM'!CG$1),1,"")</f>
        <v/>
      </c>
      <c r="CI30" s="257" t="str">
        <f>IF(AND('Bridge Start'!$H25&lt;=CEILING('Bridge CPM'!CI$1,1),'Bridge Start'!$I25&gt;'Bridge CPM'!CH$1),1,"")</f>
        <v/>
      </c>
      <c r="CJ30" s="257" t="str">
        <f>IF(AND('Bridge Start'!$H25&lt;=CEILING('Bridge CPM'!CJ$1,1),'Bridge Start'!$I25&gt;'Bridge CPM'!CI$1),1,"")</f>
        <v/>
      </c>
      <c r="CK30" s="257" t="str">
        <f>IF(AND('Bridge Start'!$H25&lt;=CEILING('Bridge CPM'!CK$1,1),'Bridge Start'!$I25&gt;'Bridge CPM'!CJ$1),1,"")</f>
        <v/>
      </c>
      <c r="CL30" s="257" t="str">
        <f>IF(AND('Bridge Start'!$H25&lt;=CEILING('Bridge CPM'!CL$1,1),'Bridge Start'!$I25&gt;'Bridge CPM'!CK$1),1,"")</f>
        <v/>
      </c>
      <c r="CM30" s="257" t="str">
        <f>IF(AND('Bridge Start'!$H25&lt;=CEILING('Bridge CPM'!CM$1,1),'Bridge Start'!$I25&gt;'Bridge CPM'!CL$1),1,"")</f>
        <v/>
      </c>
      <c r="CN30" s="257" t="str">
        <f>IF(AND('Bridge Start'!$H25&lt;=CEILING('Bridge CPM'!CN$1,1),'Bridge Start'!$I25&gt;'Bridge CPM'!CM$1),1,"")</f>
        <v/>
      </c>
      <c r="CO30" s="223" t="str">
        <f>IF(AND('Bridge Start'!$H25&lt;=CEILING('Bridge CPM'!CO$1,1),'Bridge Start'!$I25&gt;'Bridge CPM'!CN$1),1,"")</f>
        <v/>
      </c>
      <c r="CP30" s="222" t="str">
        <f>IF(AND('Bridge Start'!$H25&lt;=CEILING('Bridge CPM'!CP$1,1),'Bridge Start'!$I25&gt;'Bridge CPM'!CO$1),1,"")</f>
        <v/>
      </c>
      <c r="CQ30" s="257" t="str">
        <f>IF(AND('Bridge Start'!$H25&lt;=CEILING('Bridge CPM'!CQ$1,1),'Bridge Start'!$I25&gt;'Bridge CPM'!CP$1),1,"")</f>
        <v/>
      </c>
      <c r="CR30" s="257" t="str">
        <f>IF(AND('Bridge Start'!$H25&lt;=CEILING('Bridge CPM'!CR$1,1),'Bridge Start'!$I25&gt;'Bridge CPM'!CQ$1),1,"")</f>
        <v/>
      </c>
      <c r="CS30" s="257" t="str">
        <f>IF(AND('Bridge Start'!$H25&lt;=CEILING('Bridge CPM'!CS$1,1),'Bridge Start'!$I25&gt;'Bridge CPM'!CR$1),1,"")</f>
        <v/>
      </c>
      <c r="CT30" s="257" t="str">
        <f>IF(AND('Bridge Start'!$H25&lt;=CEILING('Bridge CPM'!CT$1,1),'Bridge Start'!$I25&gt;'Bridge CPM'!CS$1),1,"")</f>
        <v/>
      </c>
      <c r="CU30" s="257" t="str">
        <f>IF(AND('Bridge Start'!$H25&lt;=CEILING('Bridge CPM'!CU$1,1),'Bridge Start'!$I25&gt;'Bridge CPM'!CT$1),1,"")</f>
        <v/>
      </c>
      <c r="CV30" s="257" t="str">
        <f>IF(AND('Bridge Start'!$H25&lt;=CEILING('Bridge CPM'!CV$1,1),'Bridge Start'!$I25&gt;'Bridge CPM'!CU$1),1,"")</f>
        <v/>
      </c>
      <c r="CW30" s="257" t="str">
        <f>IF(AND('Bridge Start'!$H25&lt;=CEILING('Bridge CPM'!CW$1,1),'Bridge Start'!$I25&gt;'Bridge CPM'!CV$1),1,"")</f>
        <v/>
      </c>
      <c r="CX30" s="257" t="str">
        <f>IF(AND('Bridge Start'!$H25&lt;=CEILING('Bridge CPM'!CX$1,1),'Bridge Start'!$I25&gt;'Bridge CPM'!CW$1),1,"")</f>
        <v/>
      </c>
      <c r="CY30" s="223" t="str">
        <f>IF(AND('Bridge Start'!$H25&lt;=CEILING('Bridge CPM'!CY$1,1),'Bridge Start'!$I25&gt;'Bridge CPM'!CX$1),1,"")</f>
        <v/>
      </c>
      <c r="CZ30" s="222" t="str">
        <f>IF(AND('Bridge Start'!$H25&lt;=CEILING('Bridge CPM'!CZ$1,1),'Bridge Start'!$I25&gt;'Bridge CPM'!CY$1),1,"")</f>
        <v/>
      </c>
      <c r="DA30" s="257" t="str">
        <f>IF(AND('Bridge Start'!$H25&lt;=CEILING('Bridge CPM'!DA$1,1),'Bridge Start'!$I25&gt;'Bridge CPM'!CZ$1),1,"")</f>
        <v/>
      </c>
      <c r="DB30" s="257" t="str">
        <f>IF(AND('Bridge Start'!$H25&lt;=CEILING('Bridge CPM'!DB$1,1),'Bridge Start'!$I25&gt;'Bridge CPM'!DA$1),1,"")</f>
        <v/>
      </c>
      <c r="DC30" s="257" t="str">
        <f>IF(AND('Bridge Start'!$H25&lt;=CEILING('Bridge CPM'!DC$1,1),'Bridge Start'!$I25&gt;'Bridge CPM'!DB$1),1,"")</f>
        <v/>
      </c>
      <c r="DD30" s="257" t="str">
        <f>IF(AND('Bridge Start'!$H25&lt;=CEILING('Bridge CPM'!DD$1,1),'Bridge Start'!$I25&gt;'Bridge CPM'!DC$1),1,"")</f>
        <v/>
      </c>
      <c r="DE30" s="257" t="str">
        <f>IF(AND('Bridge Start'!$H25&lt;=CEILING('Bridge CPM'!DE$1,1),'Bridge Start'!$I25&gt;'Bridge CPM'!DD$1),1,"")</f>
        <v/>
      </c>
      <c r="DF30" s="257" t="str">
        <f>IF(AND('Bridge Start'!$H25&lt;=CEILING('Bridge CPM'!DF$1,1),'Bridge Start'!$I25&gt;'Bridge CPM'!DE$1),1,"")</f>
        <v/>
      </c>
      <c r="DG30" s="257" t="str">
        <f>IF(AND('Bridge Start'!$H25&lt;=CEILING('Bridge CPM'!DG$1,1),'Bridge Start'!$I25&gt;'Bridge CPM'!DF$1),1,"")</f>
        <v/>
      </c>
      <c r="DH30" s="257" t="str">
        <f>IF(AND('Bridge Start'!$H25&lt;=CEILING('Bridge CPM'!DH$1,1),'Bridge Start'!$I25&gt;'Bridge CPM'!DG$1),1,"")</f>
        <v/>
      </c>
      <c r="DI30" s="223" t="str">
        <f>IF(AND('Bridge Start'!$H25&lt;=CEILING('Bridge CPM'!DI$1,1),'Bridge Start'!$I25&gt;'Bridge CPM'!DH$1),1,"")</f>
        <v/>
      </c>
      <c r="DJ30" s="222" t="str">
        <f>IF(AND('Bridge Start'!$H25&lt;=CEILING('Bridge CPM'!DJ$1,1),'Bridge Start'!$I25&gt;'Bridge CPM'!DI$1),1,"")</f>
        <v/>
      </c>
      <c r="DK30" s="257" t="str">
        <f>IF(AND('Bridge Start'!$H25&lt;=CEILING('Bridge CPM'!DK$1,1),'Bridge Start'!$I25&gt;'Bridge CPM'!DJ$1),1,"")</f>
        <v/>
      </c>
      <c r="DL30" s="257" t="str">
        <f>IF(AND('Bridge Start'!$H25&lt;=CEILING('Bridge CPM'!DL$1,1),'Bridge Start'!$I25&gt;'Bridge CPM'!DK$1),1,"")</f>
        <v/>
      </c>
      <c r="DM30" s="257" t="str">
        <f>IF(AND('Bridge Start'!$H25&lt;=CEILING('Bridge CPM'!DM$1,1),'Bridge Start'!$I25&gt;'Bridge CPM'!DL$1),1,"")</f>
        <v/>
      </c>
      <c r="DN30" s="257" t="str">
        <f>IF(AND('Bridge Start'!$H25&lt;=CEILING('Bridge CPM'!DN$1,1),'Bridge Start'!$I25&gt;'Bridge CPM'!DM$1),1,"")</f>
        <v/>
      </c>
      <c r="DO30" s="257" t="str">
        <f>IF(AND('Bridge Start'!$H25&lt;=CEILING('Bridge CPM'!DO$1,1),'Bridge Start'!$I25&gt;'Bridge CPM'!DN$1),1,"")</f>
        <v/>
      </c>
      <c r="DP30" s="257" t="str">
        <f>IF(AND('Bridge Start'!$H25&lt;=CEILING('Bridge CPM'!DP$1,1),'Bridge Start'!$I25&gt;'Bridge CPM'!DO$1),1,"")</f>
        <v/>
      </c>
      <c r="DQ30" s="257" t="str">
        <f>IF(AND('Bridge Start'!$H25&lt;=CEILING('Bridge CPM'!DQ$1,1),'Bridge Start'!$I25&gt;'Bridge CPM'!DP$1),1,"")</f>
        <v/>
      </c>
      <c r="DR30" s="257" t="str">
        <f>IF(AND('Bridge Start'!$H25&lt;=CEILING('Bridge CPM'!DR$1,1),'Bridge Start'!$I25&gt;'Bridge CPM'!DQ$1),1,"")</f>
        <v/>
      </c>
      <c r="DS30" s="223" t="str">
        <f>IF(AND('Bridge Start'!$H25&lt;=CEILING('Bridge CPM'!DS$1,1),'Bridge Start'!$I25&gt;'Bridge CPM'!DR$1),1,"")</f>
        <v/>
      </c>
      <c r="DT30" s="222" t="str">
        <f>IF(AND('Bridge Start'!$H25&lt;=CEILING('Bridge CPM'!DT$1,1),'Bridge Start'!$I25&gt;'Bridge CPM'!DS$1),1,"")</f>
        <v/>
      </c>
      <c r="DU30" s="257" t="str">
        <f>IF(AND('Bridge Start'!$H25&lt;=CEILING('Bridge CPM'!DU$1,1),'Bridge Start'!$I25&gt;'Bridge CPM'!DT$1),1,"")</f>
        <v/>
      </c>
      <c r="DV30" s="257" t="str">
        <f>IF(AND('Bridge Start'!$H25&lt;=CEILING('Bridge CPM'!DV$1,1),'Bridge Start'!$I25&gt;'Bridge CPM'!DU$1),1,"")</f>
        <v/>
      </c>
      <c r="DW30" s="257" t="str">
        <f>IF(AND('Bridge Start'!$H25&lt;=CEILING('Bridge CPM'!DW$1,1),'Bridge Start'!$I25&gt;'Bridge CPM'!DV$1),1,"")</f>
        <v/>
      </c>
      <c r="DX30" s="257" t="str">
        <f>IF(AND('Bridge Start'!$H25&lt;=CEILING('Bridge CPM'!DX$1,1),'Bridge Start'!$I25&gt;'Bridge CPM'!DW$1),1,"")</f>
        <v/>
      </c>
      <c r="DY30" s="257" t="str">
        <f>IF(AND('Bridge Start'!$H25&lt;=CEILING('Bridge CPM'!DY$1,1),'Bridge Start'!$I25&gt;'Bridge CPM'!DX$1),1,"")</f>
        <v/>
      </c>
      <c r="DZ30" s="257" t="str">
        <f>IF(AND('Bridge Start'!$H25&lt;=CEILING('Bridge CPM'!DZ$1,1),'Bridge Start'!$I25&gt;'Bridge CPM'!DY$1),1,"")</f>
        <v/>
      </c>
      <c r="EA30" s="257" t="str">
        <f>IF(AND('Bridge Start'!$H25&lt;=CEILING('Bridge CPM'!EA$1,1),'Bridge Start'!$I25&gt;'Bridge CPM'!DZ$1),1,"")</f>
        <v/>
      </c>
      <c r="EB30" s="257" t="str">
        <f>IF(AND('Bridge Start'!$H25&lt;=CEILING('Bridge CPM'!EB$1,1),'Bridge Start'!$I25&gt;'Bridge CPM'!EA$1),1,"")</f>
        <v/>
      </c>
      <c r="EC30" s="223" t="str">
        <f>IF(AND('Bridge Start'!$H25&lt;=CEILING('Bridge CPM'!EC$1,1),'Bridge Start'!$I25&gt;'Bridge CPM'!EB$1),1,"")</f>
        <v/>
      </c>
    </row>
    <row r="31" spans="2:133" ht="12" customHeight="1" x14ac:dyDescent="0.2">
      <c r="B31" t="str">
        <f>'Bridge Start'!B26</f>
        <v/>
      </c>
      <c r="C31" s="249" t="str">
        <f>'Bridge Start'!D26</f>
        <v/>
      </c>
      <c r="D31" s="268" t="str">
        <f>IF(AND('Bridge Start'!$H26&lt;=CEILING('Bridge CPM'!D$1,1),'Bridge Start'!$I26&gt;'Bridge CPM'!C$1),1,"")</f>
        <v/>
      </c>
      <c r="E31" s="269" t="str">
        <f>IF(AND('Bridge Start'!$H26&lt;=CEILING('Bridge CPM'!E$1,1),'Bridge Start'!$I26&gt;'Bridge CPM'!D$1),1,"")</f>
        <v/>
      </c>
      <c r="F31" s="269" t="str">
        <f>IF(AND('Bridge Start'!$H26&lt;=CEILING('Bridge CPM'!F$1,1),'Bridge Start'!$I26&gt;'Bridge CPM'!E$1),1,"")</f>
        <v/>
      </c>
      <c r="G31" s="269" t="str">
        <f>IF(AND('Bridge Start'!$H26&lt;=CEILING('Bridge CPM'!G$1,1),'Bridge Start'!$I26&gt;'Bridge CPM'!F$1),1,"")</f>
        <v/>
      </c>
      <c r="H31" s="269" t="str">
        <f>IF(AND('Bridge Start'!$H26&lt;=CEILING('Bridge CPM'!H$1,1),'Bridge Start'!$I26&gt;'Bridge CPM'!G$1),1,"")</f>
        <v/>
      </c>
      <c r="I31" s="269" t="str">
        <f>IF(AND('Bridge Start'!$H26&lt;=CEILING('Bridge CPM'!I$1,1),'Bridge Start'!$I26&gt;'Bridge CPM'!H$1),1,"")</f>
        <v/>
      </c>
      <c r="J31" s="269" t="str">
        <f>IF(AND('Bridge Start'!$H26&lt;=CEILING('Bridge CPM'!J$1,1),'Bridge Start'!$I26&gt;'Bridge CPM'!I$1),1,"")</f>
        <v/>
      </c>
      <c r="K31" s="269" t="str">
        <f>IF(AND('Bridge Start'!$H26&lt;=CEILING('Bridge CPM'!K$1,1),'Bridge Start'!$I26&gt;'Bridge CPM'!J$1),1,"")</f>
        <v/>
      </c>
      <c r="L31" s="269" t="str">
        <f>IF(AND('Bridge Start'!$H26&lt;=CEILING('Bridge CPM'!L$1,1),'Bridge Start'!$I26&gt;'Bridge CPM'!K$1),1,"")</f>
        <v/>
      </c>
      <c r="M31" s="270" t="str">
        <f>IF(AND('Bridge Start'!$H26&lt;=CEILING('Bridge CPM'!M$1,1),'Bridge Start'!$I26&gt;'Bridge CPM'!L$1),1,"")</f>
        <v/>
      </c>
      <c r="N31" s="268" t="str">
        <f>IF(AND('Bridge Start'!$H26&lt;=CEILING('Bridge CPM'!N$1,1),'Bridge Start'!$I26&gt;'Bridge CPM'!M$1),1,"")</f>
        <v/>
      </c>
      <c r="O31" s="269" t="str">
        <f>IF(AND('Bridge Start'!$H26&lt;=CEILING('Bridge CPM'!O$1,1),'Bridge Start'!$I26&gt;'Bridge CPM'!N$1),1,"")</f>
        <v/>
      </c>
      <c r="P31" s="269" t="str">
        <f>IF(AND('Bridge Start'!$H26&lt;=CEILING('Bridge CPM'!P$1,1),'Bridge Start'!$I26&gt;'Bridge CPM'!O$1),1,"")</f>
        <v/>
      </c>
      <c r="Q31" s="269" t="str">
        <f>IF(AND('Bridge Start'!$H26&lt;=CEILING('Bridge CPM'!Q$1,1),'Bridge Start'!$I26&gt;'Bridge CPM'!P$1),1,"")</f>
        <v/>
      </c>
      <c r="R31" s="269" t="str">
        <f>IF(AND('Bridge Start'!$H26&lt;=CEILING('Bridge CPM'!R$1,1),'Bridge Start'!$I26&gt;'Bridge CPM'!Q$1),1,"")</f>
        <v/>
      </c>
      <c r="S31" s="269" t="str">
        <f>IF(AND('Bridge Start'!$H26&lt;=CEILING('Bridge CPM'!S$1,1),'Bridge Start'!$I26&gt;'Bridge CPM'!R$1),1,"")</f>
        <v/>
      </c>
      <c r="T31" s="269" t="str">
        <f>IF(AND('Bridge Start'!$H26&lt;=CEILING('Bridge CPM'!T$1,1),'Bridge Start'!$I26&gt;'Bridge CPM'!S$1),1,"")</f>
        <v/>
      </c>
      <c r="U31" s="269" t="str">
        <f>IF(AND('Bridge Start'!$H26&lt;=CEILING('Bridge CPM'!U$1,1),'Bridge Start'!$I26&gt;'Bridge CPM'!T$1),1,"")</f>
        <v/>
      </c>
      <c r="V31" s="269" t="str">
        <f>IF(AND('Bridge Start'!$H26&lt;=CEILING('Bridge CPM'!V$1,1),'Bridge Start'!$I26&gt;'Bridge CPM'!U$1),1,"")</f>
        <v/>
      </c>
      <c r="W31" s="270" t="str">
        <f>IF(AND('Bridge Start'!$H26&lt;=CEILING('Bridge CPM'!W$1,1),'Bridge Start'!$I26&gt;'Bridge CPM'!V$1),1,"")</f>
        <v/>
      </c>
      <c r="X31" s="268" t="str">
        <f>IF(AND('Bridge Start'!$H26&lt;=CEILING('Bridge CPM'!X$1,1),'Bridge Start'!$I26&gt;'Bridge CPM'!W$1),1,"")</f>
        <v/>
      </c>
      <c r="Y31" s="269" t="str">
        <f>IF(AND('Bridge Start'!$H26&lt;=CEILING('Bridge CPM'!Y$1,1),'Bridge Start'!$I26&gt;'Bridge CPM'!X$1),1,"")</f>
        <v/>
      </c>
      <c r="Z31" s="269" t="str">
        <f>IF(AND('Bridge Start'!$H26&lt;=CEILING('Bridge CPM'!Z$1,1),'Bridge Start'!$I26&gt;'Bridge CPM'!Y$1),1,"")</f>
        <v/>
      </c>
      <c r="AA31" s="269" t="str">
        <f>IF(AND('Bridge Start'!$H26&lt;=CEILING('Bridge CPM'!AA$1,1),'Bridge Start'!$I26&gt;'Bridge CPM'!Z$1),1,"")</f>
        <v/>
      </c>
      <c r="AB31" s="269" t="str">
        <f>IF(AND('Bridge Start'!$H26&lt;=CEILING('Bridge CPM'!AB$1,1),'Bridge Start'!$I26&gt;'Bridge CPM'!AA$1),1,"")</f>
        <v/>
      </c>
      <c r="AC31" s="269" t="str">
        <f>IF(AND('Bridge Start'!$H26&lt;=CEILING('Bridge CPM'!AC$1,1),'Bridge Start'!$I26&gt;'Bridge CPM'!AB$1),1,"")</f>
        <v/>
      </c>
      <c r="AD31" s="269" t="str">
        <f>IF(AND('Bridge Start'!$H26&lt;=CEILING('Bridge CPM'!AD$1,1),'Bridge Start'!$I26&gt;'Bridge CPM'!AC$1),1,"")</f>
        <v/>
      </c>
      <c r="AE31" s="269" t="str">
        <f>IF(AND('Bridge Start'!$H26&lt;=CEILING('Bridge CPM'!AE$1,1),'Bridge Start'!$I26&gt;'Bridge CPM'!AD$1),1,"")</f>
        <v/>
      </c>
      <c r="AF31" s="269" t="str">
        <f>IF(AND('Bridge Start'!$H26&lt;=CEILING('Bridge CPM'!AF$1,1),'Bridge Start'!$I26&gt;'Bridge CPM'!AE$1),1,"")</f>
        <v/>
      </c>
      <c r="AG31" s="270" t="str">
        <f>IF(AND('Bridge Start'!$H26&lt;=CEILING('Bridge CPM'!AG$1,1),'Bridge Start'!$I26&gt;'Bridge CPM'!AF$1),1,"")</f>
        <v/>
      </c>
      <c r="AH31" s="268" t="str">
        <f>IF(AND('Bridge Start'!$H26&lt;=CEILING('Bridge CPM'!AH$1,1),'Bridge Start'!$I26&gt;'Bridge CPM'!AG$1),1,"")</f>
        <v/>
      </c>
      <c r="AI31" s="269" t="str">
        <f>IF(AND('Bridge Start'!$H26&lt;=CEILING('Bridge CPM'!AI$1,1),'Bridge Start'!$I26&gt;'Bridge CPM'!AH$1),1,"")</f>
        <v/>
      </c>
      <c r="AJ31" s="269" t="str">
        <f>IF(AND('Bridge Start'!$H26&lt;=CEILING('Bridge CPM'!AJ$1,1),'Bridge Start'!$I26&gt;'Bridge CPM'!AI$1),1,"")</f>
        <v/>
      </c>
      <c r="AK31" s="269" t="str">
        <f>IF(AND('Bridge Start'!$H26&lt;=CEILING('Bridge CPM'!AK$1,1),'Bridge Start'!$I26&gt;'Bridge CPM'!AJ$1),1,"")</f>
        <v/>
      </c>
      <c r="AL31" s="269" t="str">
        <f>IF(AND('Bridge Start'!$H26&lt;=CEILING('Bridge CPM'!AL$1,1),'Bridge Start'!$I26&gt;'Bridge CPM'!AK$1),1,"")</f>
        <v/>
      </c>
      <c r="AM31" s="269" t="str">
        <f>IF(AND('Bridge Start'!$H26&lt;=CEILING('Bridge CPM'!AM$1,1),'Bridge Start'!$I26&gt;'Bridge CPM'!AL$1),1,"")</f>
        <v/>
      </c>
      <c r="AN31" s="269" t="str">
        <f>IF(AND('Bridge Start'!$H26&lt;=CEILING('Bridge CPM'!AN$1,1),'Bridge Start'!$I26&gt;'Bridge CPM'!AM$1),1,"")</f>
        <v/>
      </c>
      <c r="AO31" s="269" t="str">
        <f>IF(AND('Bridge Start'!$H26&lt;=CEILING('Bridge CPM'!AO$1,1),'Bridge Start'!$I26&gt;'Bridge CPM'!AN$1),1,"")</f>
        <v/>
      </c>
      <c r="AP31" s="269" t="str">
        <f>IF(AND('Bridge Start'!$H26&lt;=CEILING('Bridge CPM'!AP$1,1),'Bridge Start'!$I26&gt;'Bridge CPM'!AO$1),1,"")</f>
        <v/>
      </c>
      <c r="AQ31" s="270" t="str">
        <f>IF(AND('Bridge Start'!$H26&lt;=CEILING('Bridge CPM'!AQ$1,1),'Bridge Start'!$I26&gt;'Bridge CPM'!AP$1),1,"")</f>
        <v/>
      </c>
      <c r="AR31" s="268" t="str">
        <f>IF(AND('Bridge Start'!$H26&lt;=CEILING('Bridge CPM'!AR$1,1),'Bridge Start'!$I26&gt;'Bridge CPM'!AQ$1),1,"")</f>
        <v/>
      </c>
      <c r="AS31" s="269" t="str">
        <f>IF(AND('Bridge Start'!$H26&lt;=CEILING('Bridge CPM'!AS$1,1),'Bridge Start'!$I26&gt;'Bridge CPM'!AR$1),1,"")</f>
        <v/>
      </c>
      <c r="AT31" s="269" t="str">
        <f>IF(AND('Bridge Start'!$H26&lt;=CEILING('Bridge CPM'!AT$1,1),'Bridge Start'!$I26&gt;'Bridge CPM'!AS$1),1,"")</f>
        <v/>
      </c>
      <c r="AU31" s="269" t="str">
        <f>IF(AND('Bridge Start'!$H26&lt;=CEILING('Bridge CPM'!AU$1,1),'Bridge Start'!$I26&gt;'Bridge CPM'!AT$1),1,"")</f>
        <v/>
      </c>
      <c r="AV31" s="269" t="str">
        <f>IF(AND('Bridge Start'!$H26&lt;=CEILING('Bridge CPM'!AV$1,1),'Bridge Start'!$I26&gt;'Bridge CPM'!AU$1),1,"")</f>
        <v/>
      </c>
      <c r="AW31" s="269" t="str">
        <f>IF(AND('Bridge Start'!$H26&lt;=CEILING('Bridge CPM'!AW$1,1),'Bridge Start'!$I26&gt;'Bridge CPM'!AV$1),1,"")</f>
        <v/>
      </c>
      <c r="AX31" s="269" t="str">
        <f>IF(AND('Bridge Start'!$H26&lt;=CEILING('Bridge CPM'!AX$1,1),'Bridge Start'!$I26&gt;'Bridge CPM'!AW$1),1,"")</f>
        <v/>
      </c>
      <c r="AY31" s="269" t="str">
        <f>IF(AND('Bridge Start'!$H26&lt;=CEILING('Bridge CPM'!AY$1,1),'Bridge Start'!$I26&gt;'Bridge CPM'!AX$1),1,"")</f>
        <v/>
      </c>
      <c r="AZ31" s="269" t="str">
        <f>IF(AND('Bridge Start'!$H26&lt;=CEILING('Bridge CPM'!AZ$1,1),'Bridge Start'!$I26&gt;'Bridge CPM'!AY$1),1,"")</f>
        <v/>
      </c>
      <c r="BA31" s="270" t="str">
        <f>IF(AND('Bridge Start'!$H26&lt;=CEILING('Bridge CPM'!BA$1,1),'Bridge Start'!$I26&gt;'Bridge CPM'!AZ$1),1,"")</f>
        <v/>
      </c>
      <c r="BB31" s="268" t="str">
        <f>IF(AND('Bridge Start'!$H26&lt;=CEILING('Bridge CPM'!BB$1,1),'Bridge Start'!$I26&gt;'Bridge CPM'!BA$1),1,"")</f>
        <v/>
      </c>
      <c r="BC31" s="269" t="str">
        <f>IF(AND('Bridge Start'!$H26&lt;=CEILING('Bridge CPM'!BC$1,1),'Bridge Start'!$I26&gt;'Bridge CPM'!BB$1),1,"")</f>
        <v/>
      </c>
      <c r="BD31" s="269" t="str">
        <f>IF(AND('Bridge Start'!$H26&lt;=CEILING('Bridge CPM'!BD$1,1),'Bridge Start'!$I26&gt;'Bridge CPM'!BC$1),1,"")</f>
        <v/>
      </c>
      <c r="BE31" s="269" t="str">
        <f>IF(AND('Bridge Start'!$H26&lt;=CEILING('Bridge CPM'!BE$1,1),'Bridge Start'!$I26&gt;'Bridge CPM'!BD$1),1,"")</f>
        <v/>
      </c>
      <c r="BF31" s="269" t="str">
        <f>IF(AND('Bridge Start'!$H26&lt;=CEILING('Bridge CPM'!BF$1,1),'Bridge Start'!$I26&gt;'Bridge CPM'!BE$1),1,"")</f>
        <v/>
      </c>
      <c r="BG31" s="269" t="str">
        <f>IF(AND('Bridge Start'!$H26&lt;=CEILING('Bridge CPM'!BG$1,1),'Bridge Start'!$I26&gt;'Bridge CPM'!BF$1),1,"")</f>
        <v/>
      </c>
      <c r="BH31" s="269" t="str">
        <f>IF(AND('Bridge Start'!$H26&lt;=CEILING('Bridge CPM'!BH$1,1),'Bridge Start'!$I26&gt;'Bridge CPM'!BG$1),1,"")</f>
        <v/>
      </c>
      <c r="BI31" s="269" t="str">
        <f>IF(AND('Bridge Start'!$H26&lt;=CEILING('Bridge CPM'!BI$1,1),'Bridge Start'!$I26&gt;'Bridge CPM'!BH$1),1,"")</f>
        <v/>
      </c>
      <c r="BJ31" s="269" t="str">
        <f>IF(AND('Bridge Start'!$H26&lt;=CEILING('Bridge CPM'!BJ$1,1),'Bridge Start'!$I26&gt;'Bridge CPM'!BI$1),1,"")</f>
        <v/>
      </c>
      <c r="BK31" s="270" t="str">
        <f>IF(AND('Bridge Start'!$H26&lt;=CEILING('Bridge CPM'!BK$1,1),'Bridge Start'!$I26&gt;'Bridge CPM'!BJ$1),1,"")</f>
        <v/>
      </c>
      <c r="BL31" s="268" t="str">
        <f>IF(AND('Bridge Start'!$H26&lt;=CEILING('Bridge CPM'!BL$1,1),'Bridge Start'!$I26&gt;'Bridge CPM'!BK$1),1,"")</f>
        <v/>
      </c>
      <c r="BM31" s="269" t="str">
        <f>IF(AND('Bridge Start'!$H26&lt;=CEILING('Bridge CPM'!BM$1,1),'Bridge Start'!$I26&gt;'Bridge CPM'!BL$1),1,"")</f>
        <v/>
      </c>
      <c r="BN31" s="269" t="str">
        <f>IF(AND('Bridge Start'!$H26&lt;=CEILING('Bridge CPM'!BN$1,1),'Bridge Start'!$I26&gt;'Bridge CPM'!BM$1),1,"")</f>
        <v/>
      </c>
      <c r="BO31" s="269" t="str">
        <f>IF(AND('Bridge Start'!$H26&lt;=CEILING('Bridge CPM'!BO$1,1),'Bridge Start'!$I26&gt;'Bridge CPM'!BN$1),1,"")</f>
        <v/>
      </c>
      <c r="BP31" s="269" t="str">
        <f>IF(AND('Bridge Start'!$H26&lt;=CEILING('Bridge CPM'!BP$1,1),'Bridge Start'!$I26&gt;'Bridge CPM'!BO$1),1,"")</f>
        <v/>
      </c>
      <c r="BQ31" s="269" t="str">
        <f>IF(AND('Bridge Start'!$H26&lt;=CEILING('Bridge CPM'!BQ$1,1),'Bridge Start'!$I26&gt;'Bridge CPM'!BP$1),1,"")</f>
        <v/>
      </c>
      <c r="BR31" s="269" t="str">
        <f>IF(AND('Bridge Start'!$H26&lt;=CEILING('Bridge CPM'!BR$1,1),'Bridge Start'!$I26&gt;'Bridge CPM'!BQ$1),1,"")</f>
        <v/>
      </c>
      <c r="BS31" s="269" t="str">
        <f>IF(AND('Bridge Start'!$H26&lt;=CEILING('Bridge CPM'!BS$1,1),'Bridge Start'!$I26&gt;'Bridge CPM'!BR$1),1,"")</f>
        <v/>
      </c>
      <c r="BT31" s="269" t="str">
        <f>IF(AND('Bridge Start'!$H26&lt;=CEILING('Bridge CPM'!BT$1,1),'Bridge Start'!$I26&gt;'Bridge CPM'!BS$1),1,"")</f>
        <v/>
      </c>
      <c r="BU31" s="270" t="str">
        <f>IF(AND('Bridge Start'!$H26&lt;=CEILING('Bridge CPM'!BU$1,1),'Bridge Start'!$I26&gt;'Bridge CPM'!BT$1),1,"")</f>
        <v/>
      </c>
      <c r="BV31" s="268" t="str">
        <f>IF(AND('Bridge Start'!$H26&lt;=CEILING('Bridge CPM'!BV$1,1),'Bridge Start'!$I26&gt;'Bridge CPM'!BU$1),1,"")</f>
        <v/>
      </c>
      <c r="BW31" s="269" t="str">
        <f>IF(AND('Bridge Start'!$H26&lt;=CEILING('Bridge CPM'!BW$1,1),'Bridge Start'!$I26&gt;'Bridge CPM'!BV$1),1,"")</f>
        <v/>
      </c>
      <c r="BX31" s="269" t="str">
        <f>IF(AND('Bridge Start'!$H26&lt;=CEILING('Bridge CPM'!BX$1,1),'Bridge Start'!$I26&gt;'Bridge CPM'!BW$1),1,"")</f>
        <v/>
      </c>
      <c r="BY31" s="269" t="str">
        <f>IF(AND('Bridge Start'!$H26&lt;=CEILING('Bridge CPM'!BY$1,1),'Bridge Start'!$I26&gt;'Bridge CPM'!BX$1),1,"")</f>
        <v/>
      </c>
      <c r="BZ31" s="269" t="str">
        <f>IF(AND('Bridge Start'!$H26&lt;=CEILING('Bridge CPM'!BZ$1,1),'Bridge Start'!$I26&gt;'Bridge CPM'!BY$1),1,"")</f>
        <v/>
      </c>
      <c r="CA31" s="269" t="str">
        <f>IF(AND('Bridge Start'!$H26&lt;=CEILING('Bridge CPM'!CA$1,1),'Bridge Start'!$I26&gt;'Bridge CPM'!BZ$1),1,"")</f>
        <v/>
      </c>
      <c r="CB31" s="269" t="str">
        <f>IF(AND('Bridge Start'!$H26&lt;=CEILING('Bridge CPM'!CB$1,1),'Bridge Start'!$I26&gt;'Bridge CPM'!CA$1),1,"")</f>
        <v/>
      </c>
      <c r="CC31" s="269" t="str">
        <f>IF(AND('Bridge Start'!$H26&lt;=CEILING('Bridge CPM'!CC$1,1),'Bridge Start'!$I26&gt;'Bridge CPM'!CB$1),1,"")</f>
        <v/>
      </c>
      <c r="CD31" s="269" t="str">
        <f>IF(AND('Bridge Start'!$H26&lt;=CEILING('Bridge CPM'!CD$1,1),'Bridge Start'!$I26&gt;'Bridge CPM'!CC$1),1,"")</f>
        <v/>
      </c>
      <c r="CE31" s="270" t="str">
        <f>IF(AND('Bridge Start'!$H26&lt;=CEILING('Bridge CPM'!CE$1,1),'Bridge Start'!$I26&gt;'Bridge CPM'!CD$1),1,"")</f>
        <v/>
      </c>
      <c r="CF31" s="268" t="str">
        <f>IF(AND('Bridge Start'!$H26&lt;=CEILING('Bridge CPM'!CF$1,1),'Bridge Start'!$I26&gt;'Bridge CPM'!CE$1),1,"")</f>
        <v/>
      </c>
      <c r="CG31" s="269" t="str">
        <f>IF(AND('Bridge Start'!$H26&lt;=CEILING('Bridge CPM'!CG$1,1),'Bridge Start'!$I26&gt;'Bridge CPM'!CF$1),1,"")</f>
        <v/>
      </c>
      <c r="CH31" s="269" t="str">
        <f>IF(AND('Bridge Start'!$H26&lt;=CEILING('Bridge CPM'!CH$1,1),'Bridge Start'!$I26&gt;'Bridge CPM'!CG$1),1,"")</f>
        <v/>
      </c>
      <c r="CI31" s="269" t="str">
        <f>IF(AND('Bridge Start'!$H26&lt;=CEILING('Bridge CPM'!CI$1,1),'Bridge Start'!$I26&gt;'Bridge CPM'!CH$1),1,"")</f>
        <v/>
      </c>
      <c r="CJ31" s="269" t="str">
        <f>IF(AND('Bridge Start'!$H26&lt;=CEILING('Bridge CPM'!CJ$1,1),'Bridge Start'!$I26&gt;'Bridge CPM'!CI$1),1,"")</f>
        <v/>
      </c>
      <c r="CK31" s="269" t="str">
        <f>IF(AND('Bridge Start'!$H26&lt;=CEILING('Bridge CPM'!CK$1,1),'Bridge Start'!$I26&gt;'Bridge CPM'!CJ$1),1,"")</f>
        <v/>
      </c>
      <c r="CL31" s="269" t="str">
        <f>IF(AND('Bridge Start'!$H26&lt;=CEILING('Bridge CPM'!CL$1,1),'Bridge Start'!$I26&gt;'Bridge CPM'!CK$1),1,"")</f>
        <v/>
      </c>
      <c r="CM31" s="269" t="str">
        <f>IF(AND('Bridge Start'!$H26&lt;=CEILING('Bridge CPM'!CM$1,1),'Bridge Start'!$I26&gt;'Bridge CPM'!CL$1),1,"")</f>
        <v/>
      </c>
      <c r="CN31" s="269" t="str">
        <f>IF(AND('Bridge Start'!$H26&lt;=CEILING('Bridge CPM'!CN$1,1),'Bridge Start'!$I26&gt;'Bridge CPM'!CM$1),1,"")</f>
        <v/>
      </c>
      <c r="CO31" s="270" t="str">
        <f>IF(AND('Bridge Start'!$H26&lt;=CEILING('Bridge CPM'!CO$1,1),'Bridge Start'!$I26&gt;'Bridge CPM'!CN$1),1,"")</f>
        <v/>
      </c>
      <c r="CP31" s="268" t="str">
        <f>IF(AND('Bridge Start'!$H26&lt;=CEILING('Bridge CPM'!CP$1,1),'Bridge Start'!$I26&gt;'Bridge CPM'!CO$1),1,"")</f>
        <v/>
      </c>
      <c r="CQ31" s="269" t="str">
        <f>IF(AND('Bridge Start'!$H26&lt;=CEILING('Bridge CPM'!CQ$1,1),'Bridge Start'!$I26&gt;'Bridge CPM'!CP$1),1,"")</f>
        <v/>
      </c>
      <c r="CR31" s="269" t="str">
        <f>IF(AND('Bridge Start'!$H26&lt;=CEILING('Bridge CPM'!CR$1,1),'Bridge Start'!$I26&gt;'Bridge CPM'!CQ$1),1,"")</f>
        <v/>
      </c>
      <c r="CS31" s="269" t="str">
        <f>IF(AND('Bridge Start'!$H26&lt;=CEILING('Bridge CPM'!CS$1,1),'Bridge Start'!$I26&gt;'Bridge CPM'!CR$1),1,"")</f>
        <v/>
      </c>
      <c r="CT31" s="269" t="str">
        <f>IF(AND('Bridge Start'!$H26&lt;=CEILING('Bridge CPM'!CT$1,1),'Bridge Start'!$I26&gt;'Bridge CPM'!CS$1),1,"")</f>
        <v/>
      </c>
      <c r="CU31" s="269" t="str">
        <f>IF(AND('Bridge Start'!$H26&lt;=CEILING('Bridge CPM'!CU$1,1),'Bridge Start'!$I26&gt;'Bridge CPM'!CT$1),1,"")</f>
        <v/>
      </c>
      <c r="CV31" s="269" t="str">
        <f>IF(AND('Bridge Start'!$H26&lt;=CEILING('Bridge CPM'!CV$1,1),'Bridge Start'!$I26&gt;'Bridge CPM'!CU$1),1,"")</f>
        <v/>
      </c>
      <c r="CW31" s="269" t="str">
        <f>IF(AND('Bridge Start'!$H26&lt;=CEILING('Bridge CPM'!CW$1,1),'Bridge Start'!$I26&gt;'Bridge CPM'!CV$1),1,"")</f>
        <v/>
      </c>
      <c r="CX31" s="269" t="str">
        <f>IF(AND('Bridge Start'!$H26&lt;=CEILING('Bridge CPM'!CX$1,1),'Bridge Start'!$I26&gt;'Bridge CPM'!CW$1),1,"")</f>
        <v/>
      </c>
      <c r="CY31" s="270" t="str">
        <f>IF(AND('Bridge Start'!$H26&lt;=CEILING('Bridge CPM'!CY$1,1),'Bridge Start'!$I26&gt;'Bridge CPM'!CX$1),1,"")</f>
        <v/>
      </c>
      <c r="CZ31" s="268" t="str">
        <f>IF(AND('Bridge Start'!$H26&lt;=CEILING('Bridge CPM'!CZ$1,1),'Bridge Start'!$I26&gt;'Bridge CPM'!CY$1),1,"")</f>
        <v/>
      </c>
      <c r="DA31" s="269" t="str">
        <f>IF(AND('Bridge Start'!$H26&lt;=CEILING('Bridge CPM'!DA$1,1),'Bridge Start'!$I26&gt;'Bridge CPM'!CZ$1),1,"")</f>
        <v/>
      </c>
      <c r="DB31" s="269" t="str">
        <f>IF(AND('Bridge Start'!$H26&lt;=CEILING('Bridge CPM'!DB$1,1),'Bridge Start'!$I26&gt;'Bridge CPM'!DA$1),1,"")</f>
        <v/>
      </c>
      <c r="DC31" s="269" t="str">
        <f>IF(AND('Bridge Start'!$H26&lt;=CEILING('Bridge CPM'!DC$1,1),'Bridge Start'!$I26&gt;'Bridge CPM'!DB$1),1,"")</f>
        <v/>
      </c>
      <c r="DD31" s="269" t="str">
        <f>IF(AND('Bridge Start'!$H26&lt;=CEILING('Bridge CPM'!DD$1,1),'Bridge Start'!$I26&gt;'Bridge CPM'!DC$1),1,"")</f>
        <v/>
      </c>
      <c r="DE31" s="269" t="str">
        <f>IF(AND('Bridge Start'!$H26&lt;=CEILING('Bridge CPM'!DE$1,1),'Bridge Start'!$I26&gt;'Bridge CPM'!DD$1),1,"")</f>
        <v/>
      </c>
      <c r="DF31" s="269" t="str">
        <f>IF(AND('Bridge Start'!$H26&lt;=CEILING('Bridge CPM'!DF$1,1),'Bridge Start'!$I26&gt;'Bridge CPM'!DE$1),1,"")</f>
        <v/>
      </c>
      <c r="DG31" s="269" t="str">
        <f>IF(AND('Bridge Start'!$H26&lt;=CEILING('Bridge CPM'!DG$1,1),'Bridge Start'!$I26&gt;'Bridge CPM'!DF$1),1,"")</f>
        <v/>
      </c>
      <c r="DH31" s="269" t="str">
        <f>IF(AND('Bridge Start'!$H26&lt;=CEILING('Bridge CPM'!DH$1,1),'Bridge Start'!$I26&gt;'Bridge CPM'!DG$1),1,"")</f>
        <v/>
      </c>
      <c r="DI31" s="270" t="str">
        <f>IF(AND('Bridge Start'!$H26&lt;=CEILING('Bridge CPM'!DI$1,1),'Bridge Start'!$I26&gt;'Bridge CPM'!DH$1),1,"")</f>
        <v/>
      </c>
      <c r="DJ31" s="268" t="str">
        <f>IF(AND('Bridge Start'!$H26&lt;=CEILING('Bridge CPM'!DJ$1,1),'Bridge Start'!$I26&gt;'Bridge CPM'!DI$1),1,"")</f>
        <v/>
      </c>
      <c r="DK31" s="269" t="str">
        <f>IF(AND('Bridge Start'!$H26&lt;=CEILING('Bridge CPM'!DK$1,1),'Bridge Start'!$I26&gt;'Bridge CPM'!DJ$1),1,"")</f>
        <v/>
      </c>
      <c r="DL31" s="269" t="str">
        <f>IF(AND('Bridge Start'!$H26&lt;=CEILING('Bridge CPM'!DL$1,1),'Bridge Start'!$I26&gt;'Bridge CPM'!DK$1),1,"")</f>
        <v/>
      </c>
      <c r="DM31" s="269" t="str">
        <f>IF(AND('Bridge Start'!$H26&lt;=CEILING('Bridge CPM'!DM$1,1),'Bridge Start'!$I26&gt;'Bridge CPM'!DL$1),1,"")</f>
        <v/>
      </c>
      <c r="DN31" s="269" t="str">
        <f>IF(AND('Bridge Start'!$H26&lt;=CEILING('Bridge CPM'!DN$1,1),'Bridge Start'!$I26&gt;'Bridge CPM'!DM$1),1,"")</f>
        <v/>
      </c>
      <c r="DO31" s="269" t="str">
        <f>IF(AND('Bridge Start'!$H26&lt;=CEILING('Bridge CPM'!DO$1,1),'Bridge Start'!$I26&gt;'Bridge CPM'!DN$1),1,"")</f>
        <v/>
      </c>
      <c r="DP31" s="269" t="str">
        <f>IF(AND('Bridge Start'!$H26&lt;=CEILING('Bridge CPM'!DP$1,1),'Bridge Start'!$I26&gt;'Bridge CPM'!DO$1),1,"")</f>
        <v/>
      </c>
      <c r="DQ31" s="269" t="str">
        <f>IF(AND('Bridge Start'!$H26&lt;=CEILING('Bridge CPM'!DQ$1,1),'Bridge Start'!$I26&gt;'Bridge CPM'!DP$1),1,"")</f>
        <v/>
      </c>
      <c r="DR31" s="269" t="str">
        <f>IF(AND('Bridge Start'!$H26&lt;=CEILING('Bridge CPM'!DR$1,1),'Bridge Start'!$I26&gt;'Bridge CPM'!DQ$1),1,"")</f>
        <v/>
      </c>
      <c r="DS31" s="270" t="str">
        <f>IF(AND('Bridge Start'!$H26&lt;=CEILING('Bridge CPM'!DS$1,1),'Bridge Start'!$I26&gt;'Bridge CPM'!DR$1),1,"")</f>
        <v/>
      </c>
      <c r="DT31" s="268" t="str">
        <f>IF(AND('Bridge Start'!$H26&lt;=CEILING('Bridge CPM'!DT$1,1),'Bridge Start'!$I26&gt;'Bridge CPM'!DS$1),1,"")</f>
        <v/>
      </c>
      <c r="DU31" s="269" t="str">
        <f>IF(AND('Bridge Start'!$H26&lt;=CEILING('Bridge CPM'!DU$1,1),'Bridge Start'!$I26&gt;'Bridge CPM'!DT$1),1,"")</f>
        <v/>
      </c>
      <c r="DV31" s="269" t="str">
        <f>IF(AND('Bridge Start'!$H26&lt;=CEILING('Bridge CPM'!DV$1,1),'Bridge Start'!$I26&gt;'Bridge CPM'!DU$1),1,"")</f>
        <v/>
      </c>
      <c r="DW31" s="269" t="str">
        <f>IF(AND('Bridge Start'!$H26&lt;=CEILING('Bridge CPM'!DW$1,1),'Bridge Start'!$I26&gt;'Bridge CPM'!DV$1),1,"")</f>
        <v/>
      </c>
      <c r="DX31" s="269" t="str">
        <f>IF(AND('Bridge Start'!$H26&lt;=CEILING('Bridge CPM'!DX$1,1),'Bridge Start'!$I26&gt;'Bridge CPM'!DW$1),1,"")</f>
        <v/>
      </c>
      <c r="DY31" s="269" t="str">
        <f>IF(AND('Bridge Start'!$H26&lt;=CEILING('Bridge CPM'!DY$1,1),'Bridge Start'!$I26&gt;'Bridge CPM'!DX$1),1,"")</f>
        <v/>
      </c>
      <c r="DZ31" s="269" t="str">
        <f>IF(AND('Bridge Start'!$H26&lt;=CEILING('Bridge CPM'!DZ$1,1),'Bridge Start'!$I26&gt;'Bridge CPM'!DY$1),1,"")</f>
        <v/>
      </c>
      <c r="EA31" s="269" t="str">
        <f>IF(AND('Bridge Start'!$H26&lt;=CEILING('Bridge CPM'!EA$1,1),'Bridge Start'!$I26&gt;'Bridge CPM'!DZ$1),1,"")</f>
        <v/>
      </c>
      <c r="EB31" s="269" t="str">
        <f>IF(AND('Bridge Start'!$H26&lt;=CEILING('Bridge CPM'!EB$1,1),'Bridge Start'!$I26&gt;'Bridge CPM'!EA$1),1,"")</f>
        <v/>
      </c>
      <c r="EC31" s="270" t="str">
        <f>IF(AND('Bridge Start'!$H26&lt;=CEILING('Bridge CPM'!EC$1,1),'Bridge Start'!$I26&gt;'Bridge CPM'!EB$1),1,"")</f>
        <v/>
      </c>
    </row>
    <row r="32" spans="2:133" ht="12" customHeight="1" x14ac:dyDescent="0.2">
      <c r="B32" t="str">
        <f>'Bridge Start'!B27</f>
        <v/>
      </c>
      <c r="C32" s="221" t="str">
        <f>'Bridge Start'!D27</f>
        <v/>
      </c>
      <c r="D32" s="222" t="str">
        <f>IF(AND('Bridge Start'!$H27&lt;=CEILING('Bridge CPM'!D$1,1),'Bridge Start'!$I27&gt;'Bridge CPM'!C$1),1,"")</f>
        <v/>
      </c>
      <c r="E32" s="257" t="str">
        <f>IF(AND('Bridge Start'!$H27&lt;=CEILING('Bridge CPM'!E$1,1),'Bridge Start'!$I27&gt;'Bridge CPM'!D$1),1,"")</f>
        <v/>
      </c>
      <c r="F32" s="257" t="str">
        <f>IF(AND('Bridge Start'!$H27&lt;=CEILING('Bridge CPM'!F$1,1),'Bridge Start'!$I27&gt;'Bridge CPM'!E$1),1,"")</f>
        <v/>
      </c>
      <c r="G32" s="257" t="str">
        <f>IF(AND('Bridge Start'!$H27&lt;=CEILING('Bridge CPM'!G$1,1),'Bridge Start'!$I27&gt;'Bridge CPM'!F$1),1,"")</f>
        <v/>
      </c>
      <c r="H32" s="257" t="str">
        <f>IF(AND('Bridge Start'!$H27&lt;=CEILING('Bridge CPM'!H$1,1),'Bridge Start'!$I27&gt;'Bridge CPM'!G$1),1,"")</f>
        <v/>
      </c>
      <c r="I32" s="257" t="str">
        <f>IF(AND('Bridge Start'!$H27&lt;=CEILING('Bridge CPM'!I$1,1),'Bridge Start'!$I27&gt;'Bridge CPM'!H$1),1,"")</f>
        <v/>
      </c>
      <c r="J32" s="257" t="str">
        <f>IF(AND('Bridge Start'!$H27&lt;=CEILING('Bridge CPM'!J$1,1),'Bridge Start'!$I27&gt;'Bridge CPM'!I$1),1,"")</f>
        <v/>
      </c>
      <c r="K32" s="257" t="str">
        <f>IF(AND('Bridge Start'!$H27&lt;=CEILING('Bridge CPM'!K$1,1),'Bridge Start'!$I27&gt;'Bridge CPM'!J$1),1,"")</f>
        <v/>
      </c>
      <c r="L32" s="257" t="str">
        <f>IF(AND('Bridge Start'!$H27&lt;=CEILING('Bridge CPM'!L$1,1),'Bridge Start'!$I27&gt;'Bridge CPM'!K$1),1,"")</f>
        <v/>
      </c>
      <c r="M32" s="223" t="str">
        <f>IF(AND('Bridge Start'!$H27&lt;=CEILING('Bridge CPM'!M$1,1),'Bridge Start'!$I27&gt;'Bridge CPM'!L$1),1,"")</f>
        <v/>
      </c>
      <c r="N32" s="222" t="str">
        <f>IF(AND('Bridge Start'!$H27&lt;=CEILING('Bridge CPM'!N$1,1),'Bridge Start'!$I27&gt;'Bridge CPM'!M$1),1,"")</f>
        <v/>
      </c>
      <c r="O32" s="257" t="str">
        <f>IF(AND('Bridge Start'!$H27&lt;=CEILING('Bridge CPM'!O$1,1),'Bridge Start'!$I27&gt;'Bridge CPM'!N$1),1,"")</f>
        <v/>
      </c>
      <c r="P32" s="257" t="str">
        <f>IF(AND('Bridge Start'!$H27&lt;=CEILING('Bridge CPM'!P$1,1),'Bridge Start'!$I27&gt;'Bridge CPM'!O$1),1,"")</f>
        <v/>
      </c>
      <c r="Q32" s="257" t="str">
        <f>IF(AND('Bridge Start'!$H27&lt;=CEILING('Bridge CPM'!Q$1,1),'Bridge Start'!$I27&gt;'Bridge CPM'!P$1),1,"")</f>
        <v/>
      </c>
      <c r="R32" s="257" t="str">
        <f>IF(AND('Bridge Start'!$H27&lt;=CEILING('Bridge CPM'!R$1,1),'Bridge Start'!$I27&gt;'Bridge CPM'!Q$1),1,"")</f>
        <v/>
      </c>
      <c r="S32" s="257" t="str">
        <f>IF(AND('Bridge Start'!$H27&lt;=CEILING('Bridge CPM'!S$1,1),'Bridge Start'!$I27&gt;'Bridge CPM'!R$1),1,"")</f>
        <v/>
      </c>
      <c r="T32" s="257" t="str">
        <f>IF(AND('Bridge Start'!$H27&lt;=CEILING('Bridge CPM'!T$1,1),'Bridge Start'!$I27&gt;'Bridge CPM'!S$1),1,"")</f>
        <v/>
      </c>
      <c r="U32" s="257" t="str">
        <f>IF(AND('Bridge Start'!$H27&lt;=CEILING('Bridge CPM'!U$1,1),'Bridge Start'!$I27&gt;'Bridge CPM'!T$1),1,"")</f>
        <v/>
      </c>
      <c r="V32" s="257" t="str">
        <f>IF(AND('Bridge Start'!$H27&lt;=CEILING('Bridge CPM'!V$1,1),'Bridge Start'!$I27&gt;'Bridge CPM'!U$1),1,"")</f>
        <v/>
      </c>
      <c r="W32" s="223" t="str">
        <f>IF(AND('Bridge Start'!$H27&lt;=CEILING('Bridge CPM'!W$1,1),'Bridge Start'!$I27&gt;'Bridge CPM'!V$1),1,"")</f>
        <v/>
      </c>
      <c r="X32" s="222" t="str">
        <f>IF(AND('Bridge Start'!$H27&lt;=CEILING('Bridge CPM'!X$1,1),'Bridge Start'!$I27&gt;'Bridge CPM'!W$1),1,"")</f>
        <v/>
      </c>
      <c r="Y32" s="257" t="str">
        <f>IF(AND('Bridge Start'!$H27&lt;=CEILING('Bridge CPM'!Y$1,1),'Bridge Start'!$I27&gt;'Bridge CPM'!X$1),1,"")</f>
        <v/>
      </c>
      <c r="Z32" s="257" t="str">
        <f>IF(AND('Bridge Start'!$H27&lt;=CEILING('Bridge CPM'!Z$1,1),'Bridge Start'!$I27&gt;'Bridge CPM'!Y$1),1,"")</f>
        <v/>
      </c>
      <c r="AA32" s="257" t="str">
        <f>IF(AND('Bridge Start'!$H27&lt;=CEILING('Bridge CPM'!AA$1,1),'Bridge Start'!$I27&gt;'Bridge CPM'!Z$1),1,"")</f>
        <v/>
      </c>
      <c r="AB32" s="257" t="str">
        <f>IF(AND('Bridge Start'!$H27&lt;=CEILING('Bridge CPM'!AB$1,1),'Bridge Start'!$I27&gt;'Bridge CPM'!AA$1),1,"")</f>
        <v/>
      </c>
      <c r="AC32" s="257" t="str">
        <f>IF(AND('Bridge Start'!$H27&lt;=CEILING('Bridge CPM'!AC$1,1),'Bridge Start'!$I27&gt;'Bridge CPM'!AB$1),1,"")</f>
        <v/>
      </c>
      <c r="AD32" s="257" t="str">
        <f>IF(AND('Bridge Start'!$H27&lt;=CEILING('Bridge CPM'!AD$1,1),'Bridge Start'!$I27&gt;'Bridge CPM'!AC$1),1,"")</f>
        <v/>
      </c>
      <c r="AE32" s="257" t="str">
        <f>IF(AND('Bridge Start'!$H27&lt;=CEILING('Bridge CPM'!AE$1,1),'Bridge Start'!$I27&gt;'Bridge CPM'!AD$1),1,"")</f>
        <v/>
      </c>
      <c r="AF32" s="257" t="str">
        <f>IF(AND('Bridge Start'!$H27&lt;=CEILING('Bridge CPM'!AF$1,1),'Bridge Start'!$I27&gt;'Bridge CPM'!AE$1),1,"")</f>
        <v/>
      </c>
      <c r="AG32" s="223" t="str">
        <f>IF(AND('Bridge Start'!$H27&lt;=CEILING('Bridge CPM'!AG$1,1),'Bridge Start'!$I27&gt;'Bridge CPM'!AF$1),1,"")</f>
        <v/>
      </c>
      <c r="AH32" s="222" t="str">
        <f>IF(AND('Bridge Start'!$H27&lt;=CEILING('Bridge CPM'!AH$1,1),'Bridge Start'!$I27&gt;'Bridge CPM'!AG$1),1,"")</f>
        <v/>
      </c>
      <c r="AI32" s="257" t="str">
        <f>IF(AND('Bridge Start'!$H27&lt;=CEILING('Bridge CPM'!AI$1,1),'Bridge Start'!$I27&gt;'Bridge CPM'!AH$1),1,"")</f>
        <v/>
      </c>
      <c r="AJ32" s="257" t="str">
        <f>IF(AND('Bridge Start'!$H27&lt;=CEILING('Bridge CPM'!AJ$1,1),'Bridge Start'!$I27&gt;'Bridge CPM'!AI$1),1,"")</f>
        <v/>
      </c>
      <c r="AK32" s="257" t="str">
        <f>IF(AND('Bridge Start'!$H27&lt;=CEILING('Bridge CPM'!AK$1,1),'Bridge Start'!$I27&gt;'Bridge CPM'!AJ$1),1,"")</f>
        <v/>
      </c>
      <c r="AL32" s="257" t="str">
        <f>IF(AND('Bridge Start'!$H27&lt;=CEILING('Bridge CPM'!AL$1,1),'Bridge Start'!$I27&gt;'Bridge CPM'!AK$1),1,"")</f>
        <v/>
      </c>
      <c r="AM32" s="257" t="str">
        <f>IF(AND('Bridge Start'!$H27&lt;=CEILING('Bridge CPM'!AM$1,1),'Bridge Start'!$I27&gt;'Bridge CPM'!AL$1),1,"")</f>
        <v/>
      </c>
      <c r="AN32" s="257" t="str">
        <f>IF(AND('Bridge Start'!$H27&lt;=CEILING('Bridge CPM'!AN$1,1),'Bridge Start'!$I27&gt;'Bridge CPM'!AM$1),1,"")</f>
        <v/>
      </c>
      <c r="AO32" s="257" t="str">
        <f>IF(AND('Bridge Start'!$H27&lt;=CEILING('Bridge CPM'!AO$1,1),'Bridge Start'!$I27&gt;'Bridge CPM'!AN$1),1,"")</f>
        <v/>
      </c>
      <c r="AP32" s="257" t="str">
        <f>IF(AND('Bridge Start'!$H27&lt;=CEILING('Bridge CPM'!AP$1,1),'Bridge Start'!$I27&gt;'Bridge CPM'!AO$1),1,"")</f>
        <v/>
      </c>
      <c r="AQ32" s="223" t="str">
        <f>IF(AND('Bridge Start'!$H27&lt;=CEILING('Bridge CPM'!AQ$1,1),'Bridge Start'!$I27&gt;'Bridge CPM'!AP$1),1,"")</f>
        <v/>
      </c>
      <c r="AR32" s="222" t="str">
        <f>IF(AND('Bridge Start'!$H27&lt;=CEILING('Bridge CPM'!AR$1,1),'Bridge Start'!$I27&gt;'Bridge CPM'!AQ$1),1,"")</f>
        <v/>
      </c>
      <c r="AS32" s="257" t="str">
        <f>IF(AND('Bridge Start'!$H27&lt;=CEILING('Bridge CPM'!AS$1,1),'Bridge Start'!$I27&gt;'Bridge CPM'!AR$1),1,"")</f>
        <v/>
      </c>
      <c r="AT32" s="257" t="str">
        <f>IF(AND('Bridge Start'!$H27&lt;=CEILING('Bridge CPM'!AT$1,1),'Bridge Start'!$I27&gt;'Bridge CPM'!AS$1),1,"")</f>
        <v/>
      </c>
      <c r="AU32" s="257" t="str">
        <f>IF(AND('Bridge Start'!$H27&lt;=CEILING('Bridge CPM'!AU$1,1),'Bridge Start'!$I27&gt;'Bridge CPM'!AT$1),1,"")</f>
        <v/>
      </c>
      <c r="AV32" s="257" t="str">
        <f>IF(AND('Bridge Start'!$H27&lt;=CEILING('Bridge CPM'!AV$1,1),'Bridge Start'!$I27&gt;'Bridge CPM'!AU$1),1,"")</f>
        <v/>
      </c>
      <c r="AW32" s="257" t="str">
        <f>IF(AND('Bridge Start'!$H27&lt;=CEILING('Bridge CPM'!AW$1,1),'Bridge Start'!$I27&gt;'Bridge CPM'!AV$1),1,"")</f>
        <v/>
      </c>
      <c r="AX32" s="257" t="str">
        <f>IF(AND('Bridge Start'!$H27&lt;=CEILING('Bridge CPM'!AX$1,1),'Bridge Start'!$I27&gt;'Bridge CPM'!AW$1),1,"")</f>
        <v/>
      </c>
      <c r="AY32" s="257" t="str">
        <f>IF(AND('Bridge Start'!$H27&lt;=CEILING('Bridge CPM'!AY$1,1),'Bridge Start'!$I27&gt;'Bridge CPM'!AX$1),1,"")</f>
        <v/>
      </c>
      <c r="AZ32" s="257" t="str">
        <f>IF(AND('Bridge Start'!$H27&lt;=CEILING('Bridge CPM'!AZ$1,1),'Bridge Start'!$I27&gt;'Bridge CPM'!AY$1),1,"")</f>
        <v/>
      </c>
      <c r="BA32" s="223" t="str">
        <f>IF(AND('Bridge Start'!$H27&lt;=CEILING('Bridge CPM'!BA$1,1),'Bridge Start'!$I27&gt;'Bridge CPM'!AZ$1),1,"")</f>
        <v/>
      </c>
      <c r="BB32" s="222" t="str">
        <f>IF(AND('Bridge Start'!$H27&lt;=CEILING('Bridge CPM'!BB$1,1),'Bridge Start'!$I27&gt;'Bridge CPM'!BA$1),1,"")</f>
        <v/>
      </c>
      <c r="BC32" s="257" t="str">
        <f>IF(AND('Bridge Start'!$H27&lt;=CEILING('Bridge CPM'!BC$1,1),'Bridge Start'!$I27&gt;'Bridge CPM'!BB$1),1,"")</f>
        <v/>
      </c>
      <c r="BD32" s="257" t="str">
        <f>IF(AND('Bridge Start'!$H27&lt;=CEILING('Bridge CPM'!BD$1,1),'Bridge Start'!$I27&gt;'Bridge CPM'!BC$1),1,"")</f>
        <v/>
      </c>
      <c r="BE32" s="257" t="str">
        <f>IF(AND('Bridge Start'!$H27&lt;=CEILING('Bridge CPM'!BE$1,1),'Bridge Start'!$I27&gt;'Bridge CPM'!BD$1),1,"")</f>
        <v/>
      </c>
      <c r="BF32" s="257" t="str">
        <f>IF(AND('Bridge Start'!$H27&lt;=CEILING('Bridge CPM'!BF$1,1),'Bridge Start'!$I27&gt;'Bridge CPM'!BE$1),1,"")</f>
        <v/>
      </c>
      <c r="BG32" s="257" t="str">
        <f>IF(AND('Bridge Start'!$H27&lt;=CEILING('Bridge CPM'!BG$1,1),'Bridge Start'!$I27&gt;'Bridge CPM'!BF$1),1,"")</f>
        <v/>
      </c>
      <c r="BH32" s="257" t="str">
        <f>IF(AND('Bridge Start'!$H27&lt;=CEILING('Bridge CPM'!BH$1,1),'Bridge Start'!$I27&gt;'Bridge CPM'!BG$1),1,"")</f>
        <v/>
      </c>
      <c r="BI32" s="257" t="str">
        <f>IF(AND('Bridge Start'!$H27&lt;=CEILING('Bridge CPM'!BI$1,1),'Bridge Start'!$I27&gt;'Bridge CPM'!BH$1),1,"")</f>
        <v/>
      </c>
      <c r="BJ32" s="257" t="str">
        <f>IF(AND('Bridge Start'!$H27&lt;=CEILING('Bridge CPM'!BJ$1,1),'Bridge Start'!$I27&gt;'Bridge CPM'!BI$1),1,"")</f>
        <v/>
      </c>
      <c r="BK32" s="223" t="str">
        <f>IF(AND('Bridge Start'!$H27&lt;=CEILING('Bridge CPM'!BK$1,1),'Bridge Start'!$I27&gt;'Bridge CPM'!BJ$1),1,"")</f>
        <v/>
      </c>
      <c r="BL32" s="222" t="str">
        <f>IF(AND('Bridge Start'!$H27&lt;=CEILING('Bridge CPM'!BL$1,1),'Bridge Start'!$I27&gt;'Bridge CPM'!BK$1),1,"")</f>
        <v/>
      </c>
      <c r="BM32" s="257" t="str">
        <f>IF(AND('Bridge Start'!$H27&lt;=CEILING('Bridge CPM'!BM$1,1),'Bridge Start'!$I27&gt;'Bridge CPM'!BL$1),1,"")</f>
        <v/>
      </c>
      <c r="BN32" s="257" t="str">
        <f>IF(AND('Bridge Start'!$H27&lt;=CEILING('Bridge CPM'!BN$1,1),'Bridge Start'!$I27&gt;'Bridge CPM'!BM$1),1,"")</f>
        <v/>
      </c>
      <c r="BO32" s="257" t="str">
        <f>IF(AND('Bridge Start'!$H27&lt;=CEILING('Bridge CPM'!BO$1,1),'Bridge Start'!$I27&gt;'Bridge CPM'!BN$1),1,"")</f>
        <v/>
      </c>
      <c r="BP32" s="257" t="str">
        <f>IF(AND('Bridge Start'!$H27&lt;=CEILING('Bridge CPM'!BP$1,1),'Bridge Start'!$I27&gt;'Bridge CPM'!BO$1),1,"")</f>
        <v/>
      </c>
      <c r="BQ32" s="257" t="str">
        <f>IF(AND('Bridge Start'!$H27&lt;=CEILING('Bridge CPM'!BQ$1,1),'Bridge Start'!$I27&gt;'Bridge CPM'!BP$1),1,"")</f>
        <v/>
      </c>
      <c r="BR32" s="257" t="str">
        <f>IF(AND('Bridge Start'!$H27&lt;=CEILING('Bridge CPM'!BR$1,1),'Bridge Start'!$I27&gt;'Bridge CPM'!BQ$1),1,"")</f>
        <v/>
      </c>
      <c r="BS32" s="257" t="str">
        <f>IF(AND('Bridge Start'!$H27&lt;=CEILING('Bridge CPM'!BS$1,1),'Bridge Start'!$I27&gt;'Bridge CPM'!BR$1),1,"")</f>
        <v/>
      </c>
      <c r="BT32" s="257" t="str">
        <f>IF(AND('Bridge Start'!$H27&lt;=CEILING('Bridge CPM'!BT$1,1),'Bridge Start'!$I27&gt;'Bridge CPM'!BS$1),1,"")</f>
        <v/>
      </c>
      <c r="BU32" s="223" t="str">
        <f>IF(AND('Bridge Start'!$H27&lt;=CEILING('Bridge CPM'!BU$1,1),'Bridge Start'!$I27&gt;'Bridge CPM'!BT$1),1,"")</f>
        <v/>
      </c>
      <c r="BV32" s="222" t="str">
        <f>IF(AND('Bridge Start'!$H27&lt;=CEILING('Bridge CPM'!BV$1,1),'Bridge Start'!$I27&gt;'Bridge CPM'!BU$1),1,"")</f>
        <v/>
      </c>
      <c r="BW32" s="257" t="str">
        <f>IF(AND('Bridge Start'!$H27&lt;=CEILING('Bridge CPM'!BW$1,1),'Bridge Start'!$I27&gt;'Bridge CPM'!BV$1),1,"")</f>
        <v/>
      </c>
      <c r="BX32" s="257" t="str">
        <f>IF(AND('Bridge Start'!$H27&lt;=CEILING('Bridge CPM'!BX$1,1),'Bridge Start'!$I27&gt;'Bridge CPM'!BW$1),1,"")</f>
        <v/>
      </c>
      <c r="BY32" s="257" t="str">
        <f>IF(AND('Bridge Start'!$H27&lt;=CEILING('Bridge CPM'!BY$1,1),'Bridge Start'!$I27&gt;'Bridge CPM'!BX$1),1,"")</f>
        <v/>
      </c>
      <c r="BZ32" s="257" t="str">
        <f>IF(AND('Bridge Start'!$H27&lt;=CEILING('Bridge CPM'!BZ$1,1),'Bridge Start'!$I27&gt;'Bridge CPM'!BY$1),1,"")</f>
        <v/>
      </c>
      <c r="CA32" s="257" t="str">
        <f>IF(AND('Bridge Start'!$H27&lt;=CEILING('Bridge CPM'!CA$1,1),'Bridge Start'!$I27&gt;'Bridge CPM'!BZ$1),1,"")</f>
        <v/>
      </c>
      <c r="CB32" s="257" t="str">
        <f>IF(AND('Bridge Start'!$H27&lt;=CEILING('Bridge CPM'!CB$1,1),'Bridge Start'!$I27&gt;'Bridge CPM'!CA$1),1,"")</f>
        <v/>
      </c>
      <c r="CC32" s="257" t="str">
        <f>IF(AND('Bridge Start'!$H27&lt;=CEILING('Bridge CPM'!CC$1,1),'Bridge Start'!$I27&gt;'Bridge CPM'!CB$1),1,"")</f>
        <v/>
      </c>
      <c r="CD32" s="257" t="str">
        <f>IF(AND('Bridge Start'!$H27&lt;=CEILING('Bridge CPM'!CD$1,1),'Bridge Start'!$I27&gt;'Bridge CPM'!CC$1),1,"")</f>
        <v/>
      </c>
      <c r="CE32" s="223" t="str">
        <f>IF(AND('Bridge Start'!$H27&lt;=CEILING('Bridge CPM'!CE$1,1),'Bridge Start'!$I27&gt;'Bridge CPM'!CD$1),1,"")</f>
        <v/>
      </c>
      <c r="CF32" s="222" t="str">
        <f>IF(AND('Bridge Start'!$H27&lt;=CEILING('Bridge CPM'!CF$1,1),'Bridge Start'!$I27&gt;'Bridge CPM'!CE$1),1,"")</f>
        <v/>
      </c>
      <c r="CG32" s="257" t="str">
        <f>IF(AND('Bridge Start'!$H27&lt;=CEILING('Bridge CPM'!CG$1,1),'Bridge Start'!$I27&gt;'Bridge CPM'!CF$1),1,"")</f>
        <v/>
      </c>
      <c r="CH32" s="257" t="str">
        <f>IF(AND('Bridge Start'!$H27&lt;=CEILING('Bridge CPM'!CH$1,1),'Bridge Start'!$I27&gt;'Bridge CPM'!CG$1),1,"")</f>
        <v/>
      </c>
      <c r="CI32" s="257" t="str">
        <f>IF(AND('Bridge Start'!$H27&lt;=CEILING('Bridge CPM'!CI$1,1),'Bridge Start'!$I27&gt;'Bridge CPM'!CH$1),1,"")</f>
        <v/>
      </c>
      <c r="CJ32" s="257" t="str">
        <f>IF(AND('Bridge Start'!$H27&lt;=CEILING('Bridge CPM'!CJ$1,1),'Bridge Start'!$I27&gt;'Bridge CPM'!CI$1),1,"")</f>
        <v/>
      </c>
      <c r="CK32" s="257" t="str">
        <f>IF(AND('Bridge Start'!$H27&lt;=CEILING('Bridge CPM'!CK$1,1),'Bridge Start'!$I27&gt;'Bridge CPM'!CJ$1),1,"")</f>
        <v/>
      </c>
      <c r="CL32" s="257" t="str">
        <f>IF(AND('Bridge Start'!$H27&lt;=CEILING('Bridge CPM'!CL$1,1),'Bridge Start'!$I27&gt;'Bridge CPM'!CK$1),1,"")</f>
        <v/>
      </c>
      <c r="CM32" s="257" t="str">
        <f>IF(AND('Bridge Start'!$H27&lt;=CEILING('Bridge CPM'!CM$1,1),'Bridge Start'!$I27&gt;'Bridge CPM'!CL$1),1,"")</f>
        <v/>
      </c>
      <c r="CN32" s="257" t="str">
        <f>IF(AND('Bridge Start'!$H27&lt;=CEILING('Bridge CPM'!CN$1,1),'Bridge Start'!$I27&gt;'Bridge CPM'!CM$1),1,"")</f>
        <v/>
      </c>
      <c r="CO32" s="223" t="str">
        <f>IF(AND('Bridge Start'!$H27&lt;=CEILING('Bridge CPM'!CO$1,1),'Bridge Start'!$I27&gt;'Bridge CPM'!CN$1),1,"")</f>
        <v/>
      </c>
      <c r="CP32" s="222" t="str">
        <f>IF(AND('Bridge Start'!$H27&lt;=CEILING('Bridge CPM'!CP$1,1),'Bridge Start'!$I27&gt;'Bridge CPM'!CO$1),1,"")</f>
        <v/>
      </c>
      <c r="CQ32" s="257" t="str">
        <f>IF(AND('Bridge Start'!$H27&lt;=CEILING('Bridge CPM'!CQ$1,1),'Bridge Start'!$I27&gt;'Bridge CPM'!CP$1),1,"")</f>
        <v/>
      </c>
      <c r="CR32" s="257" t="str">
        <f>IF(AND('Bridge Start'!$H27&lt;=CEILING('Bridge CPM'!CR$1,1),'Bridge Start'!$I27&gt;'Bridge CPM'!CQ$1),1,"")</f>
        <v/>
      </c>
      <c r="CS32" s="257" t="str">
        <f>IF(AND('Bridge Start'!$H27&lt;=CEILING('Bridge CPM'!CS$1,1),'Bridge Start'!$I27&gt;'Bridge CPM'!CR$1),1,"")</f>
        <v/>
      </c>
      <c r="CT32" s="257" t="str">
        <f>IF(AND('Bridge Start'!$H27&lt;=CEILING('Bridge CPM'!CT$1,1),'Bridge Start'!$I27&gt;'Bridge CPM'!CS$1),1,"")</f>
        <v/>
      </c>
      <c r="CU32" s="257" t="str">
        <f>IF(AND('Bridge Start'!$H27&lt;=CEILING('Bridge CPM'!CU$1,1),'Bridge Start'!$I27&gt;'Bridge CPM'!CT$1),1,"")</f>
        <v/>
      </c>
      <c r="CV32" s="257" t="str">
        <f>IF(AND('Bridge Start'!$H27&lt;=CEILING('Bridge CPM'!CV$1,1),'Bridge Start'!$I27&gt;'Bridge CPM'!CU$1),1,"")</f>
        <v/>
      </c>
      <c r="CW32" s="257" t="str">
        <f>IF(AND('Bridge Start'!$H27&lt;=CEILING('Bridge CPM'!CW$1,1),'Bridge Start'!$I27&gt;'Bridge CPM'!CV$1),1,"")</f>
        <v/>
      </c>
      <c r="CX32" s="257" t="str">
        <f>IF(AND('Bridge Start'!$H27&lt;=CEILING('Bridge CPM'!CX$1,1),'Bridge Start'!$I27&gt;'Bridge CPM'!CW$1),1,"")</f>
        <v/>
      </c>
      <c r="CY32" s="223" t="str">
        <f>IF(AND('Bridge Start'!$H27&lt;=CEILING('Bridge CPM'!CY$1,1),'Bridge Start'!$I27&gt;'Bridge CPM'!CX$1),1,"")</f>
        <v/>
      </c>
      <c r="CZ32" s="222" t="str">
        <f>IF(AND('Bridge Start'!$H27&lt;=CEILING('Bridge CPM'!CZ$1,1),'Bridge Start'!$I27&gt;'Bridge CPM'!CY$1),1,"")</f>
        <v/>
      </c>
      <c r="DA32" s="257" t="str">
        <f>IF(AND('Bridge Start'!$H27&lt;=CEILING('Bridge CPM'!DA$1,1),'Bridge Start'!$I27&gt;'Bridge CPM'!CZ$1),1,"")</f>
        <v/>
      </c>
      <c r="DB32" s="257" t="str">
        <f>IF(AND('Bridge Start'!$H27&lt;=CEILING('Bridge CPM'!DB$1,1),'Bridge Start'!$I27&gt;'Bridge CPM'!DA$1),1,"")</f>
        <v/>
      </c>
      <c r="DC32" s="257" t="str">
        <f>IF(AND('Bridge Start'!$H27&lt;=CEILING('Bridge CPM'!DC$1,1),'Bridge Start'!$I27&gt;'Bridge CPM'!DB$1),1,"")</f>
        <v/>
      </c>
      <c r="DD32" s="257" t="str">
        <f>IF(AND('Bridge Start'!$H27&lt;=CEILING('Bridge CPM'!DD$1,1),'Bridge Start'!$I27&gt;'Bridge CPM'!DC$1),1,"")</f>
        <v/>
      </c>
      <c r="DE32" s="257" t="str">
        <f>IF(AND('Bridge Start'!$H27&lt;=CEILING('Bridge CPM'!DE$1,1),'Bridge Start'!$I27&gt;'Bridge CPM'!DD$1),1,"")</f>
        <v/>
      </c>
      <c r="DF32" s="257" t="str">
        <f>IF(AND('Bridge Start'!$H27&lt;=CEILING('Bridge CPM'!DF$1,1),'Bridge Start'!$I27&gt;'Bridge CPM'!DE$1),1,"")</f>
        <v/>
      </c>
      <c r="DG32" s="257" t="str">
        <f>IF(AND('Bridge Start'!$H27&lt;=CEILING('Bridge CPM'!DG$1,1),'Bridge Start'!$I27&gt;'Bridge CPM'!DF$1),1,"")</f>
        <v/>
      </c>
      <c r="DH32" s="257" t="str">
        <f>IF(AND('Bridge Start'!$H27&lt;=CEILING('Bridge CPM'!DH$1,1),'Bridge Start'!$I27&gt;'Bridge CPM'!DG$1),1,"")</f>
        <v/>
      </c>
      <c r="DI32" s="223" t="str">
        <f>IF(AND('Bridge Start'!$H27&lt;=CEILING('Bridge CPM'!DI$1,1),'Bridge Start'!$I27&gt;'Bridge CPM'!DH$1),1,"")</f>
        <v/>
      </c>
      <c r="DJ32" s="222" t="str">
        <f>IF(AND('Bridge Start'!$H27&lt;=CEILING('Bridge CPM'!DJ$1,1),'Bridge Start'!$I27&gt;'Bridge CPM'!DI$1),1,"")</f>
        <v/>
      </c>
      <c r="DK32" s="257" t="str">
        <f>IF(AND('Bridge Start'!$H27&lt;=CEILING('Bridge CPM'!DK$1,1),'Bridge Start'!$I27&gt;'Bridge CPM'!DJ$1),1,"")</f>
        <v/>
      </c>
      <c r="DL32" s="257" t="str">
        <f>IF(AND('Bridge Start'!$H27&lt;=CEILING('Bridge CPM'!DL$1,1),'Bridge Start'!$I27&gt;'Bridge CPM'!DK$1),1,"")</f>
        <v/>
      </c>
      <c r="DM32" s="257" t="str">
        <f>IF(AND('Bridge Start'!$H27&lt;=CEILING('Bridge CPM'!DM$1,1),'Bridge Start'!$I27&gt;'Bridge CPM'!DL$1),1,"")</f>
        <v/>
      </c>
      <c r="DN32" s="257" t="str">
        <f>IF(AND('Bridge Start'!$H27&lt;=CEILING('Bridge CPM'!DN$1,1),'Bridge Start'!$I27&gt;'Bridge CPM'!DM$1),1,"")</f>
        <v/>
      </c>
      <c r="DO32" s="257" t="str">
        <f>IF(AND('Bridge Start'!$H27&lt;=CEILING('Bridge CPM'!DO$1,1),'Bridge Start'!$I27&gt;'Bridge CPM'!DN$1),1,"")</f>
        <v/>
      </c>
      <c r="DP32" s="257" t="str">
        <f>IF(AND('Bridge Start'!$H27&lt;=CEILING('Bridge CPM'!DP$1,1),'Bridge Start'!$I27&gt;'Bridge CPM'!DO$1),1,"")</f>
        <v/>
      </c>
      <c r="DQ32" s="257" t="str">
        <f>IF(AND('Bridge Start'!$H27&lt;=CEILING('Bridge CPM'!DQ$1,1),'Bridge Start'!$I27&gt;'Bridge CPM'!DP$1),1,"")</f>
        <v/>
      </c>
      <c r="DR32" s="257" t="str">
        <f>IF(AND('Bridge Start'!$H27&lt;=CEILING('Bridge CPM'!DR$1,1),'Bridge Start'!$I27&gt;'Bridge CPM'!DQ$1),1,"")</f>
        <v/>
      </c>
      <c r="DS32" s="223" t="str">
        <f>IF(AND('Bridge Start'!$H27&lt;=CEILING('Bridge CPM'!DS$1,1),'Bridge Start'!$I27&gt;'Bridge CPM'!DR$1),1,"")</f>
        <v/>
      </c>
      <c r="DT32" s="222" t="str">
        <f>IF(AND('Bridge Start'!$H27&lt;=CEILING('Bridge CPM'!DT$1,1),'Bridge Start'!$I27&gt;'Bridge CPM'!DS$1),1,"")</f>
        <v/>
      </c>
      <c r="DU32" s="257" t="str">
        <f>IF(AND('Bridge Start'!$H27&lt;=CEILING('Bridge CPM'!DU$1,1),'Bridge Start'!$I27&gt;'Bridge CPM'!DT$1),1,"")</f>
        <v/>
      </c>
      <c r="DV32" s="257" t="str">
        <f>IF(AND('Bridge Start'!$H27&lt;=CEILING('Bridge CPM'!DV$1,1),'Bridge Start'!$I27&gt;'Bridge CPM'!DU$1),1,"")</f>
        <v/>
      </c>
      <c r="DW32" s="257" t="str">
        <f>IF(AND('Bridge Start'!$H27&lt;=CEILING('Bridge CPM'!DW$1,1),'Bridge Start'!$I27&gt;'Bridge CPM'!DV$1),1,"")</f>
        <v/>
      </c>
      <c r="DX32" s="257" t="str">
        <f>IF(AND('Bridge Start'!$H27&lt;=CEILING('Bridge CPM'!DX$1,1),'Bridge Start'!$I27&gt;'Bridge CPM'!DW$1),1,"")</f>
        <v/>
      </c>
      <c r="DY32" s="257" t="str">
        <f>IF(AND('Bridge Start'!$H27&lt;=CEILING('Bridge CPM'!DY$1,1),'Bridge Start'!$I27&gt;'Bridge CPM'!DX$1),1,"")</f>
        <v/>
      </c>
      <c r="DZ32" s="257" t="str">
        <f>IF(AND('Bridge Start'!$H27&lt;=CEILING('Bridge CPM'!DZ$1,1),'Bridge Start'!$I27&gt;'Bridge CPM'!DY$1),1,"")</f>
        <v/>
      </c>
      <c r="EA32" s="257" t="str">
        <f>IF(AND('Bridge Start'!$H27&lt;=CEILING('Bridge CPM'!EA$1,1),'Bridge Start'!$I27&gt;'Bridge CPM'!DZ$1),1,"")</f>
        <v/>
      </c>
      <c r="EB32" s="257" t="str">
        <f>IF(AND('Bridge Start'!$H27&lt;=CEILING('Bridge CPM'!EB$1,1),'Bridge Start'!$I27&gt;'Bridge CPM'!EA$1),1,"")</f>
        <v/>
      </c>
      <c r="EC32" s="223" t="str">
        <f>IF(AND('Bridge Start'!$H27&lt;=CEILING('Bridge CPM'!EC$1,1),'Bridge Start'!$I27&gt;'Bridge CPM'!EB$1),1,"")</f>
        <v/>
      </c>
    </row>
    <row r="33" spans="2:133" ht="12" customHeight="1" x14ac:dyDescent="0.2">
      <c r="B33" t="str">
        <f>'Bridge Start'!B28</f>
        <v/>
      </c>
      <c r="C33" s="249" t="str">
        <f>'Bridge Start'!D28</f>
        <v/>
      </c>
      <c r="D33" s="268" t="str">
        <f>IF(AND('Bridge Start'!$H28&lt;=CEILING('Bridge CPM'!D$1,1),'Bridge Start'!$I28&gt;'Bridge CPM'!C$1),1,"")</f>
        <v/>
      </c>
      <c r="E33" s="269" t="str">
        <f>IF(AND('Bridge Start'!$H28&lt;=CEILING('Bridge CPM'!E$1,1),'Bridge Start'!$I28&gt;'Bridge CPM'!D$1),1,"")</f>
        <v/>
      </c>
      <c r="F33" s="269" t="str">
        <f>IF(AND('Bridge Start'!$H28&lt;=CEILING('Bridge CPM'!F$1,1),'Bridge Start'!$I28&gt;'Bridge CPM'!E$1),1,"")</f>
        <v/>
      </c>
      <c r="G33" s="269" t="str">
        <f>IF(AND('Bridge Start'!$H28&lt;=CEILING('Bridge CPM'!G$1,1),'Bridge Start'!$I28&gt;'Bridge CPM'!F$1),1,"")</f>
        <v/>
      </c>
      <c r="H33" s="269" t="str">
        <f>IF(AND('Bridge Start'!$H28&lt;=CEILING('Bridge CPM'!H$1,1),'Bridge Start'!$I28&gt;'Bridge CPM'!G$1),1,"")</f>
        <v/>
      </c>
      <c r="I33" s="269" t="str">
        <f>IF(AND('Bridge Start'!$H28&lt;=CEILING('Bridge CPM'!I$1,1),'Bridge Start'!$I28&gt;'Bridge CPM'!H$1),1,"")</f>
        <v/>
      </c>
      <c r="J33" s="269" t="str">
        <f>IF(AND('Bridge Start'!$H28&lt;=CEILING('Bridge CPM'!J$1,1),'Bridge Start'!$I28&gt;'Bridge CPM'!I$1),1,"")</f>
        <v/>
      </c>
      <c r="K33" s="269" t="str">
        <f>IF(AND('Bridge Start'!$H28&lt;=CEILING('Bridge CPM'!K$1,1),'Bridge Start'!$I28&gt;'Bridge CPM'!J$1),1,"")</f>
        <v/>
      </c>
      <c r="L33" s="269" t="str">
        <f>IF(AND('Bridge Start'!$H28&lt;=CEILING('Bridge CPM'!L$1,1),'Bridge Start'!$I28&gt;'Bridge CPM'!K$1),1,"")</f>
        <v/>
      </c>
      <c r="M33" s="270" t="str">
        <f>IF(AND('Bridge Start'!$H28&lt;=CEILING('Bridge CPM'!M$1,1),'Bridge Start'!$I28&gt;'Bridge CPM'!L$1),1,"")</f>
        <v/>
      </c>
      <c r="N33" s="268" t="str">
        <f>IF(AND('Bridge Start'!$H28&lt;=CEILING('Bridge CPM'!N$1,1),'Bridge Start'!$I28&gt;'Bridge CPM'!M$1),1,"")</f>
        <v/>
      </c>
      <c r="O33" s="269" t="str">
        <f>IF(AND('Bridge Start'!$H28&lt;=CEILING('Bridge CPM'!O$1,1),'Bridge Start'!$I28&gt;'Bridge CPM'!N$1),1,"")</f>
        <v/>
      </c>
      <c r="P33" s="269" t="str">
        <f>IF(AND('Bridge Start'!$H28&lt;=CEILING('Bridge CPM'!P$1,1),'Bridge Start'!$I28&gt;'Bridge CPM'!O$1),1,"")</f>
        <v/>
      </c>
      <c r="Q33" s="269" t="str">
        <f>IF(AND('Bridge Start'!$H28&lt;=CEILING('Bridge CPM'!Q$1,1),'Bridge Start'!$I28&gt;'Bridge CPM'!P$1),1,"")</f>
        <v/>
      </c>
      <c r="R33" s="269" t="str">
        <f>IF(AND('Bridge Start'!$H28&lt;=CEILING('Bridge CPM'!R$1,1),'Bridge Start'!$I28&gt;'Bridge CPM'!Q$1),1,"")</f>
        <v/>
      </c>
      <c r="S33" s="269" t="str">
        <f>IF(AND('Bridge Start'!$H28&lt;=CEILING('Bridge CPM'!S$1,1),'Bridge Start'!$I28&gt;'Bridge CPM'!R$1),1,"")</f>
        <v/>
      </c>
      <c r="T33" s="269" t="str">
        <f>IF(AND('Bridge Start'!$H28&lt;=CEILING('Bridge CPM'!T$1,1),'Bridge Start'!$I28&gt;'Bridge CPM'!S$1),1,"")</f>
        <v/>
      </c>
      <c r="U33" s="269" t="str">
        <f>IF(AND('Bridge Start'!$H28&lt;=CEILING('Bridge CPM'!U$1,1),'Bridge Start'!$I28&gt;'Bridge CPM'!T$1),1,"")</f>
        <v/>
      </c>
      <c r="V33" s="269" t="str">
        <f>IF(AND('Bridge Start'!$H28&lt;=CEILING('Bridge CPM'!V$1,1),'Bridge Start'!$I28&gt;'Bridge CPM'!U$1),1,"")</f>
        <v/>
      </c>
      <c r="W33" s="270" t="str">
        <f>IF(AND('Bridge Start'!$H28&lt;=CEILING('Bridge CPM'!W$1,1),'Bridge Start'!$I28&gt;'Bridge CPM'!V$1),1,"")</f>
        <v/>
      </c>
      <c r="X33" s="268" t="str">
        <f>IF(AND('Bridge Start'!$H28&lt;=CEILING('Bridge CPM'!X$1,1),'Bridge Start'!$I28&gt;'Bridge CPM'!W$1),1,"")</f>
        <v/>
      </c>
      <c r="Y33" s="269" t="str">
        <f>IF(AND('Bridge Start'!$H28&lt;=CEILING('Bridge CPM'!Y$1,1),'Bridge Start'!$I28&gt;'Bridge CPM'!X$1),1,"")</f>
        <v/>
      </c>
      <c r="Z33" s="269" t="str">
        <f>IF(AND('Bridge Start'!$H28&lt;=CEILING('Bridge CPM'!Z$1,1),'Bridge Start'!$I28&gt;'Bridge CPM'!Y$1),1,"")</f>
        <v/>
      </c>
      <c r="AA33" s="269" t="str">
        <f>IF(AND('Bridge Start'!$H28&lt;=CEILING('Bridge CPM'!AA$1,1),'Bridge Start'!$I28&gt;'Bridge CPM'!Z$1),1,"")</f>
        <v/>
      </c>
      <c r="AB33" s="269" t="str">
        <f>IF(AND('Bridge Start'!$H28&lt;=CEILING('Bridge CPM'!AB$1,1),'Bridge Start'!$I28&gt;'Bridge CPM'!AA$1),1,"")</f>
        <v/>
      </c>
      <c r="AC33" s="269" t="str">
        <f>IF(AND('Bridge Start'!$H28&lt;=CEILING('Bridge CPM'!AC$1,1),'Bridge Start'!$I28&gt;'Bridge CPM'!AB$1),1,"")</f>
        <v/>
      </c>
      <c r="AD33" s="269" t="str">
        <f>IF(AND('Bridge Start'!$H28&lt;=CEILING('Bridge CPM'!AD$1,1),'Bridge Start'!$I28&gt;'Bridge CPM'!AC$1),1,"")</f>
        <v/>
      </c>
      <c r="AE33" s="269" t="str">
        <f>IF(AND('Bridge Start'!$H28&lt;=CEILING('Bridge CPM'!AE$1,1),'Bridge Start'!$I28&gt;'Bridge CPM'!AD$1),1,"")</f>
        <v/>
      </c>
      <c r="AF33" s="269" t="str">
        <f>IF(AND('Bridge Start'!$H28&lt;=CEILING('Bridge CPM'!AF$1,1),'Bridge Start'!$I28&gt;'Bridge CPM'!AE$1),1,"")</f>
        <v/>
      </c>
      <c r="AG33" s="270" t="str">
        <f>IF(AND('Bridge Start'!$H28&lt;=CEILING('Bridge CPM'!AG$1,1),'Bridge Start'!$I28&gt;'Bridge CPM'!AF$1),1,"")</f>
        <v/>
      </c>
      <c r="AH33" s="268" t="str">
        <f>IF(AND('Bridge Start'!$H28&lt;=CEILING('Bridge CPM'!AH$1,1),'Bridge Start'!$I28&gt;'Bridge CPM'!AG$1),1,"")</f>
        <v/>
      </c>
      <c r="AI33" s="269" t="str">
        <f>IF(AND('Bridge Start'!$H28&lt;=CEILING('Bridge CPM'!AI$1,1),'Bridge Start'!$I28&gt;'Bridge CPM'!AH$1),1,"")</f>
        <v/>
      </c>
      <c r="AJ33" s="269" t="str">
        <f>IF(AND('Bridge Start'!$H28&lt;=CEILING('Bridge CPM'!AJ$1,1),'Bridge Start'!$I28&gt;'Bridge CPM'!AI$1),1,"")</f>
        <v/>
      </c>
      <c r="AK33" s="269" t="str">
        <f>IF(AND('Bridge Start'!$H28&lt;=CEILING('Bridge CPM'!AK$1,1),'Bridge Start'!$I28&gt;'Bridge CPM'!AJ$1),1,"")</f>
        <v/>
      </c>
      <c r="AL33" s="269" t="str">
        <f>IF(AND('Bridge Start'!$H28&lt;=CEILING('Bridge CPM'!AL$1,1),'Bridge Start'!$I28&gt;'Bridge CPM'!AK$1),1,"")</f>
        <v/>
      </c>
      <c r="AM33" s="269" t="str">
        <f>IF(AND('Bridge Start'!$H28&lt;=CEILING('Bridge CPM'!AM$1,1),'Bridge Start'!$I28&gt;'Bridge CPM'!AL$1),1,"")</f>
        <v/>
      </c>
      <c r="AN33" s="269" t="str">
        <f>IF(AND('Bridge Start'!$H28&lt;=CEILING('Bridge CPM'!AN$1,1),'Bridge Start'!$I28&gt;'Bridge CPM'!AM$1),1,"")</f>
        <v/>
      </c>
      <c r="AO33" s="269" t="str">
        <f>IF(AND('Bridge Start'!$H28&lt;=CEILING('Bridge CPM'!AO$1,1),'Bridge Start'!$I28&gt;'Bridge CPM'!AN$1),1,"")</f>
        <v/>
      </c>
      <c r="AP33" s="269" t="str">
        <f>IF(AND('Bridge Start'!$H28&lt;=CEILING('Bridge CPM'!AP$1,1),'Bridge Start'!$I28&gt;'Bridge CPM'!AO$1),1,"")</f>
        <v/>
      </c>
      <c r="AQ33" s="270" t="str">
        <f>IF(AND('Bridge Start'!$H28&lt;=CEILING('Bridge CPM'!AQ$1,1),'Bridge Start'!$I28&gt;'Bridge CPM'!AP$1),1,"")</f>
        <v/>
      </c>
      <c r="AR33" s="268" t="str">
        <f>IF(AND('Bridge Start'!$H28&lt;=CEILING('Bridge CPM'!AR$1,1),'Bridge Start'!$I28&gt;'Bridge CPM'!AQ$1),1,"")</f>
        <v/>
      </c>
      <c r="AS33" s="269" t="str">
        <f>IF(AND('Bridge Start'!$H28&lt;=CEILING('Bridge CPM'!AS$1,1),'Bridge Start'!$I28&gt;'Bridge CPM'!AR$1),1,"")</f>
        <v/>
      </c>
      <c r="AT33" s="269" t="str">
        <f>IF(AND('Bridge Start'!$H28&lt;=CEILING('Bridge CPM'!AT$1,1),'Bridge Start'!$I28&gt;'Bridge CPM'!AS$1),1,"")</f>
        <v/>
      </c>
      <c r="AU33" s="269" t="str">
        <f>IF(AND('Bridge Start'!$H28&lt;=CEILING('Bridge CPM'!AU$1,1),'Bridge Start'!$I28&gt;'Bridge CPM'!AT$1),1,"")</f>
        <v/>
      </c>
      <c r="AV33" s="269" t="str">
        <f>IF(AND('Bridge Start'!$H28&lt;=CEILING('Bridge CPM'!AV$1,1),'Bridge Start'!$I28&gt;'Bridge CPM'!AU$1),1,"")</f>
        <v/>
      </c>
      <c r="AW33" s="269" t="str">
        <f>IF(AND('Bridge Start'!$H28&lt;=CEILING('Bridge CPM'!AW$1,1),'Bridge Start'!$I28&gt;'Bridge CPM'!AV$1),1,"")</f>
        <v/>
      </c>
      <c r="AX33" s="269" t="str">
        <f>IF(AND('Bridge Start'!$H28&lt;=CEILING('Bridge CPM'!AX$1,1),'Bridge Start'!$I28&gt;'Bridge CPM'!AW$1),1,"")</f>
        <v/>
      </c>
      <c r="AY33" s="269" t="str">
        <f>IF(AND('Bridge Start'!$H28&lt;=CEILING('Bridge CPM'!AY$1,1),'Bridge Start'!$I28&gt;'Bridge CPM'!AX$1),1,"")</f>
        <v/>
      </c>
      <c r="AZ33" s="269" t="str">
        <f>IF(AND('Bridge Start'!$H28&lt;=CEILING('Bridge CPM'!AZ$1,1),'Bridge Start'!$I28&gt;'Bridge CPM'!AY$1),1,"")</f>
        <v/>
      </c>
      <c r="BA33" s="270" t="str">
        <f>IF(AND('Bridge Start'!$H28&lt;=CEILING('Bridge CPM'!BA$1,1),'Bridge Start'!$I28&gt;'Bridge CPM'!AZ$1),1,"")</f>
        <v/>
      </c>
      <c r="BB33" s="268" t="str">
        <f>IF(AND('Bridge Start'!$H28&lt;=CEILING('Bridge CPM'!BB$1,1),'Bridge Start'!$I28&gt;'Bridge CPM'!BA$1),1,"")</f>
        <v/>
      </c>
      <c r="BC33" s="269" t="str">
        <f>IF(AND('Bridge Start'!$H28&lt;=CEILING('Bridge CPM'!BC$1,1),'Bridge Start'!$I28&gt;'Bridge CPM'!BB$1),1,"")</f>
        <v/>
      </c>
      <c r="BD33" s="269" t="str">
        <f>IF(AND('Bridge Start'!$H28&lt;=CEILING('Bridge CPM'!BD$1,1),'Bridge Start'!$I28&gt;'Bridge CPM'!BC$1),1,"")</f>
        <v/>
      </c>
      <c r="BE33" s="269" t="str">
        <f>IF(AND('Bridge Start'!$H28&lt;=CEILING('Bridge CPM'!BE$1,1),'Bridge Start'!$I28&gt;'Bridge CPM'!BD$1),1,"")</f>
        <v/>
      </c>
      <c r="BF33" s="269" t="str">
        <f>IF(AND('Bridge Start'!$H28&lt;=CEILING('Bridge CPM'!BF$1,1),'Bridge Start'!$I28&gt;'Bridge CPM'!BE$1),1,"")</f>
        <v/>
      </c>
      <c r="BG33" s="269" t="str">
        <f>IF(AND('Bridge Start'!$H28&lt;=CEILING('Bridge CPM'!BG$1,1),'Bridge Start'!$I28&gt;'Bridge CPM'!BF$1),1,"")</f>
        <v/>
      </c>
      <c r="BH33" s="269" t="str">
        <f>IF(AND('Bridge Start'!$H28&lt;=CEILING('Bridge CPM'!BH$1,1),'Bridge Start'!$I28&gt;'Bridge CPM'!BG$1),1,"")</f>
        <v/>
      </c>
      <c r="BI33" s="269" t="str">
        <f>IF(AND('Bridge Start'!$H28&lt;=CEILING('Bridge CPM'!BI$1,1),'Bridge Start'!$I28&gt;'Bridge CPM'!BH$1),1,"")</f>
        <v/>
      </c>
      <c r="BJ33" s="269" t="str">
        <f>IF(AND('Bridge Start'!$H28&lt;=CEILING('Bridge CPM'!BJ$1,1),'Bridge Start'!$I28&gt;'Bridge CPM'!BI$1),1,"")</f>
        <v/>
      </c>
      <c r="BK33" s="270" t="str">
        <f>IF(AND('Bridge Start'!$H28&lt;=CEILING('Bridge CPM'!BK$1,1),'Bridge Start'!$I28&gt;'Bridge CPM'!BJ$1),1,"")</f>
        <v/>
      </c>
      <c r="BL33" s="268" t="str">
        <f>IF(AND('Bridge Start'!$H28&lt;=CEILING('Bridge CPM'!BL$1,1),'Bridge Start'!$I28&gt;'Bridge CPM'!BK$1),1,"")</f>
        <v/>
      </c>
      <c r="BM33" s="269" t="str">
        <f>IF(AND('Bridge Start'!$H28&lt;=CEILING('Bridge CPM'!BM$1,1),'Bridge Start'!$I28&gt;'Bridge CPM'!BL$1),1,"")</f>
        <v/>
      </c>
      <c r="BN33" s="269" t="str">
        <f>IF(AND('Bridge Start'!$H28&lt;=CEILING('Bridge CPM'!BN$1,1),'Bridge Start'!$I28&gt;'Bridge CPM'!BM$1),1,"")</f>
        <v/>
      </c>
      <c r="BO33" s="269" t="str">
        <f>IF(AND('Bridge Start'!$H28&lt;=CEILING('Bridge CPM'!BO$1,1),'Bridge Start'!$I28&gt;'Bridge CPM'!BN$1),1,"")</f>
        <v/>
      </c>
      <c r="BP33" s="269" t="str">
        <f>IF(AND('Bridge Start'!$H28&lt;=CEILING('Bridge CPM'!BP$1,1),'Bridge Start'!$I28&gt;'Bridge CPM'!BO$1),1,"")</f>
        <v/>
      </c>
      <c r="BQ33" s="269" t="str">
        <f>IF(AND('Bridge Start'!$H28&lt;=CEILING('Bridge CPM'!BQ$1,1),'Bridge Start'!$I28&gt;'Bridge CPM'!BP$1),1,"")</f>
        <v/>
      </c>
      <c r="BR33" s="269" t="str">
        <f>IF(AND('Bridge Start'!$H28&lt;=CEILING('Bridge CPM'!BR$1,1),'Bridge Start'!$I28&gt;'Bridge CPM'!BQ$1),1,"")</f>
        <v/>
      </c>
      <c r="BS33" s="269" t="str">
        <f>IF(AND('Bridge Start'!$H28&lt;=CEILING('Bridge CPM'!BS$1,1),'Bridge Start'!$I28&gt;'Bridge CPM'!BR$1),1,"")</f>
        <v/>
      </c>
      <c r="BT33" s="269" t="str">
        <f>IF(AND('Bridge Start'!$H28&lt;=CEILING('Bridge CPM'!BT$1,1),'Bridge Start'!$I28&gt;'Bridge CPM'!BS$1),1,"")</f>
        <v/>
      </c>
      <c r="BU33" s="270" t="str">
        <f>IF(AND('Bridge Start'!$H28&lt;=CEILING('Bridge CPM'!BU$1,1),'Bridge Start'!$I28&gt;'Bridge CPM'!BT$1),1,"")</f>
        <v/>
      </c>
      <c r="BV33" s="268" t="str">
        <f>IF(AND('Bridge Start'!$H28&lt;=CEILING('Bridge CPM'!BV$1,1),'Bridge Start'!$I28&gt;'Bridge CPM'!BU$1),1,"")</f>
        <v/>
      </c>
      <c r="BW33" s="269" t="str">
        <f>IF(AND('Bridge Start'!$H28&lt;=CEILING('Bridge CPM'!BW$1,1),'Bridge Start'!$I28&gt;'Bridge CPM'!BV$1),1,"")</f>
        <v/>
      </c>
      <c r="BX33" s="269" t="str">
        <f>IF(AND('Bridge Start'!$H28&lt;=CEILING('Bridge CPM'!BX$1,1),'Bridge Start'!$I28&gt;'Bridge CPM'!BW$1),1,"")</f>
        <v/>
      </c>
      <c r="BY33" s="269" t="str">
        <f>IF(AND('Bridge Start'!$H28&lt;=CEILING('Bridge CPM'!BY$1,1),'Bridge Start'!$I28&gt;'Bridge CPM'!BX$1),1,"")</f>
        <v/>
      </c>
      <c r="BZ33" s="269" t="str">
        <f>IF(AND('Bridge Start'!$H28&lt;=CEILING('Bridge CPM'!BZ$1,1),'Bridge Start'!$I28&gt;'Bridge CPM'!BY$1),1,"")</f>
        <v/>
      </c>
      <c r="CA33" s="269" t="str">
        <f>IF(AND('Bridge Start'!$H28&lt;=CEILING('Bridge CPM'!CA$1,1),'Bridge Start'!$I28&gt;'Bridge CPM'!BZ$1),1,"")</f>
        <v/>
      </c>
      <c r="CB33" s="269" t="str">
        <f>IF(AND('Bridge Start'!$H28&lt;=CEILING('Bridge CPM'!CB$1,1),'Bridge Start'!$I28&gt;'Bridge CPM'!CA$1),1,"")</f>
        <v/>
      </c>
      <c r="CC33" s="269" t="str">
        <f>IF(AND('Bridge Start'!$H28&lt;=CEILING('Bridge CPM'!CC$1,1),'Bridge Start'!$I28&gt;'Bridge CPM'!CB$1),1,"")</f>
        <v/>
      </c>
      <c r="CD33" s="269" t="str">
        <f>IF(AND('Bridge Start'!$H28&lt;=CEILING('Bridge CPM'!CD$1,1),'Bridge Start'!$I28&gt;'Bridge CPM'!CC$1),1,"")</f>
        <v/>
      </c>
      <c r="CE33" s="270" t="str">
        <f>IF(AND('Bridge Start'!$H28&lt;=CEILING('Bridge CPM'!CE$1,1),'Bridge Start'!$I28&gt;'Bridge CPM'!CD$1),1,"")</f>
        <v/>
      </c>
      <c r="CF33" s="268" t="str">
        <f>IF(AND('Bridge Start'!$H28&lt;=CEILING('Bridge CPM'!CF$1,1),'Bridge Start'!$I28&gt;'Bridge CPM'!CE$1),1,"")</f>
        <v/>
      </c>
      <c r="CG33" s="269" t="str">
        <f>IF(AND('Bridge Start'!$H28&lt;=CEILING('Bridge CPM'!CG$1,1),'Bridge Start'!$I28&gt;'Bridge CPM'!CF$1),1,"")</f>
        <v/>
      </c>
      <c r="CH33" s="269" t="str">
        <f>IF(AND('Bridge Start'!$H28&lt;=CEILING('Bridge CPM'!CH$1,1),'Bridge Start'!$I28&gt;'Bridge CPM'!CG$1),1,"")</f>
        <v/>
      </c>
      <c r="CI33" s="269" t="str">
        <f>IF(AND('Bridge Start'!$H28&lt;=CEILING('Bridge CPM'!CI$1,1),'Bridge Start'!$I28&gt;'Bridge CPM'!CH$1),1,"")</f>
        <v/>
      </c>
      <c r="CJ33" s="269" t="str">
        <f>IF(AND('Bridge Start'!$H28&lt;=CEILING('Bridge CPM'!CJ$1,1),'Bridge Start'!$I28&gt;'Bridge CPM'!CI$1),1,"")</f>
        <v/>
      </c>
      <c r="CK33" s="269" t="str">
        <f>IF(AND('Bridge Start'!$H28&lt;=CEILING('Bridge CPM'!CK$1,1),'Bridge Start'!$I28&gt;'Bridge CPM'!CJ$1),1,"")</f>
        <v/>
      </c>
      <c r="CL33" s="269" t="str">
        <f>IF(AND('Bridge Start'!$H28&lt;=CEILING('Bridge CPM'!CL$1,1),'Bridge Start'!$I28&gt;'Bridge CPM'!CK$1),1,"")</f>
        <v/>
      </c>
      <c r="CM33" s="269" t="str">
        <f>IF(AND('Bridge Start'!$H28&lt;=CEILING('Bridge CPM'!CM$1,1),'Bridge Start'!$I28&gt;'Bridge CPM'!CL$1),1,"")</f>
        <v/>
      </c>
      <c r="CN33" s="269" t="str">
        <f>IF(AND('Bridge Start'!$H28&lt;=CEILING('Bridge CPM'!CN$1,1),'Bridge Start'!$I28&gt;'Bridge CPM'!CM$1),1,"")</f>
        <v/>
      </c>
      <c r="CO33" s="270" t="str">
        <f>IF(AND('Bridge Start'!$H28&lt;=CEILING('Bridge CPM'!CO$1,1),'Bridge Start'!$I28&gt;'Bridge CPM'!CN$1),1,"")</f>
        <v/>
      </c>
      <c r="CP33" s="268" t="str">
        <f>IF(AND('Bridge Start'!$H28&lt;=CEILING('Bridge CPM'!CP$1,1),'Bridge Start'!$I28&gt;'Bridge CPM'!CO$1),1,"")</f>
        <v/>
      </c>
      <c r="CQ33" s="269" t="str">
        <f>IF(AND('Bridge Start'!$H28&lt;=CEILING('Bridge CPM'!CQ$1,1),'Bridge Start'!$I28&gt;'Bridge CPM'!CP$1),1,"")</f>
        <v/>
      </c>
      <c r="CR33" s="269" t="str">
        <f>IF(AND('Bridge Start'!$H28&lt;=CEILING('Bridge CPM'!CR$1,1),'Bridge Start'!$I28&gt;'Bridge CPM'!CQ$1),1,"")</f>
        <v/>
      </c>
      <c r="CS33" s="269" t="str">
        <f>IF(AND('Bridge Start'!$H28&lt;=CEILING('Bridge CPM'!CS$1,1),'Bridge Start'!$I28&gt;'Bridge CPM'!CR$1),1,"")</f>
        <v/>
      </c>
      <c r="CT33" s="269" t="str">
        <f>IF(AND('Bridge Start'!$H28&lt;=CEILING('Bridge CPM'!CT$1,1),'Bridge Start'!$I28&gt;'Bridge CPM'!CS$1),1,"")</f>
        <v/>
      </c>
      <c r="CU33" s="269" t="str">
        <f>IF(AND('Bridge Start'!$H28&lt;=CEILING('Bridge CPM'!CU$1,1),'Bridge Start'!$I28&gt;'Bridge CPM'!CT$1),1,"")</f>
        <v/>
      </c>
      <c r="CV33" s="269" t="str">
        <f>IF(AND('Bridge Start'!$H28&lt;=CEILING('Bridge CPM'!CV$1,1),'Bridge Start'!$I28&gt;'Bridge CPM'!CU$1),1,"")</f>
        <v/>
      </c>
      <c r="CW33" s="269" t="str">
        <f>IF(AND('Bridge Start'!$H28&lt;=CEILING('Bridge CPM'!CW$1,1),'Bridge Start'!$I28&gt;'Bridge CPM'!CV$1),1,"")</f>
        <v/>
      </c>
      <c r="CX33" s="269" t="str">
        <f>IF(AND('Bridge Start'!$H28&lt;=CEILING('Bridge CPM'!CX$1,1),'Bridge Start'!$I28&gt;'Bridge CPM'!CW$1),1,"")</f>
        <v/>
      </c>
      <c r="CY33" s="270" t="str">
        <f>IF(AND('Bridge Start'!$H28&lt;=CEILING('Bridge CPM'!CY$1,1),'Bridge Start'!$I28&gt;'Bridge CPM'!CX$1),1,"")</f>
        <v/>
      </c>
      <c r="CZ33" s="268" t="str">
        <f>IF(AND('Bridge Start'!$H28&lt;=CEILING('Bridge CPM'!CZ$1,1),'Bridge Start'!$I28&gt;'Bridge CPM'!CY$1),1,"")</f>
        <v/>
      </c>
      <c r="DA33" s="269" t="str">
        <f>IF(AND('Bridge Start'!$H28&lt;=CEILING('Bridge CPM'!DA$1,1),'Bridge Start'!$I28&gt;'Bridge CPM'!CZ$1),1,"")</f>
        <v/>
      </c>
      <c r="DB33" s="269" t="str">
        <f>IF(AND('Bridge Start'!$H28&lt;=CEILING('Bridge CPM'!DB$1,1),'Bridge Start'!$I28&gt;'Bridge CPM'!DA$1),1,"")</f>
        <v/>
      </c>
      <c r="DC33" s="269" t="str">
        <f>IF(AND('Bridge Start'!$H28&lt;=CEILING('Bridge CPM'!DC$1,1),'Bridge Start'!$I28&gt;'Bridge CPM'!DB$1),1,"")</f>
        <v/>
      </c>
      <c r="DD33" s="269" t="str">
        <f>IF(AND('Bridge Start'!$H28&lt;=CEILING('Bridge CPM'!DD$1,1),'Bridge Start'!$I28&gt;'Bridge CPM'!DC$1),1,"")</f>
        <v/>
      </c>
      <c r="DE33" s="269" t="str">
        <f>IF(AND('Bridge Start'!$H28&lt;=CEILING('Bridge CPM'!DE$1,1),'Bridge Start'!$I28&gt;'Bridge CPM'!DD$1),1,"")</f>
        <v/>
      </c>
      <c r="DF33" s="269" t="str">
        <f>IF(AND('Bridge Start'!$H28&lt;=CEILING('Bridge CPM'!DF$1,1),'Bridge Start'!$I28&gt;'Bridge CPM'!DE$1),1,"")</f>
        <v/>
      </c>
      <c r="DG33" s="269" t="str">
        <f>IF(AND('Bridge Start'!$H28&lt;=CEILING('Bridge CPM'!DG$1,1),'Bridge Start'!$I28&gt;'Bridge CPM'!DF$1),1,"")</f>
        <v/>
      </c>
      <c r="DH33" s="269" t="str">
        <f>IF(AND('Bridge Start'!$H28&lt;=CEILING('Bridge CPM'!DH$1,1),'Bridge Start'!$I28&gt;'Bridge CPM'!DG$1),1,"")</f>
        <v/>
      </c>
      <c r="DI33" s="270" t="str">
        <f>IF(AND('Bridge Start'!$H28&lt;=CEILING('Bridge CPM'!DI$1,1),'Bridge Start'!$I28&gt;'Bridge CPM'!DH$1),1,"")</f>
        <v/>
      </c>
      <c r="DJ33" s="268" t="str">
        <f>IF(AND('Bridge Start'!$H28&lt;=CEILING('Bridge CPM'!DJ$1,1),'Bridge Start'!$I28&gt;'Bridge CPM'!DI$1),1,"")</f>
        <v/>
      </c>
      <c r="DK33" s="269" t="str">
        <f>IF(AND('Bridge Start'!$H28&lt;=CEILING('Bridge CPM'!DK$1,1),'Bridge Start'!$I28&gt;'Bridge CPM'!DJ$1),1,"")</f>
        <v/>
      </c>
      <c r="DL33" s="269" t="str">
        <f>IF(AND('Bridge Start'!$H28&lt;=CEILING('Bridge CPM'!DL$1,1),'Bridge Start'!$I28&gt;'Bridge CPM'!DK$1),1,"")</f>
        <v/>
      </c>
      <c r="DM33" s="269" t="str">
        <f>IF(AND('Bridge Start'!$H28&lt;=CEILING('Bridge CPM'!DM$1,1),'Bridge Start'!$I28&gt;'Bridge CPM'!DL$1),1,"")</f>
        <v/>
      </c>
      <c r="DN33" s="269" t="str">
        <f>IF(AND('Bridge Start'!$H28&lt;=CEILING('Bridge CPM'!DN$1,1),'Bridge Start'!$I28&gt;'Bridge CPM'!DM$1),1,"")</f>
        <v/>
      </c>
      <c r="DO33" s="269" t="str">
        <f>IF(AND('Bridge Start'!$H28&lt;=CEILING('Bridge CPM'!DO$1,1),'Bridge Start'!$I28&gt;'Bridge CPM'!DN$1),1,"")</f>
        <v/>
      </c>
      <c r="DP33" s="269" t="str">
        <f>IF(AND('Bridge Start'!$H28&lt;=CEILING('Bridge CPM'!DP$1,1),'Bridge Start'!$I28&gt;'Bridge CPM'!DO$1),1,"")</f>
        <v/>
      </c>
      <c r="DQ33" s="269" t="str">
        <f>IF(AND('Bridge Start'!$H28&lt;=CEILING('Bridge CPM'!DQ$1,1),'Bridge Start'!$I28&gt;'Bridge CPM'!DP$1),1,"")</f>
        <v/>
      </c>
      <c r="DR33" s="269" t="str">
        <f>IF(AND('Bridge Start'!$H28&lt;=CEILING('Bridge CPM'!DR$1,1),'Bridge Start'!$I28&gt;'Bridge CPM'!DQ$1),1,"")</f>
        <v/>
      </c>
      <c r="DS33" s="270" t="str">
        <f>IF(AND('Bridge Start'!$H28&lt;=CEILING('Bridge CPM'!DS$1,1),'Bridge Start'!$I28&gt;'Bridge CPM'!DR$1),1,"")</f>
        <v/>
      </c>
      <c r="DT33" s="268" t="str">
        <f>IF(AND('Bridge Start'!$H28&lt;=CEILING('Bridge CPM'!DT$1,1),'Bridge Start'!$I28&gt;'Bridge CPM'!DS$1),1,"")</f>
        <v/>
      </c>
      <c r="DU33" s="269" t="str">
        <f>IF(AND('Bridge Start'!$H28&lt;=CEILING('Bridge CPM'!DU$1,1),'Bridge Start'!$I28&gt;'Bridge CPM'!DT$1),1,"")</f>
        <v/>
      </c>
      <c r="DV33" s="269" t="str">
        <f>IF(AND('Bridge Start'!$H28&lt;=CEILING('Bridge CPM'!DV$1,1),'Bridge Start'!$I28&gt;'Bridge CPM'!DU$1),1,"")</f>
        <v/>
      </c>
      <c r="DW33" s="269" t="str">
        <f>IF(AND('Bridge Start'!$H28&lt;=CEILING('Bridge CPM'!DW$1,1),'Bridge Start'!$I28&gt;'Bridge CPM'!DV$1),1,"")</f>
        <v/>
      </c>
      <c r="DX33" s="269" t="str">
        <f>IF(AND('Bridge Start'!$H28&lt;=CEILING('Bridge CPM'!DX$1,1),'Bridge Start'!$I28&gt;'Bridge CPM'!DW$1),1,"")</f>
        <v/>
      </c>
      <c r="DY33" s="269" t="str">
        <f>IF(AND('Bridge Start'!$H28&lt;=CEILING('Bridge CPM'!DY$1,1),'Bridge Start'!$I28&gt;'Bridge CPM'!DX$1),1,"")</f>
        <v/>
      </c>
      <c r="DZ33" s="269" t="str">
        <f>IF(AND('Bridge Start'!$H28&lt;=CEILING('Bridge CPM'!DZ$1,1),'Bridge Start'!$I28&gt;'Bridge CPM'!DY$1),1,"")</f>
        <v/>
      </c>
      <c r="EA33" s="269" t="str">
        <f>IF(AND('Bridge Start'!$H28&lt;=CEILING('Bridge CPM'!EA$1,1),'Bridge Start'!$I28&gt;'Bridge CPM'!DZ$1),1,"")</f>
        <v/>
      </c>
      <c r="EB33" s="269" t="str">
        <f>IF(AND('Bridge Start'!$H28&lt;=CEILING('Bridge CPM'!EB$1,1),'Bridge Start'!$I28&gt;'Bridge CPM'!EA$1),1,"")</f>
        <v/>
      </c>
      <c r="EC33" s="270" t="str">
        <f>IF(AND('Bridge Start'!$H28&lt;=CEILING('Bridge CPM'!EC$1,1),'Bridge Start'!$I28&gt;'Bridge CPM'!EB$1),1,"")</f>
        <v/>
      </c>
    </row>
    <row r="34" spans="2:133" ht="12" customHeight="1" x14ac:dyDescent="0.2">
      <c r="B34" t="str">
        <f>'Bridge Start'!B29</f>
        <v/>
      </c>
      <c r="C34" s="221" t="str">
        <f>'Bridge Start'!D29</f>
        <v/>
      </c>
      <c r="D34" s="222" t="str">
        <f>IF(AND('Bridge Start'!$H29&lt;=CEILING('Bridge CPM'!D$1,1),'Bridge Start'!$I29&gt;'Bridge CPM'!C$1),1,"")</f>
        <v/>
      </c>
      <c r="E34" s="257" t="str">
        <f>IF(AND('Bridge Start'!$H29&lt;=CEILING('Bridge CPM'!E$1,1),'Bridge Start'!$I29&gt;'Bridge CPM'!D$1),1,"")</f>
        <v/>
      </c>
      <c r="F34" s="257" t="str">
        <f>IF(AND('Bridge Start'!$H29&lt;=CEILING('Bridge CPM'!F$1,1),'Bridge Start'!$I29&gt;'Bridge CPM'!E$1),1,"")</f>
        <v/>
      </c>
      <c r="G34" s="257" t="str">
        <f>IF(AND('Bridge Start'!$H29&lt;=CEILING('Bridge CPM'!G$1,1),'Bridge Start'!$I29&gt;'Bridge CPM'!F$1),1,"")</f>
        <v/>
      </c>
      <c r="H34" s="257" t="str">
        <f>IF(AND('Bridge Start'!$H29&lt;=CEILING('Bridge CPM'!H$1,1),'Bridge Start'!$I29&gt;'Bridge CPM'!G$1),1,"")</f>
        <v/>
      </c>
      <c r="I34" s="257" t="str">
        <f>IF(AND('Bridge Start'!$H29&lt;=CEILING('Bridge CPM'!I$1,1),'Bridge Start'!$I29&gt;'Bridge CPM'!H$1),1,"")</f>
        <v/>
      </c>
      <c r="J34" s="257" t="str">
        <f>IF(AND('Bridge Start'!$H29&lt;=CEILING('Bridge CPM'!J$1,1),'Bridge Start'!$I29&gt;'Bridge CPM'!I$1),1,"")</f>
        <v/>
      </c>
      <c r="K34" s="257" t="str">
        <f>IF(AND('Bridge Start'!$H29&lt;=CEILING('Bridge CPM'!K$1,1),'Bridge Start'!$I29&gt;'Bridge CPM'!J$1),1,"")</f>
        <v/>
      </c>
      <c r="L34" s="257" t="str">
        <f>IF(AND('Bridge Start'!$H29&lt;=CEILING('Bridge CPM'!L$1,1),'Bridge Start'!$I29&gt;'Bridge CPM'!K$1),1,"")</f>
        <v/>
      </c>
      <c r="M34" s="223" t="str">
        <f>IF(AND('Bridge Start'!$H29&lt;=CEILING('Bridge CPM'!M$1,1),'Bridge Start'!$I29&gt;'Bridge CPM'!L$1),1,"")</f>
        <v/>
      </c>
      <c r="N34" s="222" t="str">
        <f>IF(AND('Bridge Start'!$H29&lt;=CEILING('Bridge CPM'!N$1,1),'Bridge Start'!$I29&gt;'Bridge CPM'!M$1),1,"")</f>
        <v/>
      </c>
      <c r="O34" s="257" t="str">
        <f>IF(AND('Bridge Start'!$H29&lt;=CEILING('Bridge CPM'!O$1,1),'Bridge Start'!$I29&gt;'Bridge CPM'!N$1),1,"")</f>
        <v/>
      </c>
      <c r="P34" s="257" t="str">
        <f>IF(AND('Bridge Start'!$H29&lt;=CEILING('Bridge CPM'!P$1,1),'Bridge Start'!$I29&gt;'Bridge CPM'!O$1),1,"")</f>
        <v/>
      </c>
      <c r="Q34" s="257" t="str">
        <f>IF(AND('Bridge Start'!$H29&lt;=CEILING('Bridge CPM'!Q$1,1),'Bridge Start'!$I29&gt;'Bridge CPM'!P$1),1,"")</f>
        <v/>
      </c>
      <c r="R34" s="257" t="str">
        <f>IF(AND('Bridge Start'!$H29&lt;=CEILING('Bridge CPM'!R$1,1),'Bridge Start'!$I29&gt;'Bridge CPM'!Q$1),1,"")</f>
        <v/>
      </c>
      <c r="S34" s="257" t="str">
        <f>IF(AND('Bridge Start'!$H29&lt;=CEILING('Bridge CPM'!S$1,1),'Bridge Start'!$I29&gt;'Bridge CPM'!R$1),1,"")</f>
        <v/>
      </c>
      <c r="T34" s="257" t="str">
        <f>IF(AND('Bridge Start'!$H29&lt;=CEILING('Bridge CPM'!T$1,1),'Bridge Start'!$I29&gt;'Bridge CPM'!S$1),1,"")</f>
        <v/>
      </c>
      <c r="U34" s="257" t="str">
        <f>IF(AND('Bridge Start'!$H29&lt;=CEILING('Bridge CPM'!U$1,1),'Bridge Start'!$I29&gt;'Bridge CPM'!T$1),1,"")</f>
        <v/>
      </c>
      <c r="V34" s="257" t="str">
        <f>IF(AND('Bridge Start'!$H29&lt;=CEILING('Bridge CPM'!V$1,1),'Bridge Start'!$I29&gt;'Bridge CPM'!U$1),1,"")</f>
        <v/>
      </c>
      <c r="W34" s="223" t="str">
        <f>IF(AND('Bridge Start'!$H29&lt;=CEILING('Bridge CPM'!W$1,1),'Bridge Start'!$I29&gt;'Bridge CPM'!V$1),1,"")</f>
        <v/>
      </c>
      <c r="X34" s="222" t="str">
        <f>IF(AND('Bridge Start'!$H29&lt;=CEILING('Bridge CPM'!X$1,1),'Bridge Start'!$I29&gt;'Bridge CPM'!W$1),1,"")</f>
        <v/>
      </c>
      <c r="Y34" s="257" t="str">
        <f>IF(AND('Bridge Start'!$H29&lt;=CEILING('Bridge CPM'!Y$1,1),'Bridge Start'!$I29&gt;'Bridge CPM'!X$1),1,"")</f>
        <v/>
      </c>
      <c r="Z34" s="257" t="str">
        <f>IF(AND('Bridge Start'!$H29&lt;=CEILING('Bridge CPM'!Z$1,1),'Bridge Start'!$I29&gt;'Bridge CPM'!Y$1),1,"")</f>
        <v/>
      </c>
      <c r="AA34" s="257" t="str">
        <f>IF(AND('Bridge Start'!$H29&lt;=CEILING('Bridge CPM'!AA$1,1),'Bridge Start'!$I29&gt;'Bridge CPM'!Z$1),1,"")</f>
        <v/>
      </c>
      <c r="AB34" s="257" t="str">
        <f>IF(AND('Bridge Start'!$H29&lt;=CEILING('Bridge CPM'!AB$1,1),'Bridge Start'!$I29&gt;'Bridge CPM'!AA$1),1,"")</f>
        <v/>
      </c>
      <c r="AC34" s="257" t="str">
        <f>IF(AND('Bridge Start'!$H29&lt;=CEILING('Bridge CPM'!AC$1,1),'Bridge Start'!$I29&gt;'Bridge CPM'!AB$1),1,"")</f>
        <v/>
      </c>
      <c r="AD34" s="257" t="str">
        <f>IF(AND('Bridge Start'!$H29&lt;=CEILING('Bridge CPM'!AD$1,1),'Bridge Start'!$I29&gt;'Bridge CPM'!AC$1),1,"")</f>
        <v/>
      </c>
      <c r="AE34" s="257" t="str">
        <f>IF(AND('Bridge Start'!$H29&lt;=CEILING('Bridge CPM'!AE$1,1),'Bridge Start'!$I29&gt;'Bridge CPM'!AD$1),1,"")</f>
        <v/>
      </c>
      <c r="AF34" s="257" t="str">
        <f>IF(AND('Bridge Start'!$H29&lt;=CEILING('Bridge CPM'!AF$1,1),'Bridge Start'!$I29&gt;'Bridge CPM'!AE$1),1,"")</f>
        <v/>
      </c>
      <c r="AG34" s="223" t="str">
        <f>IF(AND('Bridge Start'!$H29&lt;=CEILING('Bridge CPM'!AG$1,1),'Bridge Start'!$I29&gt;'Bridge CPM'!AF$1),1,"")</f>
        <v/>
      </c>
      <c r="AH34" s="222" t="str">
        <f>IF(AND('Bridge Start'!$H29&lt;=CEILING('Bridge CPM'!AH$1,1),'Bridge Start'!$I29&gt;'Bridge CPM'!AG$1),1,"")</f>
        <v/>
      </c>
      <c r="AI34" s="257" t="str">
        <f>IF(AND('Bridge Start'!$H29&lt;=CEILING('Bridge CPM'!AI$1,1),'Bridge Start'!$I29&gt;'Bridge CPM'!AH$1),1,"")</f>
        <v/>
      </c>
      <c r="AJ34" s="257" t="str">
        <f>IF(AND('Bridge Start'!$H29&lt;=CEILING('Bridge CPM'!AJ$1,1),'Bridge Start'!$I29&gt;'Bridge CPM'!AI$1),1,"")</f>
        <v/>
      </c>
      <c r="AK34" s="257" t="str">
        <f>IF(AND('Bridge Start'!$H29&lt;=CEILING('Bridge CPM'!AK$1,1),'Bridge Start'!$I29&gt;'Bridge CPM'!AJ$1),1,"")</f>
        <v/>
      </c>
      <c r="AL34" s="257" t="str">
        <f>IF(AND('Bridge Start'!$H29&lt;=CEILING('Bridge CPM'!AL$1,1),'Bridge Start'!$I29&gt;'Bridge CPM'!AK$1),1,"")</f>
        <v/>
      </c>
      <c r="AM34" s="257" t="str">
        <f>IF(AND('Bridge Start'!$H29&lt;=CEILING('Bridge CPM'!AM$1,1),'Bridge Start'!$I29&gt;'Bridge CPM'!AL$1),1,"")</f>
        <v/>
      </c>
      <c r="AN34" s="257" t="str">
        <f>IF(AND('Bridge Start'!$H29&lt;=CEILING('Bridge CPM'!AN$1,1),'Bridge Start'!$I29&gt;'Bridge CPM'!AM$1),1,"")</f>
        <v/>
      </c>
      <c r="AO34" s="257" t="str">
        <f>IF(AND('Bridge Start'!$H29&lt;=CEILING('Bridge CPM'!AO$1,1),'Bridge Start'!$I29&gt;'Bridge CPM'!AN$1),1,"")</f>
        <v/>
      </c>
      <c r="AP34" s="257" t="str">
        <f>IF(AND('Bridge Start'!$H29&lt;=CEILING('Bridge CPM'!AP$1,1),'Bridge Start'!$I29&gt;'Bridge CPM'!AO$1),1,"")</f>
        <v/>
      </c>
      <c r="AQ34" s="223" t="str">
        <f>IF(AND('Bridge Start'!$H29&lt;=CEILING('Bridge CPM'!AQ$1,1),'Bridge Start'!$I29&gt;'Bridge CPM'!AP$1),1,"")</f>
        <v/>
      </c>
      <c r="AR34" s="222" t="str">
        <f>IF(AND('Bridge Start'!$H29&lt;=CEILING('Bridge CPM'!AR$1,1),'Bridge Start'!$I29&gt;'Bridge CPM'!AQ$1),1,"")</f>
        <v/>
      </c>
      <c r="AS34" s="257" t="str">
        <f>IF(AND('Bridge Start'!$H29&lt;=CEILING('Bridge CPM'!AS$1,1),'Bridge Start'!$I29&gt;'Bridge CPM'!AR$1),1,"")</f>
        <v/>
      </c>
      <c r="AT34" s="257" t="str">
        <f>IF(AND('Bridge Start'!$H29&lt;=CEILING('Bridge CPM'!AT$1,1),'Bridge Start'!$I29&gt;'Bridge CPM'!AS$1),1,"")</f>
        <v/>
      </c>
      <c r="AU34" s="257" t="str">
        <f>IF(AND('Bridge Start'!$H29&lt;=CEILING('Bridge CPM'!AU$1,1),'Bridge Start'!$I29&gt;'Bridge CPM'!AT$1),1,"")</f>
        <v/>
      </c>
      <c r="AV34" s="257" t="str">
        <f>IF(AND('Bridge Start'!$H29&lt;=CEILING('Bridge CPM'!AV$1,1),'Bridge Start'!$I29&gt;'Bridge CPM'!AU$1),1,"")</f>
        <v/>
      </c>
      <c r="AW34" s="257" t="str">
        <f>IF(AND('Bridge Start'!$H29&lt;=CEILING('Bridge CPM'!AW$1,1),'Bridge Start'!$I29&gt;'Bridge CPM'!AV$1),1,"")</f>
        <v/>
      </c>
      <c r="AX34" s="257" t="str">
        <f>IF(AND('Bridge Start'!$H29&lt;=CEILING('Bridge CPM'!AX$1,1),'Bridge Start'!$I29&gt;'Bridge CPM'!AW$1),1,"")</f>
        <v/>
      </c>
      <c r="AY34" s="257" t="str">
        <f>IF(AND('Bridge Start'!$H29&lt;=CEILING('Bridge CPM'!AY$1,1),'Bridge Start'!$I29&gt;'Bridge CPM'!AX$1),1,"")</f>
        <v/>
      </c>
      <c r="AZ34" s="257" t="str">
        <f>IF(AND('Bridge Start'!$H29&lt;=CEILING('Bridge CPM'!AZ$1,1),'Bridge Start'!$I29&gt;'Bridge CPM'!AY$1),1,"")</f>
        <v/>
      </c>
      <c r="BA34" s="223" t="str">
        <f>IF(AND('Bridge Start'!$H29&lt;=CEILING('Bridge CPM'!BA$1,1),'Bridge Start'!$I29&gt;'Bridge CPM'!AZ$1),1,"")</f>
        <v/>
      </c>
      <c r="BB34" s="222" t="str">
        <f>IF(AND('Bridge Start'!$H29&lt;=CEILING('Bridge CPM'!BB$1,1),'Bridge Start'!$I29&gt;'Bridge CPM'!BA$1),1,"")</f>
        <v/>
      </c>
      <c r="BC34" s="257" t="str">
        <f>IF(AND('Bridge Start'!$H29&lt;=CEILING('Bridge CPM'!BC$1,1),'Bridge Start'!$I29&gt;'Bridge CPM'!BB$1),1,"")</f>
        <v/>
      </c>
      <c r="BD34" s="257" t="str">
        <f>IF(AND('Bridge Start'!$H29&lt;=CEILING('Bridge CPM'!BD$1,1),'Bridge Start'!$I29&gt;'Bridge CPM'!BC$1),1,"")</f>
        <v/>
      </c>
      <c r="BE34" s="257" t="str">
        <f>IF(AND('Bridge Start'!$H29&lt;=CEILING('Bridge CPM'!BE$1,1),'Bridge Start'!$I29&gt;'Bridge CPM'!BD$1),1,"")</f>
        <v/>
      </c>
      <c r="BF34" s="257" t="str">
        <f>IF(AND('Bridge Start'!$H29&lt;=CEILING('Bridge CPM'!BF$1,1),'Bridge Start'!$I29&gt;'Bridge CPM'!BE$1),1,"")</f>
        <v/>
      </c>
      <c r="BG34" s="257" t="str">
        <f>IF(AND('Bridge Start'!$H29&lt;=CEILING('Bridge CPM'!BG$1,1),'Bridge Start'!$I29&gt;'Bridge CPM'!BF$1),1,"")</f>
        <v/>
      </c>
      <c r="BH34" s="257" t="str">
        <f>IF(AND('Bridge Start'!$H29&lt;=CEILING('Bridge CPM'!BH$1,1),'Bridge Start'!$I29&gt;'Bridge CPM'!BG$1),1,"")</f>
        <v/>
      </c>
      <c r="BI34" s="257" t="str">
        <f>IF(AND('Bridge Start'!$H29&lt;=CEILING('Bridge CPM'!BI$1,1),'Bridge Start'!$I29&gt;'Bridge CPM'!BH$1),1,"")</f>
        <v/>
      </c>
      <c r="BJ34" s="257" t="str">
        <f>IF(AND('Bridge Start'!$H29&lt;=CEILING('Bridge CPM'!BJ$1,1),'Bridge Start'!$I29&gt;'Bridge CPM'!BI$1),1,"")</f>
        <v/>
      </c>
      <c r="BK34" s="223" t="str">
        <f>IF(AND('Bridge Start'!$H29&lt;=CEILING('Bridge CPM'!BK$1,1),'Bridge Start'!$I29&gt;'Bridge CPM'!BJ$1),1,"")</f>
        <v/>
      </c>
      <c r="BL34" s="222" t="str">
        <f>IF(AND('Bridge Start'!$H29&lt;=CEILING('Bridge CPM'!BL$1,1),'Bridge Start'!$I29&gt;'Bridge CPM'!BK$1),1,"")</f>
        <v/>
      </c>
      <c r="BM34" s="257" t="str">
        <f>IF(AND('Bridge Start'!$H29&lt;=CEILING('Bridge CPM'!BM$1,1),'Bridge Start'!$I29&gt;'Bridge CPM'!BL$1),1,"")</f>
        <v/>
      </c>
      <c r="BN34" s="257" t="str">
        <f>IF(AND('Bridge Start'!$H29&lt;=CEILING('Bridge CPM'!BN$1,1),'Bridge Start'!$I29&gt;'Bridge CPM'!BM$1),1,"")</f>
        <v/>
      </c>
      <c r="BO34" s="257" t="str">
        <f>IF(AND('Bridge Start'!$H29&lt;=CEILING('Bridge CPM'!BO$1,1),'Bridge Start'!$I29&gt;'Bridge CPM'!BN$1),1,"")</f>
        <v/>
      </c>
      <c r="BP34" s="257" t="str">
        <f>IF(AND('Bridge Start'!$H29&lt;=CEILING('Bridge CPM'!BP$1,1),'Bridge Start'!$I29&gt;'Bridge CPM'!BO$1),1,"")</f>
        <v/>
      </c>
      <c r="BQ34" s="257" t="str">
        <f>IF(AND('Bridge Start'!$H29&lt;=CEILING('Bridge CPM'!BQ$1,1),'Bridge Start'!$I29&gt;'Bridge CPM'!BP$1),1,"")</f>
        <v/>
      </c>
      <c r="BR34" s="257" t="str">
        <f>IF(AND('Bridge Start'!$H29&lt;=CEILING('Bridge CPM'!BR$1,1),'Bridge Start'!$I29&gt;'Bridge CPM'!BQ$1),1,"")</f>
        <v/>
      </c>
      <c r="BS34" s="257" t="str">
        <f>IF(AND('Bridge Start'!$H29&lt;=CEILING('Bridge CPM'!BS$1,1),'Bridge Start'!$I29&gt;'Bridge CPM'!BR$1),1,"")</f>
        <v/>
      </c>
      <c r="BT34" s="257" t="str">
        <f>IF(AND('Bridge Start'!$H29&lt;=CEILING('Bridge CPM'!BT$1,1),'Bridge Start'!$I29&gt;'Bridge CPM'!BS$1),1,"")</f>
        <v/>
      </c>
      <c r="BU34" s="223" t="str">
        <f>IF(AND('Bridge Start'!$H29&lt;=CEILING('Bridge CPM'!BU$1,1),'Bridge Start'!$I29&gt;'Bridge CPM'!BT$1),1,"")</f>
        <v/>
      </c>
      <c r="BV34" s="222" t="str">
        <f>IF(AND('Bridge Start'!$H29&lt;=CEILING('Bridge CPM'!BV$1,1),'Bridge Start'!$I29&gt;'Bridge CPM'!BU$1),1,"")</f>
        <v/>
      </c>
      <c r="BW34" s="257" t="str">
        <f>IF(AND('Bridge Start'!$H29&lt;=CEILING('Bridge CPM'!BW$1,1),'Bridge Start'!$I29&gt;'Bridge CPM'!BV$1),1,"")</f>
        <v/>
      </c>
      <c r="BX34" s="257" t="str">
        <f>IF(AND('Bridge Start'!$H29&lt;=CEILING('Bridge CPM'!BX$1,1),'Bridge Start'!$I29&gt;'Bridge CPM'!BW$1),1,"")</f>
        <v/>
      </c>
      <c r="BY34" s="257" t="str">
        <f>IF(AND('Bridge Start'!$H29&lt;=CEILING('Bridge CPM'!BY$1,1),'Bridge Start'!$I29&gt;'Bridge CPM'!BX$1),1,"")</f>
        <v/>
      </c>
      <c r="BZ34" s="257" t="str">
        <f>IF(AND('Bridge Start'!$H29&lt;=CEILING('Bridge CPM'!BZ$1,1),'Bridge Start'!$I29&gt;'Bridge CPM'!BY$1),1,"")</f>
        <v/>
      </c>
      <c r="CA34" s="257" t="str">
        <f>IF(AND('Bridge Start'!$H29&lt;=CEILING('Bridge CPM'!CA$1,1),'Bridge Start'!$I29&gt;'Bridge CPM'!BZ$1),1,"")</f>
        <v/>
      </c>
      <c r="CB34" s="257" t="str">
        <f>IF(AND('Bridge Start'!$H29&lt;=CEILING('Bridge CPM'!CB$1,1),'Bridge Start'!$I29&gt;'Bridge CPM'!CA$1),1,"")</f>
        <v/>
      </c>
      <c r="CC34" s="257" t="str">
        <f>IF(AND('Bridge Start'!$H29&lt;=CEILING('Bridge CPM'!CC$1,1),'Bridge Start'!$I29&gt;'Bridge CPM'!CB$1),1,"")</f>
        <v/>
      </c>
      <c r="CD34" s="257" t="str">
        <f>IF(AND('Bridge Start'!$H29&lt;=CEILING('Bridge CPM'!CD$1,1),'Bridge Start'!$I29&gt;'Bridge CPM'!CC$1),1,"")</f>
        <v/>
      </c>
      <c r="CE34" s="223" t="str">
        <f>IF(AND('Bridge Start'!$H29&lt;=CEILING('Bridge CPM'!CE$1,1),'Bridge Start'!$I29&gt;'Bridge CPM'!CD$1),1,"")</f>
        <v/>
      </c>
      <c r="CF34" s="222" t="str">
        <f>IF(AND('Bridge Start'!$H29&lt;=CEILING('Bridge CPM'!CF$1,1),'Bridge Start'!$I29&gt;'Bridge CPM'!CE$1),1,"")</f>
        <v/>
      </c>
      <c r="CG34" s="257" t="str">
        <f>IF(AND('Bridge Start'!$H29&lt;=CEILING('Bridge CPM'!CG$1,1),'Bridge Start'!$I29&gt;'Bridge CPM'!CF$1),1,"")</f>
        <v/>
      </c>
      <c r="CH34" s="257" t="str">
        <f>IF(AND('Bridge Start'!$H29&lt;=CEILING('Bridge CPM'!CH$1,1),'Bridge Start'!$I29&gt;'Bridge CPM'!CG$1),1,"")</f>
        <v/>
      </c>
      <c r="CI34" s="257" t="str">
        <f>IF(AND('Bridge Start'!$H29&lt;=CEILING('Bridge CPM'!CI$1,1),'Bridge Start'!$I29&gt;'Bridge CPM'!CH$1),1,"")</f>
        <v/>
      </c>
      <c r="CJ34" s="257" t="str">
        <f>IF(AND('Bridge Start'!$H29&lt;=CEILING('Bridge CPM'!CJ$1,1),'Bridge Start'!$I29&gt;'Bridge CPM'!CI$1),1,"")</f>
        <v/>
      </c>
      <c r="CK34" s="257" t="str">
        <f>IF(AND('Bridge Start'!$H29&lt;=CEILING('Bridge CPM'!CK$1,1),'Bridge Start'!$I29&gt;'Bridge CPM'!CJ$1),1,"")</f>
        <v/>
      </c>
      <c r="CL34" s="257" t="str">
        <f>IF(AND('Bridge Start'!$H29&lt;=CEILING('Bridge CPM'!CL$1,1),'Bridge Start'!$I29&gt;'Bridge CPM'!CK$1),1,"")</f>
        <v/>
      </c>
      <c r="CM34" s="257" t="str">
        <f>IF(AND('Bridge Start'!$H29&lt;=CEILING('Bridge CPM'!CM$1,1),'Bridge Start'!$I29&gt;'Bridge CPM'!CL$1),1,"")</f>
        <v/>
      </c>
      <c r="CN34" s="257" t="str">
        <f>IF(AND('Bridge Start'!$H29&lt;=CEILING('Bridge CPM'!CN$1,1),'Bridge Start'!$I29&gt;'Bridge CPM'!CM$1),1,"")</f>
        <v/>
      </c>
      <c r="CO34" s="223" t="str">
        <f>IF(AND('Bridge Start'!$H29&lt;=CEILING('Bridge CPM'!CO$1,1),'Bridge Start'!$I29&gt;'Bridge CPM'!CN$1),1,"")</f>
        <v/>
      </c>
      <c r="CP34" s="222" t="str">
        <f>IF(AND('Bridge Start'!$H29&lt;=CEILING('Bridge CPM'!CP$1,1),'Bridge Start'!$I29&gt;'Bridge CPM'!CO$1),1,"")</f>
        <v/>
      </c>
      <c r="CQ34" s="257" t="str">
        <f>IF(AND('Bridge Start'!$H29&lt;=CEILING('Bridge CPM'!CQ$1,1),'Bridge Start'!$I29&gt;'Bridge CPM'!CP$1),1,"")</f>
        <v/>
      </c>
      <c r="CR34" s="257" t="str">
        <f>IF(AND('Bridge Start'!$H29&lt;=CEILING('Bridge CPM'!CR$1,1),'Bridge Start'!$I29&gt;'Bridge CPM'!CQ$1),1,"")</f>
        <v/>
      </c>
      <c r="CS34" s="257" t="str">
        <f>IF(AND('Bridge Start'!$H29&lt;=CEILING('Bridge CPM'!CS$1,1),'Bridge Start'!$I29&gt;'Bridge CPM'!CR$1),1,"")</f>
        <v/>
      </c>
      <c r="CT34" s="257" t="str">
        <f>IF(AND('Bridge Start'!$H29&lt;=CEILING('Bridge CPM'!CT$1,1),'Bridge Start'!$I29&gt;'Bridge CPM'!CS$1),1,"")</f>
        <v/>
      </c>
      <c r="CU34" s="257" t="str">
        <f>IF(AND('Bridge Start'!$H29&lt;=CEILING('Bridge CPM'!CU$1,1),'Bridge Start'!$I29&gt;'Bridge CPM'!CT$1),1,"")</f>
        <v/>
      </c>
      <c r="CV34" s="257" t="str">
        <f>IF(AND('Bridge Start'!$H29&lt;=CEILING('Bridge CPM'!CV$1,1),'Bridge Start'!$I29&gt;'Bridge CPM'!CU$1),1,"")</f>
        <v/>
      </c>
      <c r="CW34" s="257" t="str">
        <f>IF(AND('Bridge Start'!$H29&lt;=CEILING('Bridge CPM'!CW$1,1),'Bridge Start'!$I29&gt;'Bridge CPM'!CV$1),1,"")</f>
        <v/>
      </c>
      <c r="CX34" s="257" t="str">
        <f>IF(AND('Bridge Start'!$H29&lt;=CEILING('Bridge CPM'!CX$1,1),'Bridge Start'!$I29&gt;'Bridge CPM'!CW$1),1,"")</f>
        <v/>
      </c>
      <c r="CY34" s="223" t="str">
        <f>IF(AND('Bridge Start'!$H29&lt;=CEILING('Bridge CPM'!CY$1,1),'Bridge Start'!$I29&gt;'Bridge CPM'!CX$1),1,"")</f>
        <v/>
      </c>
      <c r="CZ34" s="222" t="str">
        <f>IF(AND('Bridge Start'!$H29&lt;=CEILING('Bridge CPM'!CZ$1,1),'Bridge Start'!$I29&gt;'Bridge CPM'!CY$1),1,"")</f>
        <v/>
      </c>
      <c r="DA34" s="257" t="str">
        <f>IF(AND('Bridge Start'!$H29&lt;=CEILING('Bridge CPM'!DA$1,1),'Bridge Start'!$I29&gt;'Bridge CPM'!CZ$1),1,"")</f>
        <v/>
      </c>
      <c r="DB34" s="257" t="str">
        <f>IF(AND('Bridge Start'!$H29&lt;=CEILING('Bridge CPM'!DB$1,1),'Bridge Start'!$I29&gt;'Bridge CPM'!DA$1),1,"")</f>
        <v/>
      </c>
      <c r="DC34" s="257" t="str">
        <f>IF(AND('Bridge Start'!$H29&lt;=CEILING('Bridge CPM'!DC$1,1),'Bridge Start'!$I29&gt;'Bridge CPM'!DB$1),1,"")</f>
        <v/>
      </c>
      <c r="DD34" s="257" t="str">
        <f>IF(AND('Bridge Start'!$H29&lt;=CEILING('Bridge CPM'!DD$1,1),'Bridge Start'!$I29&gt;'Bridge CPM'!DC$1),1,"")</f>
        <v/>
      </c>
      <c r="DE34" s="257" t="str">
        <f>IF(AND('Bridge Start'!$H29&lt;=CEILING('Bridge CPM'!DE$1,1),'Bridge Start'!$I29&gt;'Bridge CPM'!DD$1),1,"")</f>
        <v/>
      </c>
      <c r="DF34" s="257" t="str">
        <f>IF(AND('Bridge Start'!$H29&lt;=CEILING('Bridge CPM'!DF$1,1),'Bridge Start'!$I29&gt;'Bridge CPM'!DE$1),1,"")</f>
        <v/>
      </c>
      <c r="DG34" s="257" t="str">
        <f>IF(AND('Bridge Start'!$H29&lt;=CEILING('Bridge CPM'!DG$1,1),'Bridge Start'!$I29&gt;'Bridge CPM'!DF$1),1,"")</f>
        <v/>
      </c>
      <c r="DH34" s="257" t="str">
        <f>IF(AND('Bridge Start'!$H29&lt;=CEILING('Bridge CPM'!DH$1,1),'Bridge Start'!$I29&gt;'Bridge CPM'!DG$1),1,"")</f>
        <v/>
      </c>
      <c r="DI34" s="223" t="str">
        <f>IF(AND('Bridge Start'!$H29&lt;=CEILING('Bridge CPM'!DI$1,1),'Bridge Start'!$I29&gt;'Bridge CPM'!DH$1),1,"")</f>
        <v/>
      </c>
      <c r="DJ34" s="222" t="str">
        <f>IF(AND('Bridge Start'!$H29&lt;=CEILING('Bridge CPM'!DJ$1,1),'Bridge Start'!$I29&gt;'Bridge CPM'!DI$1),1,"")</f>
        <v/>
      </c>
      <c r="DK34" s="257" t="str">
        <f>IF(AND('Bridge Start'!$H29&lt;=CEILING('Bridge CPM'!DK$1,1),'Bridge Start'!$I29&gt;'Bridge CPM'!DJ$1),1,"")</f>
        <v/>
      </c>
      <c r="DL34" s="257" t="str">
        <f>IF(AND('Bridge Start'!$H29&lt;=CEILING('Bridge CPM'!DL$1,1),'Bridge Start'!$I29&gt;'Bridge CPM'!DK$1),1,"")</f>
        <v/>
      </c>
      <c r="DM34" s="257" t="str">
        <f>IF(AND('Bridge Start'!$H29&lt;=CEILING('Bridge CPM'!DM$1,1),'Bridge Start'!$I29&gt;'Bridge CPM'!DL$1),1,"")</f>
        <v/>
      </c>
      <c r="DN34" s="257" t="str">
        <f>IF(AND('Bridge Start'!$H29&lt;=CEILING('Bridge CPM'!DN$1,1),'Bridge Start'!$I29&gt;'Bridge CPM'!DM$1),1,"")</f>
        <v/>
      </c>
      <c r="DO34" s="257" t="str">
        <f>IF(AND('Bridge Start'!$H29&lt;=CEILING('Bridge CPM'!DO$1,1),'Bridge Start'!$I29&gt;'Bridge CPM'!DN$1),1,"")</f>
        <v/>
      </c>
      <c r="DP34" s="257" t="str">
        <f>IF(AND('Bridge Start'!$H29&lt;=CEILING('Bridge CPM'!DP$1,1),'Bridge Start'!$I29&gt;'Bridge CPM'!DO$1),1,"")</f>
        <v/>
      </c>
      <c r="DQ34" s="257" t="str">
        <f>IF(AND('Bridge Start'!$H29&lt;=CEILING('Bridge CPM'!DQ$1,1),'Bridge Start'!$I29&gt;'Bridge CPM'!DP$1),1,"")</f>
        <v/>
      </c>
      <c r="DR34" s="257" t="str">
        <f>IF(AND('Bridge Start'!$H29&lt;=CEILING('Bridge CPM'!DR$1,1),'Bridge Start'!$I29&gt;'Bridge CPM'!DQ$1),1,"")</f>
        <v/>
      </c>
      <c r="DS34" s="223" t="str">
        <f>IF(AND('Bridge Start'!$H29&lt;=CEILING('Bridge CPM'!DS$1,1),'Bridge Start'!$I29&gt;'Bridge CPM'!DR$1),1,"")</f>
        <v/>
      </c>
      <c r="DT34" s="222" t="str">
        <f>IF(AND('Bridge Start'!$H29&lt;=CEILING('Bridge CPM'!DT$1,1),'Bridge Start'!$I29&gt;'Bridge CPM'!DS$1),1,"")</f>
        <v/>
      </c>
      <c r="DU34" s="257" t="str">
        <f>IF(AND('Bridge Start'!$H29&lt;=CEILING('Bridge CPM'!DU$1,1),'Bridge Start'!$I29&gt;'Bridge CPM'!DT$1),1,"")</f>
        <v/>
      </c>
      <c r="DV34" s="257" t="str">
        <f>IF(AND('Bridge Start'!$H29&lt;=CEILING('Bridge CPM'!DV$1,1),'Bridge Start'!$I29&gt;'Bridge CPM'!DU$1),1,"")</f>
        <v/>
      </c>
      <c r="DW34" s="257" t="str">
        <f>IF(AND('Bridge Start'!$H29&lt;=CEILING('Bridge CPM'!DW$1,1),'Bridge Start'!$I29&gt;'Bridge CPM'!DV$1),1,"")</f>
        <v/>
      </c>
      <c r="DX34" s="257" t="str">
        <f>IF(AND('Bridge Start'!$H29&lt;=CEILING('Bridge CPM'!DX$1,1),'Bridge Start'!$I29&gt;'Bridge CPM'!DW$1),1,"")</f>
        <v/>
      </c>
      <c r="DY34" s="257" t="str">
        <f>IF(AND('Bridge Start'!$H29&lt;=CEILING('Bridge CPM'!DY$1,1),'Bridge Start'!$I29&gt;'Bridge CPM'!DX$1),1,"")</f>
        <v/>
      </c>
      <c r="DZ34" s="257" t="str">
        <f>IF(AND('Bridge Start'!$H29&lt;=CEILING('Bridge CPM'!DZ$1,1),'Bridge Start'!$I29&gt;'Bridge CPM'!DY$1),1,"")</f>
        <v/>
      </c>
      <c r="EA34" s="257" t="str">
        <f>IF(AND('Bridge Start'!$H29&lt;=CEILING('Bridge CPM'!EA$1,1),'Bridge Start'!$I29&gt;'Bridge CPM'!DZ$1),1,"")</f>
        <v/>
      </c>
      <c r="EB34" s="257" t="str">
        <f>IF(AND('Bridge Start'!$H29&lt;=CEILING('Bridge CPM'!EB$1,1),'Bridge Start'!$I29&gt;'Bridge CPM'!EA$1),1,"")</f>
        <v/>
      </c>
      <c r="EC34" s="223" t="str">
        <f>IF(AND('Bridge Start'!$H29&lt;=CEILING('Bridge CPM'!EC$1,1),'Bridge Start'!$I29&gt;'Bridge CPM'!EB$1),1,"")</f>
        <v/>
      </c>
    </row>
    <row r="35" spans="2:133" ht="12" customHeight="1" x14ac:dyDescent="0.2">
      <c r="B35" t="str">
        <f>'Bridge Start'!B30</f>
        <v/>
      </c>
      <c r="C35" s="249" t="str">
        <f>'Bridge Start'!D30</f>
        <v/>
      </c>
      <c r="D35" s="268" t="str">
        <f>IF(AND('Bridge Start'!$H30&lt;=CEILING('Bridge CPM'!D$1,1),'Bridge Start'!$I30&gt;'Bridge CPM'!C$1),1,"")</f>
        <v/>
      </c>
      <c r="E35" s="269" t="str">
        <f>IF(AND('Bridge Start'!$H30&lt;=CEILING('Bridge CPM'!E$1,1),'Bridge Start'!$I30&gt;'Bridge CPM'!D$1),1,"")</f>
        <v/>
      </c>
      <c r="F35" s="269" t="str">
        <f>IF(AND('Bridge Start'!$H30&lt;=CEILING('Bridge CPM'!F$1,1),'Bridge Start'!$I30&gt;'Bridge CPM'!E$1),1,"")</f>
        <v/>
      </c>
      <c r="G35" s="269" t="str">
        <f>IF(AND('Bridge Start'!$H30&lt;=CEILING('Bridge CPM'!G$1,1),'Bridge Start'!$I30&gt;'Bridge CPM'!F$1),1,"")</f>
        <v/>
      </c>
      <c r="H35" s="269" t="str">
        <f>IF(AND('Bridge Start'!$H30&lt;=CEILING('Bridge CPM'!H$1,1),'Bridge Start'!$I30&gt;'Bridge CPM'!G$1),1,"")</f>
        <v/>
      </c>
      <c r="I35" s="269" t="str">
        <f>IF(AND('Bridge Start'!$H30&lt;=CEILING('Bridge CPM'!I$1,1),'Bridge Start'!$I30&gt;'Bridge CPM'!H$1),1,"")</f>
        <v/>
      </c>
      <c r="J35" s="269" t="str">
        <f>IF(AND('Bridge Start'!$H30&lt;=CEILING('Bridge CPM'!J$1,1),'Bridge Start'!$I30&gt;'Bridge CPM'!I$1),1,"")</f>
        <v/>
      </c>
      <c r="K35" s="269" t="str">
        <f>IF(AND('Bridge Start'!$H30&lt;=CEILING('Bridge CPM'!K$1,1),'Bridge Start'!$I30&gt;'Bridge CPM'!J$1),1,"")</f>
        <v/>
      </c>
      <c r="L35" s="269" t="str">
        <f>IF(AND('Bridge Start'!$H30&lt;=CEILING('Bridge CPM'!L$1,1),'Bridge Start'!$I30&gt;'Bridge CPM'!K$1),1,"")</f>
        <v/>
      </c>
      <c r="M35" s="270" t="str">
        <f>IF(AND('Bridge Start'!$H30&lt;=CEILING('Bridge CPM'!M$1,1),'Bridge Start'!$I30&gt;'Bridge CPM'!L$1),1,"")</f>
        <v/>
      </c>
      <c r="N35" s="268" t="str">
        <f>IF(AND('Bridge Start'!$H30&lt;=CEILING('Bridge CPM'!N$1,1),'Bridge Start'!$I30&gt;'Bridge CPM'!M$1),1,"")</f>
        <v/>
      </c>
      <c r="O35" s="269" t="str">
        <f>IF(AND('Bridge Start'!$H30&lt;=CEILING('Bridge CPM'!O$1,1),'Bridge Start'!$I30&gt;'Bridge CPM'!N$1),1,"")</f>
        <v/>
      </c>
      <c r="P35" s="269" t="str">
        <f>IF(AND('Bridge Start'!$H30&lt;=CEILING('Bridge CPM'!P$1,1),'Bridge Start'!$I30&gt;'Bridge CPM'!O$1),1,"")</f>
        <v/>
      </c>
      <c r="Q35" s="269" t="str">
        <f>IF(AND('Bridge Start'!$H30&lt;=CEILING('Bridge CPM'!Q$1,1),'Bridge Start'!$I30&gt;'Bridge CPM'!P$1),1,"")</f>
        <v/>
      </c>
      <c r="R35" s="269" t="str">
        <f>IF(AND('Bridge Start'!$H30&lt;=CEILING('Bridge CPM'!R$1,1),'Bridge Start'!$I30&gt;'Bridge CPM'!Q$1),1,"")</f>
        <v/>
      </c>
      <c r="S35" s="269" t="str">
        <f>IF(AND('Bridge Start'!$H30&lt;=CEILING('Bridge CPM'!S$1,1),'Bridge Start'!$I30&gt;'Bridge CPM'!R$1),1,"")</f>
        <v/>
      </c>
      <c r="T35" s="269" t="str">
        <f>IF(AND('Bridge Start'!$H30&lt;=CEILING('Bridge CPM'!T$1,1),'Bridge Start'!$I30&gt;'Bridge CPM'!S$1),1,"")</f>
        <v/>
      </c>
      <c r="U35" s="269" t="str">
        <f>IF(AND('Bridge Start'!$H30&lt;=CEILING('Bridge CPM'!U$1,1),'Bridge Start'!$I30&gt;'Bridge CPM'!T$1),1,"")</f>
        <v/>
      </c>
      <c r="V35" s="269" t="str">
        <f>IF(AND('Bridge Start'!$H30&lt;=CEILING('Bridge CPM'!V$1,1),'Bridge Start'!$I30&gt;'Bridge CPM'!U$1),1,"")</f>
        <v/>
      </c>
      <c r="W35" s="270" t="str">
        <f>IF(AND('Bridge Start'!$H30&lt;=CEILING('Bridge CPM'!W$1,1),'Bridge Start'!$I30&gt;'Bridge CPM'!V$1),1,"")</f>
        <v/>
      </c>
      <c r="X35" s="268" t="str">
        <f>IF(AND('Bridge Start'!$H30&lt;=CEILING('Bridge CPM'!X$1,1),'Bridge Start'!$I30&gt;'Bridge CPM'!W$1),1,"")</f>
        <v/>
      </c>
      <c r="Y35" s="269" t="str">
        <f>IF(AND('Bridge Start'!$H30&lt;=CEILING('Bridge CPM'!Y$1,1),'Bridge Start'!$I30&gt;'Bridge CPM'!X$1),1,"")</f>
        <v/>
      </c>
      <c r="Z35" s="269" t="str">
        <f>IF(AND('Bridge Start'!$H30&lt;=CEILING('Bridge CPM'!Z$1,1),'Bridge Start'!$I30&gt;'Bridge CPM'!Y$1),1,"")</f>
        <v/>
      </c>
      <c r="AA35" s="269" t="str">
        <f>IF(AND('Bridge Start'!$H30&lt;=CEILING('Bridge CPM'!AA$1,1),'Bridge Start'!$I30&gt;'Bridge CPM'!Z$1),1,"")</f>
        <v/>
      </c>
      <c r="AB35" s="269" t="str">
        <f>IF(AND('Bridge Start'!$H30&lt;=CEILING('Bridge CPM'!AB$1,1),'Bridge Start'!$I30&gt;'Bridge CPM'!AA$1),1,"")</f>
        <v/>
      </c>
      <c r="AC35" s="269" t="str">
        <f>IF(AND('Bridge Start'!$H30&lt;=CEILING('Bridge CPM'!AC$1,1),'Bridge Start'!$I30&gt;'Bridge CPM'!AB$1),1,"")</f>
        <v/>
      </c>
      <c r="AD35" s="269" t="str">
        <f>IF(AND('Bridge Start'!$H30&lt;=CEILING('Bridge CPM'!AD$1,1),'Bridge Start'!$I30&gt;'Bridge CPM'!AC$1),1,"")</f>
        <v/>
      </c>
      <c r="AE35" s="269" t="str">
        <f>IF(AND('Bridge Start'!$H30&lt;=CEILING('Bridge CPM'!AE$1,1),'Bridge Start'!$I30&gt;'Bridge CPM'!AD$1),1,"")</f>
        <v/>
      </c>
      <c r="AF35" s="269" t="str">
        <f>IF(AND('Bridge Start'!$H30&lt;=CEILING('Bridge CPM'!AF$1,1),'Bridge Start'!$I30&gt;'Bridge CPM'!AE$1),1,"")</f>
        <v/>
      </c>
      <c r="AG35" s="270" t="str">
        <f>IF(AND('Bridge Start'!$H30&lt;=CEILING('Bridge CPM'!AG$1,1),'Bridge Start'!$I30&gt;'Bridge CPM'!AF$1),1,"")</f>
        <v/>
      </c>
      <c r="AH35" s="268" t="str">
        <f>IF(AND('Bridge Start'!$H30&lt;=CEILING('Bridge CPM'!AH$1,1),'Bridge Start'!$I30&gt;'Bridge CPM'!AG$1),1,"")</f>
        <v/>
      </c>
      <c r="AI35" s="269" t="str">
        <f>IF(AND('Bridge Start'!$H30&lt;=CEILING('Bridge CPM'!AI$1,1),'Bridge Start'!$I30&gt;'Bridge CPM'!AH$1),1,"")</f>
        <v/>
      </c>
      <c r="AJ35" s="269" t="str">
        <f>IF(AND('Bridge Start'!$H30&lt;=CEILING('Bridge CPM'!AJ$1,1),'Bridge Start'!$I30&gt;'Bridge CPM'!AI$1),1,"")</f>
        <v/>
      </c>
      <c r="AK35" s="269" t="str">
        <f>IF(AND('Bridge Start'!$H30&lt;=CEILING('Bridge CPM'!AK$1,1),'Bridge Start'!$I30&gt;'Bridge CPM'!AJ$1),1,"")</f>
        <v/>
      </c>
      <c r="AL35" s="269" t="str">
        <f>IF(AND('Bridge Start'!$H30&lt;=CEILING('Bridge CPM'!AL$1,1),'Bridge Start'!$I30&gt;'Bridge CPM'!AK$1),1,"")</f>
        <v/>
      </c>
      <c r="AM35" s="269" t="str">
        <f>IF(AND('Bridge Start'!$H30&lt;=CEILING('Bridge CPM'!AM$1,1),'Bridge Start'!$I30&gt;'Bridge CPM'!AL$1),1,"")</f>
        <v/>
      </c>
      <c r="AN35" s="269" t="str">
        <f>IF(AND('Bridge Start'!$H30&lt;=CEILING('Bridge CPM'!AN$1,1),'Bridge Start'!$I30&gt;'Bridge CPM'!AM$1),1,"")</f>
        <v/>
      </c>
      <c r="AO35" s="269" t="str">
        <f>IF(AND('Bridge Start'!$H30&lt;=CEILING('Bridge CPM'!AO$1,1),'Bridge Start'!$I30&gt;'Bridge CPM'!AN$1),1,"")</f>
        <v/>
      </c>
      <c r="AP35" s="269" t="str">
        <f>IF(AND('Bridge Start'!$H30&lt;=CEILING('Bridge CPM'!AP$1,1),'Bridge Start'!$I30&gt;'Bridge CPM'!AO$1),1,"")</f>
        <v/>
      </c>
      <c r="AQ35" s="270" t="str">
        <f>IF(AND('Bridge Start'!$H30&lt;=CEILING('Bridge CPM'!AQ$1,1),'Bridge Start'!$I30&gt;'Bridge CPM'!AP$1),1,"")</f>
        <v/>
      </c>
      <c r="AR35" s="268" t="str">
        <f>IF(AND('Bridge Start'!$H30&lt;=CEILING('Bridge CPM'!AR$1,1),'Bridge Start'!$I30&gt;'Bridge CPM'!AQ$1),1,"")</f>
        <v/>
      </c>
      <c r="AS35" s="269" t="str">
        <f>IF(AND('Bridge Start'!$H30&lt;=CEILING('Bridge CPM'!AS$1,1),'Bridge Start'!$I30&gt;'Bridge CPM'!AR$1),1,"")</f>
        <v/>
      </c>
      <c r="AT35" s="269" t="str">
        <f>IF(AND('Bridge Start'!$H30&lt;=CEILING('Bridge CPM'!AT$1,1),'Bridge Start'!$I30&gt;'Bridge CPM'!AS$1),1,"")</f>
        <v/>
      </c>
      <c r="AU35" s="269" t="str">
        <f>IF(AND('Bridge Start'!$H30&lt;=CEILING('Bridge CPM'!AU$1,1),'Bridge Start'!$I30&gt;'Bridge CPM'!AT$1),1,"")</f>
        <v/>
      </c>
      <c r="AV35" s="269" t="str">
        <f>IF(AND('Bridge Start'!$H30&lt;=CEILING('Bridge CPM'!AV$1,1),'Bridge Start'!$I30&gt;'Bridge CPM'!AU$1),1,"")</f>
        <v/>
      </c>
      <c r="AW35" s="269" t="str">
        <f>IF(AND('Bridge Start'!$H30&lt;=CEILING('Bridge CPM'!AW$1,1),'Bridge Start'!$I30&gt;'Bridge CPM'!AV$1),1,"")</f>
        <v/>
      </c>
      <c r="AX35" s="269" t="str">
        <f>IF(AND('Bridge Start'!$H30&lt;=CEILING('Bridge CPM'!AX$1,1),'Bridge Start'!$I30&gt;'Bridge CPM'!AW$1),1,"")</f>
        <v/>
      </c>
      <c r="AY35" s="269" t="str">
        <f>IF(AND('Bridge Start'!$H30&lt;=CEILING('Bridge CPM'!AY$1,1),'Bridge Start'!$I30&gt;'Bridge CPM'!AX$1),1,"")</f>
        <v/>
      </c>
      <c r="AZ35" s="269" t="str">
        <f>IF(AND('Bridge Start'!$H30&lt;=CEILING('Bridge CPM'!AZ$1,1),'Bridge Start'!$I30&gt;'Bridge CPM'!AY$1),1,"")</f>
        <v/>
      </c>
      <c r="BA35" s="270" t="str">
        <f>IF(AND('Bridge Start'!$H30&lt;=CEILING('Bridge CPM'!BA$1,1),'Bridge Start'!$I30&gt;'Bridge CPM'!AZ$1),1,"")</f>
        <v/>
      </c>
      <c r="BB35" s="268" t="str">
        <f>IF(AND('Bridge Start'!$H30&lt;=CEILING('Bridge CPM'!BB$1,1),'Bridge Start'!$I30&gt;'Bridge CPM'!BA$1),1,"")</f>
        <v/>
      </c>
      <c r="BC35" s="269" t="str">
        <f>IF(AND('Bridge Start'!$H30&lt;=CEILING('Bridge CPM'!BC$1,1),'Bridge Start'!$I30&gt;'Bridge CPM'!BB$1),1,"")</f>
        <v/>
      </c>
      <c r="BD35" s="269" t="str">
        <f>IF(AND('Bridge Start'!$H30&lt;=CEILING('Bridge CPM'!BD$1,1),'Bridge Start'!$I30&gt;'Bridge CPM'!BC$1),1,"")</f>
        <v/>
      </c>
      <c r="BE35" s="269" t="str">
        <f>IF(AND('Bridge Start'!$H30&lt;=CEILING('Bridge CPM'!BE$1,1),'Bridge Start'!$I30&gt;'Bridge CPM'!BD$1),1,"")</f>
        <v/>
      </c>
      <c r="BF35" s="269" t="str">
        <f>IF(AND('Bridge Start'!$H30&lt;=CEILING('Bridge CPM'!BF$1,1),'Bridge Start'!$I30&gt;'Bridge CPM'!BE$1),1,"")</f>
        <v/>
      </c>
      <c r="BG35" s="269" t="str">
        <f>IF(AND('Bridge Start'!$H30&lt;=CEILING('Bridge CPM'!BG$1,1),'Bridge Start'!$I30&gt;'Bridge CPM'!BF$1),1,"")</f>
        <v/>
      </c>
      <c r="BH35" s="269" t="str">
        <f>IF(AND('Bridge Start'!$H30&lt;=CEILING('Bridge CPM'!BH$1,1),'Bridge Start'!$I30&gt;'Bridge CPM'!BG$1),1,"")</f>
        <v/>
      </c>
      <c r="BI35" s="269" t="str">
        <f>IF(AND('Bridge Start'!$H30&lt;=CEILING('Bridge CPM'!BI$1,1),'Bridge Start'!$I30&gt;'Bridge CPM'!BH$1),1,"")</f>
        <v/>
      </c>
      <c r="BJ35" s="269" t="str">
        <f>IF(AND('Bridge Start'!$H30&lt;=CEILING('Bridge CPM'!BJ$1,1),'Bridge Start'!$I30&gt;'Bridge CPM'!BI$1),1,"")</f>
        <v/>
      </c>
      <c r="BK35" s="270" t="str">
        <f>IF(AND('Bridge Start'!$H30&lt;=CEILING('Bridge CPM'!BK$1,1),'Bridge Start'!$I30&gt;'Bridge CPM'!BJ$1),1,"")</f>
        <v/>
      </c>
      <c r="BL35" s="268" t="str">
        <f>IF(AND('Bridge Start'!$H30&lt;=CEILING('Bridge CPM'!BL$1,1),'Bridge Start'!$I30&gt;'Bridge CPM'!BK$1),1,"")</f>
        <v/>
      </c>
      <c r="BM35" s="269" t="str">
        <f>IF(AND('Bridge Start'!$H30&lt;=CEILING('Bridge CPM'!BM$1,1),'Bridge Start'!$I30&gt;'Bridge CPM'!BL$1),1,"")</f>
        <v/>
      </c>
      <c r="BN35" s="269" t="str">
        <f>IF(AND('Bridge Start'!$H30&lt;=CEILING('Bridge CPM'!BN$1,1),'Bridge Start'!$I30&gt;'Bridge CPM'!BM$1),1,"")</f>
        <v/>
      </c>
      <c r="BO35" s="269" t="str">
        <f>IF(AND('Bridge Start'!$H30&lt;=CEILING('Bridge CPM'!BO$1,1),'Bridge Start'!$I30&gt;'Bridge CPM'!BN$1),1,"")</f>
        <v/>
      </c>
      <c r="BP35" s="269" t="str">
        <f>IF(AND('Bridge Start'!$H30&lt;=CEILING('Bridge CPM'!BP$1,1),'Bridge Start'!$I30&gt;'Bridge CPM'!BO$1),1,"")</f>
        <v/>
      </c>
      <c r="BQ35" s="269" t="str">
        <f>IF(AND('Bridge Start'!$H30&lt;=CEILING('Bridge CPM'!BQ$1,1),'Bridge Start'!$I30&gt;'Bridge CPM'!BP$1),1,"")</f>
        <v/>
      </c>
      <c r="BR35" s="269" t="str">
        <f>IF(AND('Bridge Start'!$H30&lt;=CEILING('Bridge CPM'!BR$1,1),'Bridge Start'!$I30&gt;'Bridge CPM'!BQ$1),1,"")</f>
        <v/>
      </c>
      <c r="BS35" s="269" t="str">
        <f>IF(AND('Bridge Start'!$H30&lt;=CEILING('Bridge CPM'!BS$1,1),'Bridge Start'!$I30&gt;'Bridge CPM'!BR$1),1,"")</f>
        <v/>
      </c>
      <c r="BT35" s="269" t="str">
        <f>IF(AND('Bridge Start'!$H30&lt;=CEILING('Bridge CPM'!BT$1,1),'Bridge Start'!$I30&gt;'Bridge CPM'!BS$1),1,"")</f>
        <v/>
      </c>
      <c r="BU35" s="270" t="str">
        <f>IF(AND('Bridge Start'!$H30&lt;=CEILING('Bridge CPM'!BU$1,1),'Bridge Start'!$I30&gt;'Bridge CPM'!BT$1),1,"")</f>
        <v/>
      </c>
      <c r="BV35" s="268" t="str">
        <f>IF(AND('Bridge Start'!$H30&lt;=CEILING('Bridge CPM'!BV$1,1),'Bridge Start'!$I30&gt;'Bridge CPM'!BU$1),1,"")</f>
        <v/>
      </c>
      <c r="BW35" s="269" t="str">
        <f>IF(AND('Bridge Start'!$H30&lt;=CEILING('Bridge CPM'!BW$1,1),'Bridge Start'!$I30&gt;'Bridge CPM'!BV$1),1,"")</f>
        <v/>
      </c>
      <c r="BX35" s="269" t="str">
        <f>IF(AND('Bridge Start'!$H30&lt;=CEILING('Bridge CPM'!BX$1,1),'Bridge Start'!$I30&gt;'Bridge CPM'!BW$1),1,"")</f>
        <v/>
      </c>
      <c r="BY35" s="269" t="str">
        <f>IF(AND('Bridge Start'!$H30&lt;=CEILING('Bridge CPM'!BY$1,1),'Bridge Start'!$I30&gt;'Bridge CPM'!BX$1),1,"")</f>
        <v/>
      </c>
      <c r="BZ35" s="269" t="str">
        <f>IF(AND('Bridge Start'!$H30&lt;=CEILING('Bridge CPM'!BZ$1,1),'Bridge Start'!$I30&gt;'Bridge CPM'!BY$1),1,"")</f>
        <v/>
      </c>
      <c r="CA35" s="269" t="str">
        <f>IF(AND('Bridge Start'!$H30&lt;=CEILING('Bridge CPM'!CA$1,1),'Bridge Start'!$I30&gt;'Bridge CPM'!BZ$1),1,"")</f>
        <v/>
      </c>
      <c r="CB35" s="269" t="str">
        <f>IF(AND('Bridge Start'!$H30&lt;=CEILING('Bridge CPM'!CB$1,1),'Bridge Start'!$I30&gt;'Bridge CPM'!CA$1),1,"")</f>
        <v/>
      </c>
      <c r="CC35" s="269" t="str">
        <f>IF(AND('Bridge Start'!$H30&lt;=CEILING('Bridge CPM'!CC$1,1),'Bridge Start'!$I30&gt;'Bridge CPM'!CB$1),1,"")</f>
        <v/>
      </c>
      <c r="CD35" s="269" t="str">
        <f>IF(AND('Bridge Start'!$H30&lt;=CEILING('Bridge CPM'!CD$1,1),'Bridge Start'!$I30&gt;'Bridge CPM'!CC$1),1,"")</f>
        <v/>
      </c>
      <c r="CE35" s="270" t="str">
        <f>IF(AND('Bridge Start'!$H30&lt;=CEILING('Bridge CPM'!CE$1,1),'Bridge Start'!$I30&gt;'Bridge CPM'!CD$1),1,"")</f>
        <v/>
      </c>
      <c r="CF35" s="268" t="str">
        <f>IF(AND('Bridge Start'!$H30&lt;=CEILING('Bridge CPM'!CF$1,1),'Bridge Start'!$I30&gt;'Bridge CPM'!CE$1),1,"")</f>
        <v/>
      </c>
      <c r="CG35" s="269" t="str">
        <f>IF(AND('Bridge Start'!$H30&lt;=CEILING('Bridge CPM'!CG$1,1),'Bridge Start'!$I30&gt;'Bridge CPM'!CF$1),1,"")</f>
        <v/>
      </c>
      <c r="CH35" s="269" t="str">
        <f>IF(AND('Bridge Start'!$H30&lt;=CEILING('Bridge CPM'!CH$1,1),'Bridge Start'!$I30&gt;'Bridge CPM'!CG$1),1,"")</f>
        <v/>
      </c>
      <c r="CI35" s="269" t="str">
        <f>IF(AND('Bridge Start'!$H30&lt;=CEILING('Bridge CPM'!CI$1,1),'Bridge Start'!$I30&gt;'Bridge CPM'!CH$1),1,"")</f>
        <v/>
      </c>
      <c r="CJ35" s="269" t="str">
        <f>IF(AND('Bridge Start'!$H30&lt;=CEILING('Bridge CPM'!CJ$1,1),'Bridge Start'!$I30&gt;'Bridge CPM'!CI$1),1,"")</f>
        <v/>
      </c>
      <c r="CK35" s="269" t="str">
        <f>IF(AND('Bridge Start'!$H30&lt;=CEILING('Bridge CPM'!CK$1,1),'Bridge Start'!$I30&gt;'Bridge CPM'!CJ$1),1,"")</f>
        <v/>
      </c>
      <c r="CL35" s="269" t="str">
        <f>IF(AND('Bridge Start'!$H30&lt;=CEILING('Bridge CPM'!CL$1,1),'Bridge Start'!$I30&gt;'Bridge CPM'!CK$1),1,"")</f>
        <v/>
      </c>
      <c r="CM35" s="269" t="str">
        <f>IF(AND('Bridge Start'!$H30&lt;=CEILING('Bridge CPM'!CM$1,1),'Bridge Start'!$I30&gt;'Bridge CPM'!CL$1),1,"")</f>
        <v/>
      </c>
      <c r="CN35" s="269" t="str">
        <f>IF(AND('Bridge Start'!$H30&lt;=CEILING('Bridge CPM'!CN$1,1),'Bridge Start'!$I30&gt;'Bridge CPM'!CM$1),1,"")</f>
        <v/>
      </c>
      <c r="CO35" s="270" t="str">
        <f>IF(AND('Bridge Start'!$H30&lt;=CEILING('Bridge CPM'!CO$1,1),'Bridge Start'!$I30&gt;'Bridge CPM'!CN$1),1,"")</f>
        <v/>
      </c>
      <c r="CP35" s="268" t="str">
        <f>IF(AND('Bridge Start'!$H30&lt;=CEILING('Bridge CPM'!CP$1,1),'Bridge Start'!$I30&gt;'Bridge CPM'!CO$1),1,"")</f>
        <v/>
      </c>
      <c r="CQ35" s="269" t="str">
        <f>IF(AND('Bridge Start'!$H30&lt;=CEILING('Bridge CPM'!CQ$1,1),'Bridge Start'!$I30&gt;'Bridge CPM'!CP$1),1,"")</f>
        <v/>
      </c>
      <c r="CR35" s="269" t="str">
        <f>IF(AND('Bridge Start'!$H30&lt;=CEILING('Bridge CPM'!CR$1,1),'Bridge Start'!$I30&gt;'Bridge CPM'!CQ$1),1,"")</f>
        <v/>
      </c>
      <c r="CS35" s="269" t="str">
        <f>IF(AND('Bridge Start'!$H30&lt;=CEILING('Bridge CPM'!CS$1,1),'Bridge Start'!$I30&gt;'Bridge CPM'!CR$1),1,"")</f>
        <v/>
      </c>
      <c r="CT35" s="269" t="str">
        <f>IF(AND('Bridge Start'!$H30&lt;=CEILING('Bridge CPM'!CT$1,1),'Bridge Start'!$I30&gt;'Bridge CPM'!CS$1),1,"")</f>
        <v/>
      </c>
      <c r="CU35" s="269" t="str">
        <f>IF(AND('Bridge Start'!$H30&lt;=CEILING('Bridge CPM'!CU$1,1),'Bridge Start'!$I30&gt;'Bridge CPM'!CT$1),1,"")</f>
        <v/>
      </c>
      <c r="CV35" s="269" t="str">
        <f>IF(AND('Bridge Start'!$H30&lt;=CEILING('Bridge CPM'!CV$1,1),'Bridge Start'!$I30&gt;'Bridge CPM'!CU$1),1,"")</f>
        <v/>
      </c>
      <c r="CW35" s="269" t="str">
        <f>IF(AND('Bridge Start'!$H30&lt;=CEILING('Bridge CPM'!CW$1,1),'Bridge Start'!$I30&gt;'Bridge CPM'!CV$1),1,"")</f>
        <v/>
      </c>
      <c r="CX35" s="269" t="str">
        <f>IF(AND('Bridge Start'!$H30&lt;=CEILING('Bridge CPM'!CX$1,1),'Bridge Start'!$I30&gt;'Bridge CPM'!CW$1),1,"")</f>
        <v/>
      </c>
      <c r="CY35" s="270" t="str">
        <f>IF(AND('Bridge Start'!$H30&lt;=CEILING('Bridge CPM'!CY$1,1),'Bridge Start'!$I30&gt;'Bridge CPM'!CX$1),1,"")</f>
        <v/>
      </c>
      <c r="CZ35" s="268" t="str">
        <f>IF(AND('Bridge Start'!$H30&lt;=CEILING('Bridge CPM'!CZ$1,1),'Bridge Start'!$I30&gt;'Bridge CPM'!CY$1),1,"")</f>
        <v/>
      </c>
      <c r="DA35" s="269" t="str">
        <f>IF(AND('Bridge Start'!$H30&lt;=CEILING('Bridge CPM'!DA$1,1),'Bridge Start'!$I30&gt;'Bridge CPM'!CZ$1),1,"")</f>
        <v/>
      </c>
      <c r="DB35" s="269" t="str">
        <f>IF(AND('Bridge Start'!$H30&lt;=CEILING('Bridge CPM'!DB$1,1),'Bridge Start'!$I30&gt;'Bridge CPM'!DA$1),1,"")</f>
        <v/>
      </c>
      <c r="DC35" s="269" t="str">
        <f>IF(AND('Bridge Start'!$H30&lt;=CEILING('Bridge CPM'!DC$1,1),'Bridge Start'!$I30&gt;'Bridge CPM'!DB$1),1,"")</f>
        <v/>
      </c>
      <c r="DD35" s="269" t="str">
        <f>IF(AND('Bridge Start'!$H30&lt;=CEILING('Bridge CPM'!DD$1,1),'Bridge Start'!$I30&gt;'Bridge CPM'!DC$1),1,"")</f>
        <v/>
      </c>
      <c r="DE35" s="269" t="str">
        <f>IF(AND('Bridge Start'!$H30&lt;=CEILING('Bridge CPM'!DE$1,1),'Bridge Start'!$I30&gt;'Bridge CPM'!DD$1),1,"")</f>
        <v/>
      </c>
      <c r="DF35" s="269" t="str">
        <f>IF(AND('Bridge Start'!$H30&lt;=CEILING('Bridge CPM'!DF$1,1),'Bridge Start'!$I30&gt;'Bridge CPM'!DE$1),1,"")</f>
        <v/>
      </c>
      <c r="DG35" s="269" t="str">
        <f>IF(AND('Bridge Start'!$H30&lt;=CEILING('Bridge CPM'!DG$1,1),'Bridge Start'!$I30&gt;'Bridge CPM'!DF$1),1,"")</f>
        <v/>
      </c>
      <c r="DH35" s="269" t="str">
        <f>IF(AND('Bridge Start'!$H30&lt;=CEILING('Bridge CPM'!DH$1,1),'Bridge Start'!$I30&gt;'Bridge CPM'!DG$1),1,"")</f>
        <v/>
      </c>
      <c r="DI35" s="270" t="str">
        <f>IF(AND('Bridge Start'!$H30&lt;=CEILING('Bridge CPM'!DI$1,1),'Bridge Start'!$I30&gt;'Bridge CPM'!DH$1),1,"")</f>
        <v/>
      </c>
      <c r="DJ35" s="268" t="str">
        <f>IF(AND('Bridge Start'!$H30&lt;=CEILING('Bridge CPM'!DJ$1,1),'Bridge Start'!$I30&gt;'Bridge CPM'!DI$1),1,"")</f>
        <v/>
      </c>
      <c r="DK35" s="269" t="str">
        <f>IF(AND('Bridge Start'!$H30&lt;=CEILING('Bridge CPM'!DK$1,1),'Bridge Start'!$I30&gt;'Bridge CPM'!DJ$1),1,"")</f>
        <v/>
      </c>
      <c r="DL35" s="269" t="str">
        <f>IF(AND('Bridge Start'!$H30&lt;=CEILING('Bridge CPM'!DL$1,1),'Bridge Start'!$I30&gt;'Bridge CPM'!DK$1),1,"")</f>
        <v/>
      </c>
      <c r="DM35" s="269" t="str">
        <f>IF(AND('Bridge Start'!$H30&lt;=CEILING('Bridge CPM'!DM$1,1),'Bridge Start'!$I30&gt;'Bridge CPM'!DL$1),1,"")</f>
        <v/>
      </c>
      <c r="DN35" s="269" t="str">
        <f>IF(AND('Bridge Start'!$H30&lt;=CEILING('Bridge CPM'!DN$1,1),'Bridge Start'!$I30&gt;'Bridge CPM'!DM$1),1,"")</f>
        <v/>
      </c>
      <c r="DO35" s="269" t="str">
        <f>IF(AND('Bridge Start'!$H30&lt;=CEILING('Bridge CPM'!DO$1,1),'Bridge Start'!$I30&gt;'Bridge CPM'!DN$1),1,"")</f>
        <v/>
      </c>
      <c r="DP35" s="269" t="str">
        <f>IF(AND('Bridge Start'!$H30&lt;=CEILING('Bridge CPM'!DP$1,1),'Bridge Start'!$I30&gt;'Bridge CPM'!DO$1),1,"")</f>
        <v/>
      </c>
      <c r="DQ35" s="269" t="str">
        <f>IF(AND('Bridge Start'!$H30&lt;=CEILING('Bridge CPM'!DQ$1,1),'Bridge Start'!$I30&gt;'Bridge CPM'!DP$1),1,"")</f>
        <v/>
      </c>
      <c r="DR35" s="269" t="str">
        <f>IF(AND('Bridge Start'!$H30&lt;=CEILING('Bridge CPM'!DR$1,1),'Bridge Start'!$I30&gt;'Bridge CPM'!DQ$1),1,"")</f>
        <v/>
      </c>
      <c r="DS35" s="270" t="str">
        <f>IF(AND('Bridge Start'!$H30&lt;=CEILING('Bridge CPM'!DS$1,1),'Bridge Start'!$I30&gt;'Bridge CPM'!DR$1),1,"")</f>
        <v/>
      </c>
      <c r="DT35" s="268" t="str">
        <f>IF(AND('Bridge Start'!$H30&lt;=CEILING('Bridge CPM'!DT$1,1),'Bridge Start'!$I30&gt;'Bridge CPM'!DS$1),1,"")</f>
        <v/>
      </c>
      <c r="DU35" s="269" t="str">
        <f>IF(AND('Bridge Start'!$H30&lt;=CEILING('Bridge CPM'!DU$1,1),'Bridge Start'!$I30&gt;'Bridge CPM'!DT$1),1,"")</f>
        <v/>
      </c>
      <c r="DV35" s="269" t="str">
        <f>IF(AND('Bridge Start'!$H30&lt;=CEILING('Bridge CPM'!DV$1,1),'Bridge Start'!$I30&gt;'Bridge CPM'!DU$1),1,"")</f>
        <v/>
      </c>
      <c r="DW35" s="269" t="str">
        <f>IF(AND('Bridge Start'!$H30&lt;=CEILING('Bridge CPM'!DW$1,1),'Bridge Start'!$I30&gt;'Bridge CPM'!DV$1),1,"")</f>
        <v/>
      </c>
      <c r="DX35" s="269" t="str">
        <f>IF(AND('Bridge Start'!$H30&lt;=CEILING('Bridge CPM'!DX$1,1),'Bridge Start'!$I30&gt;'Bridge CPM'!DW$1),1,"")</f>
        <v/>
      </c>
      <c r="DY35" s="269" t="str">
        <f>IF(AND('Bridge Start'!$H30&lt;=CEILING('Bridge CPM'!DY$1,1),'Bridge Start'!$I30&gt;'Bridge CPM'!DX$1),1,"")</f>
        <v/>
      </c>
      <c r="DZ35" s="269" t="str">
        <f>IF(AND('Bridge Start'!$H30&lt;=CEILING('Bridge CPM'!DZ$1,1),'Bridge Start'!$I30&gt;'Bridge CPM'!DY$1),1,"")</f>
        <v/>
      </c>
      <c r="EA35" s="269" t="str">
        <f>IF(AND('Bridge Start'!$H30&lt;=CEILING('Bridge CPM'!EA$1,1),'Bridge Start'!$I30&gt;'Bridge CPM'!DZ$1),1,"")</f>
        <v/>
      </c>
      <c r="EB35" s="269" t="str">
        <f>IF(AND('Bridge Start'!$H30&lt;=CEILING('Bridge CPM'!EB$1,1),'Bridge Start'!$I30&gt;'Bridge CPM'!EA$1),1,"")</f>
        <v/>
      </c>
      <c r="EC35" s="270" t="str">
        <f>IF(AND('Bridge Start'!$H30&lt;=CEILING('Bridge CPM'!EC$1,1),'Bridge Start'!$I30&gt;'Bridge CPM'!EB$1),1,"")</f>
        <v/>
      </c>
    </row>
    <row r="36" spans="2:133" ht="12" customHeight="1" x14ac:dyDescent="0.2">
      <c r="B36" t="str">
        <f>'Bridge Start'!B31</f>
        <v/>
      </c>
      <c r="C36" s="221" t="str">
        <f>'Bridge Start'!D31</f>
        <v/>
      </c>
      <c r="D36" s="222" t="str">
        <f>IF(AND('Bridge Start'!$H31&lt;=CEILING('Bridge CPM'!D$1,1),'Bridge Start'!$I31&gt;'Bridge CPM'!C$1),1,"")</f>
        <v/>
      </c>
      <c r="E36" s="257" t="str">
        <f>IF(AND('Bridge Start'!$H31&lt;=CEILING('Bridge CPM'!E$1,1),'Bridge Start'!$I31&gt;'Bridge CPM'!D$1),1,"")</f>
        <v/>
      </c>
      <c r="F36" s="257" t="str">
        <f>IF(AND('Bridge Start'!$H31&lt;=CEILING('Bridge CPM'!F$1,1),'Bridge Start'!$I31&gt;'Bridge CPM'!E$1),1,"")</f>
        <v/>
      </c>
      <c r="G36" s="257" t="str">
        <f>IF(AND('Bridge Start'!$H31&lt;=CEILING('Bridge CPM'!G$1,1),'Bridge Start'!$I31&gt;'Bridge CPM'!F$1),1,"")</f>
        <v/>
      </c>
      <c r="H36" s="257" t="str">
        <f>IF(AND('Bridge Start'!$H31&lt;=CEILING('Bridge CPM'!H$1,1),'Bridge Start'!$I31&gt;'Bridge CPM'!G$1),1,"")</f>
        <v/>
      </c>
      <c r="I36" s="257" t="str">
        <f>IF(AND('Bridge Start'!$H31&lt;=CEILING('Bridge CPM'!I$1,1),'Bridge Start'!$I31&gt;'Bridge CPM'!H$1),1,"")</f>
        <v/>
      </c>
      <c r="J36" s="257" t="str">
        <f>IF(AND('Bridge Start'!$H31&lt;=CEILING('Bridge CPM'!J$1,1),'Bridge Start'!$I31&gt;'Bridge CPM'!I$1),1,"")</f>
        <v/>
      </c>
      <c r="K36" s="257" t="str">
        <f>IF(AND('Bridge Start'!$H31&lt;=CEILING('Bridge CPM'!K$1,1),'Bridge Start'!$I31&gt;'Bridge CPM'!J$1),1,"")</f>
        <v/>
      </c>
      <c r="L36" s="257" t="str">
        <f>IF(AND('Bridge Start'!$H31&lt;=CEILING('Bridge CPM'!L$1,1),'Bridge Start'!$I31&gt;'Bridge CPM'!K$1),1,"")</f>
        <v/>
      </c>
      <c r="M36" s="223" t="str">
        <f>IF(AND('Bridge Start'!$H31&lt;=CEILING('Bridge CPM'!M$1,1),'Bridge Start'!$I31&gt;'Bridge CPM'!L$1),1,"")</f>
        <v/>
      </c>
      <c r="N36" s="222" t="str">
        <f>IF(AND('Bridge Start'!$H31&lt;=CEILING('Bridge CPM'!N$1,1),'Bridge Start'!$I31&gt;'Bridge CPM'!M$1),1,"")</f>
        <v/>
      </c>
      <c r="O36" s="257" t="str">
        <f>IF(AND('Bridge Start'!$H31&lt;=CEILING('Bridge CPM'!O$1,1),'Bridge Start'!$I31&gt;'Bridge CPM'!N$1),1,"")</f>
        <v/>
      </c>
      <c r="P36" s="257" t="str">
        <f>IF(AND('Bridge Start'!$H31&lt;=CEILING('Bridge CPM'!P$1,1),'Bridge Start'!$I31&gt;'Bridge CPM'!O$1),1,"")</f>
        <v/>
      </c>
      <c r="Q36" s="257" t="str">
        <f>IF(AND('Bridge Start'!$H31&lt;=CEILING('Bridge CPM'!Q$1,1),'Bridge Start'!$I31&gt;'Bridge CPM'!P$1),1,"")</f>
        <v/>
      </c>
      <c r="R36" s="257" t="str">
        <f>IF(AND('Bridge Start'!$H31&lt;=CEILING('Bridge CPM'!R$1,1),'Bridge Start'!$I31&gt;'Bridge CPM'!Q$1),1,"")</f>
        <v/>
      </c>
      <c r="S36" s="257" t="str">
        <f>IF(AND('Bridge Start'!$H31&lt;=CEILING('Bridge CPM'!S$1,1),'Bridge Start'!$I31&gt;'Bridge CPM'!R$1),1,"")</f>
        <v/>
      </c>
      <c r="T36" s="257" t="str">
        <f>IF(AND('Bridge Start'!$H31&lt;=CEILING('Bridge CPM'!T$1,1),'Bridge Start'!$I31&gt;'Bridge CPM'!S$1),1,"")</f>
        <v/>
      </c>
      <c r="U36" s="257" t="str">
        <f>IF(AND('Bridge Start'!$H31&lt;=CEILING('Bridge CPM'!U$1,1),'Bridge Start'!$I31&gt;'Bridge CPM'!T$1),1,"")</f>
        <v/>
      </c>
      <c r="V36" s="257" t="str">
        <f>IF(AND('Bridge Start'!$H31&lt;=CEILING('Bridge CPM'!V$1,1),'Bridge Start'!$I31&gt;'Bridge CPM'!U$1),1,"")</f>
        <v/>
      </c>
      <c r="W36" s="223" t="str">
        <f>IF(AND('Bridge Start'!$H31&lt;=CEILING('Bridge CPM'!W$1,1),'Bridge Start'!$I31&gt;'Bridge CPM'!V$1),1,"")</f>
        <v/>
      </c>
      <c r="X36" s="222" t="str">
        <f>IF(AND('Bridge Start'!$H31&lt;=CEILING('Bridge CPM'!X$1,1),'Bridge Start'!$I31&gt;'Bridge CPM'!W$1),1,"")</f>
        <v/>
      </c>
      <c r="Y36" s="257" t="str">
        <f>IF(AND('Bridge Start'!$H31&lt;=CEILING('Bridge CPM'!Y$1,1),'Bridge Start'!$I31&gt;'Bridge CPM'!X$1),1,"")</f>
        <v/>
      </c>
      <c r="Z36" s="257" t="str">
        <f>IF(AND('Bridge Start'!$H31&lt;=CEILING('Bridge CPM'!Z$1,1),'Bridge Start'!$I31&gt;'Bridge CPM'!Y$1),1,"")</f>
        <v/>
      </c>
      <c r="AA36" s="257" t="str">
        <f>IF(AND('Bridge Start'!$H31&lt;=CEILING('Bridge CPM'!AA$1,1),'Bridge Start'!$I31&gt;'Bridge CPM'!Z$1),1,"")</f>
        <v/>
      </c>
      <c r="AB36" s="257" t="str">
        <f>IF(AND('Bridge Start'!$H31&lt;=CEILING('Bridge CPM'!AB$1,1),'Bridge Start'!$I31&gt;'Bridge CPM'!AA$1),1,"")</f>
        <v/>
      </c>
      <c r="AC36" s="257" t="str">
        <f>IF(AND('Bridge Start'!$H31&lt;=CEILING('Bridge CPM'!AC$1,1),'Bridge Start'!$I31&gt;'Bridge CPM'!AB$1),1,"")</f>
        <v/>
      </c>
      <c r="AD36" s="257" t="str">
        <f>IF(AND('Bridge Start'!$H31&lt;=CEILING('Bridge CPM'!AD$1,1),'Bridge Start'!$I31&gt;'Bridge CPM'!AC$1),1,"")</f>
        <v/>
      </c>
      <c r="AE36" s="257" t="str">
        <f>IF(AND('Bridge Start'!$H31&lt;=CEILING('Bridge CPM'!AE$1,1),'Bridge Start'!$I31&gt;'Bridge CPM'!AD$1),1,"")</f>
        <v/>
      </c>
      <c r="AF36" s="257" t="str">
        <f>IF(AND('Bridge Start'!$H31&lt;=CEILING('Bridge CPM'!AF$1,1),'Bridge Start'!$I31&gt;'Bridge CPM'!AE$1),1,"")</f>
        <v/>
      </c>
      <c r="AG36" s="223" t="str">
        <f>IF(AND('Bridge Start'!$H31&lt;=CEILING('Bridge CPM'!AG$1,1),'Bridge Start'!$I31&gt;'Bridge CPM'!AF$1),1,"")</f>
        <v/>
      </c>
      <c r="AH36" s="222" t="str">
        <f>IF(AND('Bridge Start'!$H31&lt;=CEILING('Bridge CPM'!AH$1,1),'Bridge Start'!$I31&gt;'Bridge CPM'!AG$1),1,"")</f>
        <v/>
      </c>
      <c r="AI36" s="257" t="str">
        <f>IF(AND('Bridge Start'!$H31&lt;=CEILING('Bridge CPM'!AI$1,1),'Bridge Start'!$I31&gt;'Bridge CPM'!AH$1),1,"")</f>
        <v/>
      </c>
      <c r="AJ36" s="257" t="str">
        <f>IF(AND('Bridge Start'!$H31&lt;=CEILING('Bridge CPM'!AJ$1,1),'Bridge Start'!$I31&gt;'Bridge CPM'!AI$1),1,"")</f>
        <v/>
      </c>
      <c r="AK36" s="257" t="str">
        <f>IF(AND('Bridge Start'!$H31&lt;=CEILING('Bridge CPM'!AK$1,1),'Bridge Start'!$I31&gt;'Bridge CPM'!AJ$1),1,"")</f>
        <v/>
      </c>
      <c r="AL36" s="257" t="str">
        <f>IF(AND('Bridge Start'!$H31&lt;=CEILING('Bridge CPM'!AL$1,1),'Bridge Start'!$I31&gt;'Bridge CPM'!AK$1),1,"")</f>
        <v/>
      </c>
      <c r="AM36" s="257" t="str">
        <f>IF(AND('Bridge Start'!$H31&lt;=CEILING('Bridge CPM'!AM$1,1),'Bridge Start'!$I31&gt;'Bridge CPM'!AL$1),1,"")</f>
        <v/>
      </c>
      <c r="AN36" s="257" t="str">
        <f>IF(AND('Bridge Start'!$H31&lt;=CEILING('Bridge CPM'!AN$1,1),'Bridge Start'!$I31&gt;'Bridge CPM'!AM$1),1,"")</f>
        <v/>
      </c>
      <c r="AO36" s="257" t="str">
        <f>IF(AND('Bridge Start'!$H31&lt;=CEILING('Bridge CPM'!AO$1,1),'Bridge Start'!$I31&gt;'Bridge CPM'!AN$1),1,"")</f>
        <v/>
      </c>
      <c r="AP36" s="257" t="str">
        <f>IF(AND('Bridge Start'!$H31&lt;=CEILING('Bridge CPM'!AP$1,1),'Bridge Start'!$I31&gt;'Bridge CPM'!AO$1),1,"")</f>
        <v/>
      </c>
      <c r="AQ36" s="223" t="str">
        <f>IF(AND('Bridge Start'!$H31&lt;=CEILING('Bridge CPM'!AQ$1,1),'Bridge Start'!$I31&gt;'Bridge CPM'!AP$1),1,"")</f>
        <v/>
      </c>
      <c r="AR36" s="222" t="str">
        <f>IF(AND('Bridge Start'!$H31&lt;=CEILING('Bridge CPM'!AR$1,1),'Bridge Start'!$I31&gt;'Bridge CPM'!AQ$1),1,"")</f>
        <v/>
      </c>
      <c r="AS36" s="257" t="str">
        <f>IF(AND('Bridge Start'!$H31&lt;=CEILING('Bridge CPM'!AS$1,1),'Bridge Start'!$I31&gt;'Bridge CPM'!AR$1),1,"")</f>
        <v/>
      </c>
      <c r="AT36" s="257" t="str">
        <f>IF(AND('Bridge Start'!$H31&lt;=CEILING('Bridge CPM'!AT$1,1),'Bridge Start'!$I31&gt;'Bridge CPM'!AS$1),1,"")</f>
        <v/>
      </c>
      <c r="AU36" s="257" t="str">
        <f>IF(AND('Bridge Start'!$H31&lt;=CEILING('Bridge CPM'!AU$1,1),'Bridge Start'!$I31&gt;'Bridge CPM'!AT$1),1,"")</f>
        <v/>
      </c>
      <c r="AV36" s="257" t="str">
        <f>IF(AND('Bridge Start'!$H31&lt;=CEILING('Bridge CPM'!AV$1,1),'Bridge Start'!$I31&gt;'Bridge CPM'!AU$1),1,"")</f>
        <v/>
      </c>
      <c r="AW36" s="257" t="str">
        <f>IF(AND('Bridge Start'!$H31&lt;=CEILING('Bridge CPM'!AW$1,1),'Bridge Start'!$I31&gt;'Bridge CPM'!AV$1),1,"")</f>
        <v/>
      </c>
      <c r="AX36" s="257" t="str">
        <f>IF(AND('Bridge Start'!$H31&lt;=CEILING('Bridge CPM'!AX$1,1),'Bridge Start'!$I31&gt;'Bridge CPM'!AW$1),1,"")</f>
        <v/>
      </c>
      <c r="AY36" s="257" t="str">
        <f>IF(AND('Bridge Start'!$H31&lt;=CEILING('Bridge CPM'!AY$1,1),'Bridge Start'!$I31&gt;'Bridge CPM'!AX$1),1,"")</f>
        <v/>
      </c>
      <c r="AZ36" s="257" t="str">
        <f>IF(AND('Bridge Start'!$H31&lt;=CEILING('Bridge CPM'!AZ$1,1),'Bridge Start'!$I31&gt;'Bridge CPM'!AY$1),1,"")</f>
        <v/>
      </c>
      <c r="BA36" s="223" t="str">
        <f>IF(AND('Bridge Start'!$H31&lt;=CEILING('Bridge CPM'!BA$1,1),'Bridge Start'!$I31&gt;'Bridge CPM'!AZ$1),1,"")</f>
        <v/>
      </c>
      <c r="BB36" s="222" t="str">
        <f>IF(AND('Bridge Start'!$H31&lt;=CEILING('Bridge CPM'!BB$1,1),'Bridge Start'!$I31&gt;'Bridge CPM'!BA$1),1,"")</f>
        <v/>
      </c>
      <c r="BC36" s="257" t="str">
        <f>IF(AND('Bridge Start'!$H31&lt;=CEILING('Bridge CPM'!BC$1,1),'Bridge Start'!$I31&gt;'Bridge CPM'!BB$1),1,"")</f>
        <v/>
      </c>
      <c r="BD36" s="257" t="str">
        <f>IF(AND('Bridge Start'!$H31&lt;=CEILING('Bridge CPM'!BD$1,1),'Bridge Start'!$I31&gt;'Bridge CPM'!BC$1),1,"")</f>
        <v/>
      </c>
      <c r="BE36" s="257" t="str">
        <f>IF(AND('Bridge Start'!$H31&lt;=CEILING('Bridge CPM'!BE$1,1),'Bridge Start'!$I31&gt;'Bridge CPM'!BD$1),1,"")</f>
        <v/>
      </c>
      <c r="BF36" s="257" t="str">
        <f>IF(AND('Bridge Start'!$H31&lt;=CEILING('Bridge CPM'!BF$1,1),'Bridge Start'!$I31&gt;'Bridge CPM'!BE$1),1,"")</f>
        <v/>
      </c>
      <c r="BG36" s="257" t="str">
        <f>IF(AND('Bridge Start'!$H31&lt;=CEILING('Bridge CPM'!BG$1,1),'Bridge Start'!$I31&gt;'Bridge CPM'!BF$1),1,"")</f>
        <v/>
      </c>
      <c r="BH36" s="257" t="str">
        <f>IF(AND('Bridge Start'!$H31&lt;=CEILING('Bridge CPM'!BH$1,1),'Bridge Start'!$I31&gt;'Bridge CPM'!BG$1),1,"")</f>
        <v/>
      </c>
      <c r="BI36" s="257" t="str">
        <f>IF(AND('Bridge Start'!$H31&lt;=CEILING('Bridge CPM'!BI$1,1),'Bridge Start'!$I31&gt;'Bridge CPM'!BH$1),1,"")</f>
        <v/>
      </c>
      <c r="BJ36" s="257" t="str">
        <f>IF(AND('Bridge Start'!$H31&lt;=CEILING('Bridge CPM'!BJ$1,1),'Bridge Start'!$I31&gt;'Bridge CPM'!BI$1),1,"")</f>
        <v/>
      </c>
      <c r="BK36" s="223" t="str">
        <f>IF(AND('Bridge Start'!$H31&lt;=CEILING('Bridge CPM'!BK$1,1),'Bridge Start'!$I31&gt;'Bridge CPM'!BJ$1),1,"")</f>
        <v/>
      </c>
      <c r="BL36" s="222" t="str">
        <f>IF(AND('Bridge Start'!$H31&lt;=CEILING('Bridge CPM'!BL$1,1),'Bridge Start'!$I31&gt;'Bridge CPM'!BK$1),1,"")</f>
        <v/>
      </c>
      <c r="BM36" s="257" t="str">
        <f>IF(AND('Bridge Start'!$H31&lt;=CEILING('Bridge CPM'!BM$1,1),'Bridge Start'!$I31&gt;'Bridge CPM'!BL$1),1,"")</f>
        <v/>
      </c>
      <c r="BN36" s="257" t="str">
        <f>IF(AND('Bridge Start'!$H31&lt;=CEILING('Bridge CPM'!BN$1,1),'Bridge Start'!$I31&gt;'Bridge CPM'!BM$1),1,"")</f>
        <v/>
      </c>
      <c r="BO36" s="257" t="str">
        <f>IF(AND('Bridge Start'!$H31&lt;=CEILING('Bridge CPM'!BO$1,1),'Bridge Start'!$I31&gt;'Bridge CPM'!BN$1),1,"")</f>
        <v/>
      </c>
      <c r="BP36" s="257" t="str">
        <f>IF(AND('Bridge Start'!$H31&lt;=CEILING('Bridge CPM'!BP$1,1),'Bridge Start'!$I31&gt;'Bridge CPM'!BO$1),1,"")</f>
        <v/>
      </c>
      <c r="BQ36" s="257" t="str">
        <f>IF(AND('Bridge Start'!$H31&lt;=CEILING('Bridge CPM'!BQ$1,1),'Bridge Start'!$I31&gt;'Bridge CPM'!BP$1),1,"")</f>
        <v/>
      </c>
      <c r="BR36" s="257" t="str">
        <f>IF(AND('Bridge Start'!$H31&lt;=CEILING('Bridge CPM'!BR$1,1),'Bridge Start'!$I31&gt;'Bridge CPM'!BQ$1),1,"")</f>
        <v/>
      </c>
      <c r="BS36" s="257" t="str">
        <f>IF(AND('Bridge Start'!$H31&lt;=CEILING('Bridge CPM'!BS$1,1),'Bridge Start'!$I31&gt;'Bridge CPM'!BR$1),1,"")</f>
        <v/>
      </c>
      <c r="BT36" s="257" t="str">
        <f>IF(AND('Bridge Start'!$H31&lt;=CEILING('Bridge CPM'!BT$1,1),'Bridge Start'!$I31&gt;'Bridge CPM'!BS$1),1,"")</f>
        <v/>
      </c>
      <c r="BU36" s="223" t="str">
        <f>IF(AND('Bridge Start'!$H31&lt;=CEILING('Bridge CPM'!BU$1,1),'Bridge Start'!$I31&gt;'Bridge CPM'!BT$1),1,"")</f>
        <v/>
      </c>
      <c r="BV36" s="222" t="str">
        <f>IF(AND('Bridge Start'!$H31&lt;=CEILING('Bridge CPM'!BV$1,1),'Bridge Start'!$I31&gt;'Bridge CPM'!BU$1),1,"")</f>
        <v/>
      </c>
      <c r="BW36" s="257" t="str">
        <f>IF(AND('Bridge Start'!$H31&lt;=CEILING('Bridge CPM'!BW$1,1),'Bridge Start'!$I31&gt;'Bridge CPM'!BV$1),1,"")</f>
        <v/>
      </c>
      <c r="BX36" s="257" t="str">
        <f>IF(AND('Bridge Start'!$H31&lt;=CEILING('Bridge CPM'!BX$1,1),'Bridge Start'!$I31&gt;'Bridge CPM'!BW$1),1,"")</f>
        <v/>
      </c>
      <c r="BY36" s="257" t="str">
        <f>IF(AND('Bridge Start'!$H31&lt;=CEILING('Bridge CPM'!BY$1,1),'Bridge Start'!$I31&gt;'Bridge CPM'!BX$1),1,"")</f>
        <v/>
      </c>
      <c r="BZ36" s="257" t="str">
        <f>IF(AND('Bridge Start'!$H31&lt;=CEILING('Bridge CPM'!BZ$1,1),'Bridge Start'!$I31&gt;'Bridge CPM'!BY$1),1,"")</f>
        <v/>
      </c>
      <c r="CA36" s="257" t="str">
        <f>IF(AND('Bridge Start'!$H31&lt;=CEILING('Bridge CPM'!CA$1,1),'Bridge Start'!$I31&gt;'Bridge CPM'!BZ$1),1,"")</f>
        <v/>
      </c>
      <c r="CB36" s="257" t="str">
        <f>IF(AND('Bridge Start'!$H31&lt;=CEILING('Bridge CPM'!CB$1,1),'Bridge Start'!$I31&gt;'Bridge CPM'!CA$1),1,"")</f>
        <v/>
      </c>
      <c r="CC36" s="257" t="str">
        <f>IF(AND('Bridge Start'!$H31&lt;=CEILING('Bridge CPM'!CC$1,1),'Bridge Start'!$I31&gt;'Bridge CPM'!CB$1),1,"")</f>
        <v/>
      </c>
      <c r="CD36" s="257" t="str">
        <f>IF(AND('Bridge Start'!$H31&lt;=CEILING('Bridge CPM'!CD$1,1),'Bridge Start'!$I31&gt;'Bridge CPM'!CC$1),1,"")</f>
        <v/>
      </c>
      <c r="CE36" s="223" t="str">
        <f>IF(AND('Bridge Start'!$H31&lt;=CEILING('Bridge CPM'!CE$1,1),'Bridge Start'!$I31&gt;'Bridge CPM'!CD$1),1,"")</f>
        <v/>
      </c>
      <c r="CF36" s="222" t="str">
        <f>IF(AND('Bridge Start'!$H31&lt;=CEILING('Bridge CPM'!CF$1,1),'Bridge Start'!$I31&gt;'Bridge CPM'!CE$1),1,"")</f>
        <v/>
      </c>
      <c r="CG36" s="257" t="str">
        <f>IF(AND('Bridge Start'!$H31&lt;=CEILING('Bridge CPM'!CG$1,1),'Bridge Start'!$I31&gt;'Bridge CPM'!CF$1),1,"")</f>
        <v/>
      </c>
      <c r="CH36" s="257" t="str">
        <f>IF(AND('Bridge Start'!$H31&lt;=CEILING('Bridge CPM'!CH$1,1),'Bridge Start'!$I31&gt;'Bridge CPM'!CG$1),1,"")</f>
        <v/>
      </c>
      <c r="CI36" s="257" t="str">
        <f>IF(AND('Bridge Start'!$H31&lt;=CEILING('Bridge CPM'!CI$1,1),'Bridge Start'!$I31&gt;'Bridge CPM'!CH$1),1,"")</f>
        <v/>
      </c>
      <c r="CJ36" s="257" t="str">
        <f>IF(AND('Bridge Start'!$H31&lt;=CEILING('Bridge CPM'!CJ$1,1),'Bridge Start'!$I31&gt;'Bridge CPM'!CI$1),1,"")</f>
        <v/>
      </c>
      <c r="CK36" s="257" t="str">
        <f>IF(AND('Bridge Start'!$H31&lt;=CEILING('Bridge CPM'!CK$1,1),'Bridge Start'!$I31&gt;'Bridge CPM'!CJ$1),1,"")</f>
        <v/>
      </c>
      <c r="CL36" s="257" t="str">
        <f>IF(AND('Bridge Start'!$H31&lt;=CEILING('Bridge CPM'!CL$1,1),'Bridge Start'!$I31&gt;'Bridge CPM'!CK$1),1,"")</f>
        <v/>
      </c>
      <c r="CM36" s="257" t="str">
        <f>IF(AND('Bridge Start'!$H31&lt;=CEILING('Bridge CPM'!CM$1,1),'Bridge Start'!$I31&gt;'Bridge CPM'!CL$1),1,"")</f>
        <v/>
      </c>
      <c r="CN36" s="257" t="str">
        <f>IF(AND('Bridge Start'!$H31&lt;=CEILING('Bridge CPM'!CN$1,1),'Bridge Start'!$I31&gt;'Bridge CPM'!CM$1),1,"")</f>
        <v/>
      </c>
      <c r="CO36" s="223" t="str">
        <f>IF(AND('Bridge Start'!$H31&lt;=CEILING('Bridge CPM'!CO$1,1),'Bridge Start'!$I31&gt;'Bridge CPM'!CN$1),1,"")</f>
        <v/>
      </c>
      <c r="CP36" s="222" t="str">
        <f>IF(AND('Bridge Start'!$H31&lt;=CEILING('Bridge CPM'!CP$1,1),'Bridge Start'!$I31&gt;'Bridge CPM'!CO$1),1,"")</f>
        <v/>
      </c>
      <c r="CQ36" s="257" t="str">
        <f>IF(AND('Bridge Start'!$H31&lt;=CEILING('Bridge CPM'!CQ$1,1),'Bridge Start'!$I31&gt;'Bridge CPM'!CP$1),1,"")</f>
        <v/>
      </c>
      <c r="CR36" s="257" t="str">
        <f>IF(AND('Bridge Start'!$H31&lt;=CEILING('Bridge CPM'!CR$1,1),'Bridge Start'!$I31&gt;'Bridge CPM'!CQ$1),1,"")</f>
        <v/>
      </c>
      <c r="CS36" s="257" t="str">
        <f>IF(AND('Bridge Start'!$H31&lt;=CEILING('Bridge CPM'!CS$1,1),'Bridge Start'!$I31&gt;'Bridge CPM'!CR$1),1,"")</f>
        <v/>
      </c>
      <c r="CT36" s="257" t="str">
        <f>IF(AND('Bridge Start'!$H31&lt;=CEILING('Bridge CPM'!CT$1,1),'Bridge Start'!$I31&gt;'Bridge CPM'!CS$1),1,"")</f>
        <v/>
      </c>
      <c r="CU36" s="257" t="str">
        <f>IF(AND('Bridge Start'!$H31&lt;=CEILING('Bridge CPM'!CU$1,1),'Bridge Start'!$I31&gt;'Bridge CPM'!CT$1),1,"")</f>
        <v/>
      </c>
      <c r="CV36" s="257" t="str">
        <f>IF(AND('Bridge Start'!$H31&lt;=CEILING('Bridge CPM'!CV$1,1),'Bridge Start'!$I31&gt;'Bridge CPM'!CU$1),1,"")</f>
        <v/>
      </c>
      <c r="CW36" s="257" t="str">
        <f>IF(AND('Bridge Start'!$H31&lt;=CEILING('Bridge CPM'!CW$1,1),'Bridge Start'!$I31&gt;'Bridge CPM'!CV$1),1,"")</f>
        <v/>
      </c>
      <c r="CX36" s="257" t="str">
        <f>IF(AND('Bridge Start'!$H31&lt;=CEILING('Bridge CPM'!CX$1,1),'Bridge Start'!$I31&gt;'Bridge CPM'!CW$1),1,"")</f>
        <v/>
      </c>
      <c r="CY36" s="223" t="str">
        <f>IF(AND('Bridge Start'!$H31&lt;=CEILING('Bridge CPM'!CY$1,1),'Bridge Start'!$I31&gt;'Bridge CPM'!CX$1),1,"")</f>
        <v/>
      </c>
      <c r="CZ36" s="222" t="str">
        <f>IF(AND('Bridge Start'!$H31&lt;=CEILING('Bridge CPM'!CZ$1,1),'Bridge Start'!$I31&gt;'Bridge CPM'!CY$1),1,"")</f>
        <v/>
      </c>
      <c r="DA36" s="257" t="str">
        <f>IF(AND('Bridge Start'!$H31&lt;=CEILING('Bridge CPM'!DA$1,1),'Bridge Start'!$I31&gt;'Bridge CPM'!CZ$1),1,"")</f>
        <v/>
      </c>
      <c r="DB36" s="257" t="str">
        <f>IF(AND('Bridge Start'!$H31&lt;=CEILING('Bridge CPM'!DB$1,1),'Bridge Start'!$I31&gt;'Bridge CPM'!DA$1),1,"")</f>
        <v/>
      </c>
      <c r="DC36" s="257" t="str">
        <f>IF(AND('Bridge Start'!$H31&lt;=CEILING('Bridge CPM'!DC$1,1),'Bridge Start'!$I31&gt;'Bridge CPM'!DB$1),1,"")</f>
        <v/>
      </c>
      <c r="DD36" s="257" t="str">
        <f>IF(AND('Bridge Start'!$H31&lt;=CEILING('Bridge CPM'!DD$1,1),'Bridge Start'!$I31&gt;'Bridge CPM'!DC$1),1,"")</f>
        <v/>
      </c>
      <c r="DE36" s="257" t="str">
        <f>IF(AND('Bridge Start'!$H31&lt;=CEILING('Bridge CPM'!DE$1,1),'Bridge Start'!$I31&gt;'Bridge CPM'!DD$1),1,"")</f>
        <v/>
      </c>
      <c r="DF36" s="257" t="str">
        <f>IF(AND('Bridge Start'!$H31&lt;=CEILING('Bridge CPM'!DF$1,1),'Bridge Start'!$I31&gt;'Bridge CPM'!DE$1),1,"")</f>
        <v/>
      </c>
      <c r="DG36" s="257" t="str">
        <f>IF(AND('Bridge Start'!$H31&lt;=CEILING('Bridge CPM'!DG$1,1),'Bridge Start'!$I31&gt;'Bridge CPM'!DF$1),1,"")</f>
        <v/>
      </c>
      <c r="DH36" s="257" t="str">
        <f>IF(AND('Bridge Start'!$H31&lt;=CEILING('Bridge CPM'!DH$1,1),'Bridge Start'!$I31&gt;'Bridge CPM'!DG$1),1,"")</f>
        <v/>
      </c>
      <c r="DI36" s="223" t="str">
        <f>IF(AND('Bridge Start'!$H31&lt;=CEILING('Bridge CPM'!DI$1,1),'Bridge Start'!$I31&gt;'Bridge CPM'!DH$1),1,"")</f>
        <v/>
      </c>
      <c r="DJ36" s="222" t="str">
        <f>IF(AND('Bridge Start'!$H31&lt;=CEILING('Bridge CPM'!DJ$1,1),'Bridge Start'!$I31&gt;'Bridge CPM'!DI$1),1,"")</f>
        <v/>
      </c>
      <c r="DK36" s="257" t="str">
        <f>IF(AND('Bridge Start'!$H31&lt;=CEILING('Bridge CPM'!DK$1,1),'Bridge Start'!$I31&gt;'Bridge CPM'!DJ$1),1,"")</f>
        <v/>
      </c>
      <c r="DL36" s="257" t="str">
        <f>IF(AND('Bridge Start'!$H31&lt;=CEILING('Bridge CPM'!DL$1,1),'Bridge Start'!$I31&gt;'Bridge CPM'!DK$1),1,"")</f>
        <v/>
      </c>
      <c r="DM36" s="257" t="str">
        <f>IF(AND('Bridge Start'!$H31&lt;=CEILING('Bridge CPM'!DM$1,1),'Bridge Start'!$I31&gt;'Bridge CPM'!DL$1),1,"")</f>
        <v/>
      </c>
      <c r="DN36" s="257" t="str">
        <f>IF(AND('Bridge Start'!$H31&lt;=CEILING('Bridge CPM'!DN$1,1),'Bridge Start'!$I31&gt;'Bridge CPM'!DM$1),1,"")</f>
        <v/>
      </c>
      <c r="DO36" s="257" t="str">
        <f>IF(AND('Bridge Start'!$H31&lt;=CEILING('Bridge CPM'!DO$1,1),'Bridge Start'!$I31&gt;'Bridge CPM'!DN$1),1,"")</f>
        <v/>
      </c>
      <c r="DP36" s="257" t="str">
        <f>IF(AND('Bridge Start'!$H31&lt;=CEILING('Bridge CPM'!DP$1,1),'Bridge Start'!$I31&gt;'Bridge CPM'!DO$1),1,"")</f>
        <v/>
      </c>
      <c r="DQ36" s="257" t="str">
        <f>IF(AND('Bridge Start'!$H31&lt;=CEILING('Bridge CPM'!DQ$1,1),'Bridge Start'!$I31&gt;'Bridge CPM'!DP$1),1,"")</f>
        <v/>
      </c>
      <c r="DR36" s="257" t="str">
        <f>IF(AND('Bridge Start'!$H31&lt;=CEILING('Bridge CPM'!DR$1,1),'Bridge Start'!$I31&gt;'Bridge CPM'!DQ$1),1,"")</f>
        <v/>
      </c>
      <c r="DS36" s="223" t="str">
        <f>IF(AND('Bridge Start'!$H31&lt;=CEILING('Bridge CPM'!DS$1,1),'Bridge Start'!$I31&gt;'Bridge CPM'!DR$1),1,"")</f>
        <v/>
      </c>
      <c r="DT36" s="222" t="str">
        <f>IF(AND('Bridge Start'!$H31&lt;=CEILING('Bridge CPM'!DT$1,1),'Bridge Start'!$I31&gt;'Bridge CPM'!DS$1),1,"")</f>
        <v/>
      </c>
      <c r="DU36" s="257" t="str">
        <f>IF(AND('Bridge Start'!$H31&lt;=CEILING('Bridge CPM'!DU$1,1),'Bridge Start'!$I31&gt;'Bridge CPM'!DT$1),1,"")</f>
        <v/>
      </c>
      <c r="DV36" s="257" t="str">
        <f>IF(AND('Bridge Start'!$H31&lt;=CEILING('Bridge CPM'!DV$1,1),'Bridge Start'!$I31&gt;'Bridge CPM'!DU$1),1,"")</f>
        <v/>
      </c>
      <c r="DW36" s="257" t="str">
        <f>IF(AND('Bridge Start'!$H31&lt;=CEILING('Bridge CPM'!DW$1,1),'Bridge Start'!$I31&gt;'Bridge CPM'!DV$1),1,"")</f>
        <v/>
      </c>
      <c r="DX36" s="257" t="str">
        <f>IF(AND('Bridge Start'!$H31&lt;=CEILING('Bridge CPM'!DX$1,1),'Bridge Start'!$I31&gt;'Bridge CPM'!DW$1),1,"")</f>
        <v/>
      </c>
      <c r="DY36" s="257" t="str">
        <f>IF(AND('Bridge Start'!$H31&lt;=CEILING('Bridge CPM'!DY$1,1),'Bridge Start'!$I31&gt;'Bridge CPM'!DX$1),1,"")</f>
        <v/>
      </c>
      <c r="DZ36" s="257" t="str">
        <f>IF(AND('Bridge Start'!$H31&lt;=CEILING('Bridge CPM'!DZ$1,1),'Bridge Start'!$I31&gt;'Bridge CPM'!DY$1),1,"")</f>
        <v/>
      </c>
      <c r="EA36" s="257" t="str">
        <f>IF(AND('Bridge Start'!$H31&lt;=CEILING('Bridge CPM'!EA$1,1),'Bridge Start'!$I31&gt;'Bridge CPM'!DZ$1),1,"")</f>
        <v/>
      </c>
      <c r="EB36" s="257" t="str">
        <f>IF(AND('Bridge Start'!$H31&lt;=CEILING('Bridge CPM'!EB$1,1),'Bridge Start'!$I31&gt;'Bridge CPM'!EA$1),1,"")</f>
        <v/>
      </c>
      <c r="EC36" s="223" t="str">
        <f>IF(AND('Bridge Start'!$H31&lt;=CEILING('Bridge CPM'!EC$1,1),'Bridge Start'!$I31&gt;'Bridge CPM'!EB$1),1,"")</f>
        <v/>
      </c>
    </row>
    <row r="37" spans="2:133" ht="12" customHeight="1" x14ac:dyDescent="0.2">
      <c r="B37" t="str">
        <f>'Bridge Start'!B32</f>
        <v/>
      </c>
      <c r="C37" s="249" t="str">
        <f>'Bridge Start'!D32</f>
        <v/>
      </c>
      <c r="D37" s="268" t="str">
        <f>IF(AND('Bridge Start'!$H32&lt;=CEILING('Bridge CPM'!D$1,1),'Bridge Start'!$I32&gt;'Bridge CPM'!C$1),1,"")</f>
        <v/>
      </c>
      <c r="E37" s="269" t="str">
        <f>IF(AND('Bridge Start'!$H32&lt;=CEILING('Bridge CPM'!E$1,1),'Bridge Start'!$I32&gt;'Bridge CPM'!D$1),1,"")</f>
        <v/>
      </c>
      <c r="F37" s="269" t="str">
        <f>IF(AND('Bridge Start'!$H32&lt;=CEILING('Bridge CPM'!F$1,1),'Bridge Start'!$I32&gt;'Bridge CPM'!E$1),1,"")</f>
        <v/>
      </c>
      <c r="G37" s="269" t="str">
        <f>IF(AND('Bridge Start'!$H32&lt;=CEILING('Bridge CPM'!G$1,1),'Bridge Start'!$I32&gt;'Bridge CPM'!F$1),1,"")</f>
        <v/>
      </c>
      <c r="H37" s="269" t="str">
        <f>IF(AND('Bridge Start'!$H32&lt;=CEILING('Bridge CPM'!H$1,1),'Bridge Start'!$I32&gt;'Bridge CPM'!G$1),1,"")</f>
        <v/>
      </c>
      <c r="I37" s="269" t="str">
        <f>IF(AND('Bridge Start'!$H32&lt;=CEILING('Bridge CPM'!I$1,1),'Bridge Start'!$I32&gt;'Bridge CPM'!H$1),1,"")</f>
        <v/>
      </c>
      <c r="J37" s="269" t="str">
        <f>IF(AND('Bridge Start'!$H32&lt;=CEILING('Bridge CPM'!J$1,1),'Bridge Start'!$I32&gt;'Bridge CPM'!I$1),1,"")</f>
        <v/>
      </c>
      <c r="K37" s="269" t="str">
        <f>IF(AND('Bridge Start'!$H32&lt;=CEILING('Bridge CPM'!K$1,1),'Bridge Start'!$I32&gt;'Bridge CPM'!J$1),1,"")</f>
        <v/>
      </c>
      <c r="L37" s="269" t="str">
        <f>IF(AND('Bridge Start'!$H32&lt;=CEILING('Bridge CPM'!L$1,1),'Bridge Start'!$I32&gt;'Bridge CPM'!K$1),1,"")</f>
        <v/>
      </c>
      <c r="M37" s="270" t="str">
        <f>IF(AND('Bridge Start'!$H32&lt;=CEILING('Bridge CPM'!M$1,1),'Bridge Start'!$I32&gt;'Bridge CPM'!L$1),1,"")</f>
        <v/>
      </c>
      <c r="N37" s="268" t="str">
        <f>IF(AND('Bridge Start'!$H32&lt;=CEILING('Bridge CPM'!N$1,1),'Bridge Start'!$I32&gt;'Bridge CPM'!M$1),1,"")</f>
        <v/>
      </c>
      <c r="O37" s="269" t="str">
        <f>IF(AND('Bridge Start'!$H32&lt;=CEILING('Bridge CPM'!O$1,1),'Bridge Start'!$I32&gt;'Bridge CPM'!N$1),1,"")</f>
        <v/>
      </c>
      <c r="P37" s="269" t="str">
        <f>IF(AND('Bridge Start'!$H32&lt;=CEILING('Bridge CPM'!P$1,1),'Bridge Start'!$I32&gt;'Bridge CPM'!O$1),1,"")</f>
        <v/>
      </c>
      <c r="Q37" s="269" t="str">
        <f>IF(AND('Bridge Start'!$H32&lt;=CEILING('Bridge CPM'!Q$1,1),'Bridge Start'!$I32&gt;'Bridge CPM'!P$1),1,"")</f>
        <v/>
      </c>
      <c r="R37" s="269" t="str">
        <f>IF(AND('Bridge Start'!$H32&lt;=CEILING('Bridge CPM'!R$1,1),'Bridge Start'!$I32&gt;'Bridge CPM'!Q$1),1,"")</f>
        <v/>
      </c>
      <c r="S37" s="269" t="str">
        <f>IF(AND('Bridge Start'!$H32&lt;=CEILING('Bridge CPM'!S$1,1),'Bridge Start'!$I32&gt;'Bridge CPM'!R$1),1,"")</f>
        <v/>
      </c>
      <c r="T37" s="269" t="str">
        <f>IF(AND('Bridge Start'!$H32&lt;=CEILING('Bridge CPM'!T$1,1),'Bridge Start'!$I32&gt;'Bridge CPM'!S$1),1,"")</f>
        <v/>
      </c>
      <c r="U37" s="269" t="str">
        <f>IF(AND('Bridge Start'!$H32&lt;=CEILING('Bridge CPM'!U$1,1),'Bridge Start'!$I32&gt;'Bridge CPM'!T$1),1,"")</f>
        <v/>
      </c>
      <c r="V37" s="269" t="str">
        <f>IF(AND('Bridge Start'!$H32&lt;=CEILING('Bridge CPM'!V$1,1),'Bridge Start'!$I32&gt;'Bridge CPM'!U$1),1,"")</f>
        <v/>
      </c>
      <c r="W37" s="270" t="str">
        <f>IF(AND('Bridge Start'!$H32&lt;=CEILING('Bridge CPM'!W$1,1),'Bridge Start'!$I32&gt;'Bridge CPM'!V$1),1,"")</f>
        <v/>
      </c>
      <c r="X37" s="268" t="str">
        <f>IF(AND('Bridge Start'!$H32&lt;=CEILING('Bridge CPM'!X$1,1),'Bridge Start'!$I32&gt;'Bridge CPM'!W$1),1,"")</f>
        <v/>
      </c>
      <c r="Y37" s="269" t="str">
        <f>IF(AND('Bridge Start'!$H32&lt;=CEILING('Bridge CPM'!Y$1,1),'Bridge Start'!$I32&gt;'Bridge CPM'!X$1),1,"")</f>
        <v/>
      </c>
      <c r="Z37" s="269" t="str">
        <f>IF(AND('Bridge Start'!$H32&lt;=CEILING('Bridge CPM'!Z$1,1),'Bridge Start'!$I32&gt;'Bridge CPM'!Y$1),1,"")</f>
        <v/>
      </c>
      <c r="AA37" s="269" t="str">
        <f>IF(AND('Bridge Start'!$H32&lt;=CEILING('Bridge CPM'!AA$1,1),'Bridge Start'!$I32&gt;'Bridge CPM'!Z$1),1,"")</f>
        <v/>
      </c>
      <c r="AB37" s="269" t="str">
        <f>IF(AND('Bridge Start'!$H32&lt;=CEILING('Bridge CPM'!AB$1,1),'Bridge Start'!$I32&gt;'Bridge CPM'!AA$1),1,"")</f>
        <v/>
      </c>
      <c r="AC37" s="269" t="str">
        <f>IF(AND('Bridge Start'!$H32&lt;=CEILING('Bridge CPM'!AC$1,1),'Bridge Start'!$I32&gt;'Bridge CPM'!AB$1),1,"")</f>
        <v/>
      </c>
      <c r="AD37" s="269" t="str">
        <f>IF(AND('Bridge Start'!$H32&lt;=CEILING('Bridge CPM'!AD$1,1),'Bridge Start'!$I32&gt;'Bridge CPM'!AC$1),1,"")</f>
        <v/>
      </c>
      <c r="AE37" s="269" t="str">
        <f>IF(AND('Bridge Start'!$H32&lt;=CEILING('Bridge CPM'!AE$1,1),'Bridge Start'!$I32&gt;'Bridge CPM'!AD$1),1,"")</f>
        <v/>
      </c>
      <c r="AF37" s="269" t="str">
        <f>IF(AND('Bridge Start'!$H32&lt;=CEILING('Bridge CPM'!AF$1,1),'Bridge Start'!$I32&gt;'Bridge CPM'!AE$1),1,"")</f>
        <v/>
      </c>
      <c r="AG37" s="270" t="str">
        <f>IF(AND('Bridge Start'!$H32&lt;=CEILING('Bridge CPM'!AG$1,1),'Bridge Start'!$I32&gt;'Bridge CPM'!AF$1),1,"")</f>
        <v/>
      </c>
      <c r="AH37" s="268" t="str">
        <f>IF(AND('Bridge Start'!$H32&lt;=CEILING('Bridge CPM'!AH$1,1),'Bridge Start'!$I32&gt;'Bridge CPM'!AG$1),1,"")</f>
        <v/>
      </c>
      <c r="AI37" s="269" t="str">
        <f>IF(AND('Bridge Start'!$H32&lt;=CEILING('Bridge CPM'!AI$1,1),'Bridge Start'!$I32&gt;'Bridge CPM'!AH$1),1,"")</f>
        <v/>
      </c>
      <c r="AJ37" s="269" t="str">
        <f>IF(AND('Bridge Start'!$H32&lt;=CEILING('Bridge CPM'!AJ$1,1),'Bridge Start'!$I32&gt;'Bridge CPM'!AI$1),1,"")</f>
        <v/>
      </c>
      <c r="AK37" s="269" t="str">
        <f>IF(AND('Bridge Start'!$H32&lt;=CEILING('Bridge CPM'!AK$1,1),'Bridge Start'!$I32&gt;'Bridge CPM'!AJ$1),1,"")</f>
        <v/>
      </c>
      <c r="AL37" s="269" t="str">
        <f>IF(AND('Bridge Start'!$H32&lt;=CEILING('Bridge CPM'!AL$1,1),'Bridge Start'!$I32&gt;'Bridge CPM'!AK$1),1,"")</f>
        <v/>
      </c>
      <c r="AM37" s="269" t="str">
        <f>IF(AND('Bridge Start'!$H32&lt;=CEILING('Bridge CPM'!AM$1,1),'Bridge Start'!$I32&gt;'Bridge CPM'!AL$1),1,"")</f>
        <v/>
      </c>
      <c r="AN37" s="269" t="str">
        <f>IF(AND('Bridge Start'!$H32&lt;=CEILING('Bridge CPM'!AN$1,1),'Bridge Start'!$I32&gt;'Bridge CPM'!AM$1),1,"")</f>
        <v/>
      </c>
      <c r="AO37" s="269" t="str">
        <f>IF(AND('Bridge Start'!$H32&lt;=CEILING('Bridge CPM'!AO$1,1),'Bridge Start'!$I32&gt;'Bridge CPM'!AN$1),1,"")</f>
        <v/>
      </c>
      <c r="AP37" s="269" t="str">
        <f>IF(AND('Bridge Start'!$H32&lt;=CEILING('Bridge CPM'!AP$1,1),'Bridge Start'!$I32&gt;'Bridge CPM'!AO$1),1,"")</f>
        <v/>
      </c>
      <c r="AQ37" s="270" t="str">
        <f>IF(AND('Bridge Start'!$H32&lt;=CEILING('Bridge CPM'!AQ$1,1),'Bridge Start'!$I32&gt;'Bridge CPM'!AP$1),1,"")</f>
        <v/>
      </c>
      <c r="AR37" s="268" t="str">
        <f>IF(AND('Bridge Start'!$H32&lt;=CEILING('Bridge CPM'!AR$1,1),'Bridge Start'!$I32&gt;'Bridge CPM'!AQ$1),1,"")</f>
        <v/>
      </c>
      <c r="AS37" s="269" t="str">
        <f>IF(AND('Bridge Start'!$H32&lt;=CEILING('Bridge CPM'!AS$1,1),'Bridge Start'!$I32&gt;'Bridge CPM'!AR$1),1,"")</f>
        <v/>
      </c>
      <c r="AT37" s="269" t="str">
        <f>IF(AND('Bridge Start'!$H32&lt;=CEILING('Bridge CPM'!AT$1,1),'Bridge Start'!$I32&gt;'Bridge CPM'!AS$1),1,"")</f>
        <v/>
      </c>
      <c r="AU37" s="269" t="str">
        <f>IF(AND('Bridge Start'!$H32&lt;=CEILING('Bridge CPM'!AU$1,1),'Bridge Start'!$I32&gt;'Bridge CPM'!AT$1),1,"")</f>
        <v/>
      </c>
      <c r="AV37" s="269" t="str">
        <f>IF(AND('Bridge Start'!$H32&lt;=CEILING('Bridge CPM'!AV$1,1),'Bridge Start'!$I32&gt;'Bridge CPM'!AU$1),1,"")</f>
        <v/>
      </c>
      <c r="AW37" s="269" t="str">
        <f>IF(AND('Bridge Start'!$H32&lt;=CEILING('Bridge CPM'!AW$1,1),'Bridge Start'!$I32&gt;'Bridge CPM'!AV$1),1,"")</f>
        <v/>
      </c>
      <c r="AX37" s="269" t="str">
        <f>IF(AND('Bridge Start'!$H32&lt;=CEILING('Bridge CPM'!AX$1,1),'Bridge Start'!$I32&gt;'Bridge CPM'!AW$1),1,"")</f>
        <v/>
      </c>
      <c r="AY37" s="269" t="str">
        <f>IF(AND('Bridge Start'!$H32&lt;=CEILING('Bridge CPM'!AY$1,1),'Bridge Start'!$I32&gt;'Bridge CPM'!AX$1),1,"")</f>
        <v/>
      </c>
      <c r="AZ37" s="269" t="str">
        <f>IF(AND('Bridge Start'!$H32&lt;=CEILING('Bridge CPM'!AZ$1,1),'Bridge Start'!$I32&gt;'Bridge CPM'!AY$1),1,"")</f>
        <v/>
      </c>
      <c r="BA37" s="270" t="str">
        <f>IF(AND('Bridge Start'!$H32&lt;=CEILING('Bridge CPM'!BA$1,1),'Bridge Start'!$I32&gt;'Bridge CPM'!AZ$1),1,"")</f>
        <v/>
      </c>
      <c r="BB37" s="268" t="str">
        <f>IF(AND('Bridge Start'!$H32&lt;=CEILING('Bridge CPM'!BB$1,1),'Bridge Start'!$I32&gt;'Bridge CPM'!BA$1),1,"")</f>
        <v/>
      </c>
      <c r="BC37" s="269" t="str">
        <f>IF(AND('Bridge Start'!$H32&lt;=CEILING('Bridge CPM'!BC$1,1),'Bridge Start'!$I32&gt;'Bridge CPM'!BB$1),1,"")</f>
        <v/>
      </c>
      <c r="BD37" s="269" t="str">
        <f>IF(AND('Bridge Start'!$H32&lt;=CEILING('Bridge CPM'!BD$1,1),'Bridge Start'!$I32&gt;'Bridge CPM'!BC$1),1,"")</f>
        <v/>
      </c>
      <c r="BE37" s="269" t="str">
        <f>IF(AND('Bridge Start'!$H32&lt;=CEILING('Bridge CPM'!BE$1,1),'Bridge Start'!$I32&gt;'Bridge CPM'!BD$1),1,"")</f>
        <v/>
      </c>
      <c r="BF37" s="269" t="str">
        <f>IF(AND('Bridge Start'!$H32&lt;=CEILING('Bridge CPM'!BF$1,1),'Bridge Start'!$I32&gt;'Bridge CPM'!BE$1),1,"")</f>
        <v/>
      </c>
      <c r="BG37" s="269" t="str">
        <f>IF(AND('Bridge Start'!$H32&lt;=CEILING('Bridge CPM'!BG$1,1),'Bridge Start'!$I32&gt;'Bridge CPM'!BF$1),1,"")</f>
        <v/>
      </c>
      <c r="BH37" s="269" t="str">
        <f>IF(AND('Bridge Start'!$H32&lt;=CEILING('Bridge CPM'!BH$1,1),'Bridge Start'!$I32&gt;'Bridge CPM'!BG$1),1,"")</f>
        <v/>
      </c>
      <c r="BI37" s="269" t="str">
        <f>IF(AND('Bridge Start'!$H32&lt;=CEILING('Bridge CPM'!BI$1,1),'Bridge Start'!$I32&gt;'Bridge CPM'!BH$1),1,"")</f>
        <v/>
      </c>
      <c r="BJ37" s="269" t="str">
        <f>IF(AND('Bridge Start'!$H32&lt;=CEILING('Bridge CPM'!BJ$1,1),'Bridge Start'!$I32&gt;'Bridge CPM'!BI$1),1,"")</f>
        <v/>
      </c>
      <c r="BK37" s="270" t="str">
        <f>IF(AND('Bridge Start'!$H32&lt;=CEILING('Bridge CPM'!BK$1,1),'Bridge Start'!$I32&gt;'Bridge CPM'!BJ$1),1,"")</f>
        <v/>
      </c>
      <c r="BL37" s="268" t="str">
        <f>IF(AND('Bridge Start'!$H32&lt;=CEILING('Bridge CPM'!BL$1,1),'Bridge Start'!$I32&gt;'Bridge CPM'!BK$1),1,"")</f>
        <v/>
      </c>
      <c r="BM37" s="269" t="str">
        <f>IF(AND('Bridge Start'!$H32&lt;=CEILING('Bridge CPM'!BM$1,1),'Bridge Start'!$I32&gt;'Bridge CPM'!BL$1),1,"")</f>
        <v/>
      </c>
      <c r="BN37" s="269" t="str">
        <f>IF(AND('Bridge Start'!$H32&lt;=CEILING('Bridge CPM'!BN$1,1),'Bridge Start'!$I32&gt;'Bridge CPM'!BM$1),1,"")</f>
        <v/>
      </c>
      <c r="BO37" s="269" t="str">
        <f>IF(AND('Bridge Start'!$H32&lt;=CEILING('Bridge CPM'!BO$1,1),'Bridge Start'!$I32&gt;'Bridge CPM'!BN$1),1,"")</f>
        <v/>
      </c>
      <c r="BP37" s="269" t="str">
        <f>IF(AND('Bridge Start'!$H32&lt;=CEILING('Bridge CPM'!BP$1,1),'Bridge Start'!$I32&gt;'Bridge CPM'!BO$1),1,"")</f>
        <v/>
      </c>
      <c r="BQ37" s="269" t="str">
        <f>IF(AND('Bridge Start'!$H32&lt;=CEILING('Bridge CPM'!BQ$1,1),'Bridge Start'!$I32&gt;'Bridge CPM'!BP$1),1,"")</f>
        <v/>
      </c>
      <c r="BR37" s="269" t="str">
        <f>IF(AND('Bridge Start'!$H32&lt;=CEILING('Bridge CPM'!BR$1,1),'Bridge Start'!$I32&gt;'Bridge CPM'!BQ$1),1,"")</f>
        <v/>
      </c>
      <c r="BS37" s="269" t="str">
        <f>IF(AND('Bridge Start'!$H32&lt;=CEILING('Bridge CPM'!BS$1,1),'Bridge Start'!$I32&gt;'Bridge CPM'!BR$1),1,"")</f>
        <v/>
      </c>
      <c r="BT37" s="269" t="str">
        <f>IF(AND('Bridge Start'!$H32&lt;=CEILING('Bridge CPM'!BT$1,1),'Bridge Start'!$I32&gt;'Bridge CPM'!BS$1),1,"")</f>
        <v/>
      </c>
      <c r="BU37" s="270" t="str">
        <f>IF(AND('Bridge Start'!$H32&lt;=CEILING('Bridge CPM'!BU$1,1),'Bridge Start'!$I32&gt;'Bridge CPM'!BT$1),1,"")</f>
        <v/>
      </c>
      <c r="BV37" s="268" t="str">
        <f>IF(AND('Bridge Start'!$H32&lt;=CEILING('Bridge CPM'!BV$1,1),'Bridge Start'!$I32&gt;'Bridge CPM'!BU$1),1,"")</f>
        <v/>
      </c>
      <c r="BW37" s="269" t="str">
        <f>IF(AND('Bridge Start'!$H32&lt;=CEILING('Bridge CPM'!BW$1,1),'Bridge Start'!$I32&gt;'Bridge CPM'!BV$1),1,"")</f>
        <v/>
      </c>
      <c r="BX37" s="269" t="str">
        <f>IF(AND('Bridge Start'!$H32&lt;=CEILING('Bridge CPM'!BX$1,1),'Bridge Start'!$I32&gt;'Bridge CPM'!BW$1),1,"")</f>
        <v/>
      </c>
      <c r="BY37" s="269" t="str">
        <f>IF(AND('Bridge Start'!$H32&lt;=CEILING('Bridge CPM'!BY$1,1),'Bridge Start'!$I32&gt;'Bridge CPM'!BX$1),1,"")</f>
        <v/>
      </c>
      <c r="BZ37" s="269" t="str">
        <f>IF(AND('Bridge Start'!$H32&lt;=CEILING('Bridge CPM'!BZ$1,1),'Bridge Start'!$I32&gt;'Bridge CPM'!BY$1),1,"")</f>
        <v/>
      </c>
      <c r="CA37" s="269" t="str">
        <f>IF(AND('Bridge Start'!$H32&lt;=CEILING('Bridge CPM'!CA$1,1),'Bridge Start'!$I32&gt;'Bridge CPM'!BZ$1),1,"")</f>
        <v/>
      </c>
      <c r="CB37" s="269" t="str">
        <f>IF(AND('Bridge Start'!$H32&lt;=CEILING('Bridge CPM'!CB$1,1),'Bridge Start'!$I32&gt;'Bridge CPM'!CA$1),1,"")</f>
        <v/>
      </c>
      <c r="CC37" s="269" t="str">
        <f>IF(AND('Bridge Start'!$H32&lt;=CEILING('Bridge CPM'!CC$1,1),'Bridge Start'!$I32&gt;'Bridge CPM'!CB$1),1,"")</f>
        <v/>
      </c>
      <c r="CD37" s="269" t="str">
        <f>IF(AND('Bridge Start'!$H32&lt;=CEILING('Bridge CPM'!CD$1,1),'Bridge Start'!$I32&gt;'Bridge CPM'!CC$1),1,"")</f>
        <v/>
      </c>
      <c r="CE37" s="270" t="str">
        <f>IF(AND('Bridge Start'!$H32&lt;=CEILING('Bridge CPM'!CE$1,1),'Bridge Start'!$I32&gt;'Bridge CPM'!CD$1),1,"")</f>
        <v/>
      </c>
      <c r="CF37" s="268" t="str">
        <f>IF(AND('Bridge Start'!$H32&lt;=CEILING('Bridge CPM'!CF$1,1),'Bridge Start'!$I32&gt;'Bridge CPM'!CE$1),1,"")</f>
        <v/>
      </c>
      <c r="CG37" s="269" t="str">
        <f>IF(AND('Bridge Start'!$H32&lt;=CEILING('Bridge CPM'!CG$1,1),'Bridge Start'!$I32&gt;'Bridge CPM'!CF$1),1,"")</f>
        <v/>
      </c>
      <c r="CH37" s="269" t="str">
        <f>IF(AND('Bridge Start'!$H32&lt;=CEILING('Bridge CPM'!CH$1,1),'Bridge Start'!$I32&gt;'Bridge CPM'!CG$1),1,"")</f>
        <v/>
      </c>
      <c r="CI37" s="269" t="str">
        <f>IF(AND('Bridge Start'!$H32&lt;=CEILING('Bridge CPM'!CI$1,1),'Bridge Start'!$I32&gt;'Bridge CPM'!CH$1),1,"")</f>
        <v/>
      </c>
      <c r="CJ37" s="269" t="str">
        <f>IF(AND('Bridge Start'!$H32&lt;=CEILING('Bridge CPM'!CJ$1,1),'Bridge Start'!$I32&gt;'Bridge CPM'!CI$1),1,"")</f>
        <v/>
      </c>
      <c r="CK37" s="269" t="str">
        <f>IF(AND('Bridge Start'!$H32&lt;=CEILING('Bridge CPM'!CK$1,1),'Bridge Start'!$I32&gt;'Bridge CPM'!CJ$1),1,"")</f>
        <v/>
      </c>
      <c r="CL37" s="269" t="str">
        <f>IF(AND('Bridge Start'!$H32&lt;=CEILING('Bridge CPM'!CL$1,1),'Bridge Start'!$I32&gt;'Bridge CPM'!CK$1),1,"")</f>
        <v/>
      </c>
      <c r="CM37" s="269" t="str">
        <f>IF(AND('Bridge Start'!$H32&lt;=CEILING('Bridge CPM'!CM$1,1),'Bridge Start'!$I32&gt;'Bridge CPM'!CL$1),1,"")</f>
        <v/>
      </c>
      <c r="CN37" s="269" t="str">
        <f>IF(AND('Bridge Start'!$H32&lt;=CEILING('Bridge CPM'!CN$1,1),'Bridge Start'!$I32&gt;'Bridge CPM'!CM$1),1,"")</f>
        <v/>
      </c>
      <c r="CO37" s="270" t="str">
        <f>IF(AND('Bridge Start'!$H32&lt;=CEILING('Bridge CPM'!CO$1,1),'Bridge Start'!$I32&gt;'Bridge CPM'!CN$1),1,"")</f>
        <v/>
      </c>
      <c r="CP37" s="268" t="str">
        <f>IF(AND('Bridge Start'!$H32&lt;=CEILING('Bridge CPM'!CP$1,1),'Bridge Start'!$I32&gt;'Bridge CPM'!CO$1),1,"")</f>
        <v/>
      </c>
      <c r="CQ37" s="269" t="str">
        <f>IF(AND('Bridge Start'!$H32&lt;=CEILING('Bridge CPM'!CQ$1,1),'Bridge Start'!$I32&gt;'Bridge CPM'!CP$1),1,"")</f>
        <v/>
      </c>
      <c r="CR37" s="269" t="str">
        <f>IF(AND('Bridge Start'!$H32&lt;=CEILING('Bridge CPM'!CR$1,1),'Bridge Start'!$I32&gt;'Bridge CPM'!CQ$1),1,"")</f>
        <v/>
      </c>
      <c r="CS37" s="269" t="str">
        <f>IF(AND('Bridge Start'!$H32&lt;=CEILING('Bridge CPM'!CS$1,1),'Bridge Start'!$I32&gt;'Bridge CPM'!CR$1),1,"")</f>
        <v/>
      </c>
      <c r="CT37" s="269" t="str">
        <f>IF(AND('Bridge Start'!$H32&lt;=CEILING('Bridge CPM'!CT$1,1),'Bridge Start'!$I32&gt;'Bridge CPM'!CS$1),1,"")</f>
        <v/>
      </c>
      <c r="CU37" s="269" t="str">
        <f>IF(AND('Bridge Start'!$H32&lt;=CEILING('Bridge CPM'!CU$1,1),'Bridge Start'!$I32&gt;'Bridge CPM'!CT$1),1,"")</f>
        <v/>
      </c>
      <c r="CV37" s="269" t="str">
        <f>IF(AND('Bridge Start'!$H32&lt;=CEILING('Bridge CPM'!CV$1,1),'Bridge Start'!$I32&gt;'Bridge CPM'!CU$1),1,"")</f>
        <v/>
      </c>
      <c r="CW37" s="269" t="str">
        <f>IF(AND('Bridge Start'!$H32&lt;=CEILING('Bridge CPM'!CW$1,1),'Bridge Start'!$I32&gt;'Bridge CPM'!CV$1),1,"")</f>
        <v/>
      </c>
      <c r="CX37" s="269" t="str">
        <f>IF(AND('Bridge Start'!$H32&lt;=CEILING('Bridge CPM'!CX$1,1),'Bridge Start'!$I32&gt;'Bridge CPM'!CW$1),1,"")</f>
        <v/>
      </c>
      <c r="CY37" s="270" t="str">
        <f>IF(AND('Bridge Start'!$H32&lt;=CEILING('Bridge CPM'!CY$1,1),'Bridge Start'!$I32&gt;'Bridge CPM'!CX$1),1,"")</f>
        <v/>
      </c>
      <c r="CZ37" s="268" t="str">
        <f>IF(AND('Bridge Start'!$H32&lt;=CEILING('Bridge CPM'!CZ$1,1),'Bridge Start'!$I32&gt;'Bridge CPM'!CY$1),1,"")</f>
        <v/>
      </c>
      <c r="DA37" s="269" t="str">
        <f>IF(AND('Bridge Start'!$H32&lt;=CEILING('Bridge CPM'!DA$1,1),'Bridge Start'!$I32&gt;'Bridge CPM'!CZ$1),1,"")</f>
        <v/>
      </c>
      <c r="DB37" s="269" t="str">
        <f>IF(AND('Bridge Start'!$H32&lt;=CEILING('Bridge CPM'!DB$1,1),'Bridge Start'!$I32&gt;'Bridge CPM'!DA$1),1,"")</f>
        <v/>
      </c>
      <c r="DC37" s="269" t="str">
        <f>IF(AND('Bridge Start'!$H32&lt;=CEILING('Bridge CPM'!DC$1,1),'Bridge Start'!$I32&gt;'Bridge CPM'!DB$1),1,"")</f>
        <v/>
      </c>
      <c r="DD37" s="269" t="str">
        <f>IF(AND('Bridge Start'!$H32&lt;=CEILING('Bridge CPM'!DD$1,1),'Bridge Start'!$I32&gt;'Bridge CPM'!DC$1),1,"")</f>
        <v/>
      </c>
      <c r="DE37" s="269" t="str">
        <f>IF(AND('Bridge Start'!$H32&lt;=CEILING('Bridge CPM'!DE$1,1),'Bridge Start'!$I32&gt;'Bridge CPM'!DD$1),1,"")</f>
        <v/>
      </c>
      <c r="DF37" s="269" t="str">
        <f>IF(AND('Bridge Start'!$H32&lt;=CEILING('Bridge CPM'!DF$1,1),'Bridge Start'!$I32&gt;'Bridge CPM'!DE$1),1,"")</f>
        <v/>
      </c>
      <c r="DG37" s="269" t="str">
        <f>IF(AND('Bridge Start'!$H32&lt;=CEILING('Bridge CPM'!DG$1,1),'Bridge Start'!$I32&gt;'Bridge CPM'!DF$1),1,"")</f>
        <v/>
      </c>
      <c r="DH37" s="269" t="str">
        <f>IF(AND('Bridge Start'!$H32&lt;=CEILING('Bridge CPM'!DH$1,1),'Bridge Start'!$I32&gt;'Bridge CPM'!DG$1),1,"")</f>
        <v/>
      </c>
      <c r="DI37" s="270" t="str">
        <f>IF(AND('Bridge Start'!$H32&lt;=CEILING('Bridge CPM'!DI$1,1),'Bridge Start'!$I32&gt;'Bridge CPM'!DH$1),1,"")</f>
        <v/>
      </c>
      <c r="DJ37" s="268" t="str">
        <f>IF(AND('Bridge Start'!$H32&lt;=CEILING('Bridge CPM'!DJ$1,1),'Bridge Start'!$I32&gt;'Bridge CPM'!DI$1),1,"")</f>
        <v/>
      </c>
      <c r="DK37" s="269" t="str">
        <f>IF(AND('Bridge Start'!$H32&lt;=CEILING('Bridge CPM'!DK$1,1),'Bridge Start'!$I32&gt;'Bridge CPM'!DJ$1),1,"")</f>
        <v/>
      </c>
      <c r="DL37" s="269" t="str">
        <f>IF(AND('Bridge Start'!$H32&lt;=CEILING('Bridge CPM'!DL$1,1),'Bridge Start'!$I32&gt;'Bridge CPM'!DK$1),1,"")</f>
        <v/>
      </c>
      <c r="DM37" s="269" t="str">
        <f>IF(AND('Bridge Start'!$H32&lt;=CEILING('Bridge CPM'!DM$1,1),'Bridge Start'!$I32&gt;'Bridge CPM'!DL$1),1,"")</f>
        <v/>
      </c>
      <c r="DN37" s="269" t="str">
        <f>IF(AND('Bridge Start'!$H32&lt;=CEILING('Bridge CPM'!DN$1,1),'Bridge Start'!$I32&gt;'Bridge CPM'!DM$1),1,"")</f>
        <v/>
      </c>
      <c r="DO37" s="269" t="str">
        <f>IF(AND('Bridge Start'!$H32&lt;=CEILING('Bridge CPM'!DO$1,1),'Bridge Start'!$I32&gt;'Bridge CPM'!DN$1),1,"")</f>
        <v/>
      </c>
      <c r="DP37" s="269" t="str">
        <f>IF(AND('Bridge Start'!$H32&lt;=CEILING('Bridge CPM'!DP$1,1),'Bridge Start'!$I32&gt;'Bridge CPM'!DO$1),1,"")</f>
        <v/>
      </c>
      <c r="DQ37" s="269" t="str">
        <f>IF(AND('Bridge Start'!$H32&lt;=CEILING('Bridge CPM'!DQ$1,1),'Bridge Start'!$I32&gt;'Bridge CPM'!DP$1),1,"")</f>
        <v/>
      </c>
      <c r="DR37" s="269" t="str">
        <f>IF(AND('Bridge Start'!$H32&lt;=CEILING('Bridge CPM'!DR$1,1),'Bridge Start'!$I32&gt;'Bridge CPM'!DQ$1),1,"")</f>
        <v/>
      </c>
      <c r="DS37" s="270" t="str">
        <f>IF(AND('Bridge Start'!$H32&lt;=CEILING('Bridge CPM'!DS$1,1),'Bridge Start'!$I32&gt;'Bridge CPM'!DR$1),1,"")</f>
        <v/>
      </c>
      <c r="DT37" s="268" t="str">
        <f>IF(AND('Bridge Start'!$H32&lt;=CEILING('Bridge CPM'!DT$1,1),'Bridge Start'!$I32&gt;'Bridge CPM'!DS$1),1,"")</f>
        <v/>
      </c>
      <c r="DU37" s="269" t="str">
        <f>IF(AND('Bridge Start'!$H32&lt;=CEILING('Bridge CPM'!DU$1,1),'Bridge Start'!$I32&gt;'Bridge CPM'!DT$1),1,"")</f>
        <v/>
      </c>
      <c r="DV37" s="269" t="str">
        <f>IF(AND('Bridge Start'!$H32&lt;=CEILING('Bridge CPM'!DV$1,1),'Bridge Start'!$I32&gt;'Bridge CPM'!DU$1),1,"")</f>
        <v/>
      </c>
      <c r="DW37" s="269" t="str">
        <f>IF(AND('Bridge Start'!$H32&lt;=CEILING('Bridge CPM'!DW$1,1),'Bridge Start'!$I32&gt;'Bridge CPM'!DV$1),1,"")</f>
        <v/>
      </c>
      <c r="DX37" s="269" t="str">
        <f>IF(AND('Bridge Start'!$H32&lt;=CEILING('Bridge CPM'!DX$1,1),'Bridge Start'!$I32&gt;'Bridge CPM'!DW$1),1,"")</f>
        <v/>
      </c>
      <c r="DY37" s="269" t="str">
        <f>IF(AND('Bridge Start'!$H32&lt;=CEILING('Bridge CPM'!DY$1,1),'Bridge Start'!$I32&gt;'Bridge CPM'!DX$1),1,"")</f>
        <v/>
      </c>
      <c r="DZ37" s="269" t="str">
        <f>IF(AND('Bridge Start'!$H32&lt;=CEILING('Bridge CPM'!DZ$1,1),'Bridge Start'!$I32&gt;'Bridge CPM'!DY$1),1,"")</f>
        <v/>
      </c>
      <c r="EA37" s="269" t="str">
        <f>IF(AND('Bridge Start'!$H32&lt;=CEILING('Bridge CPM'!EA$1,1),'Bridge Start'!$I32&gt;'Bridge CPM'!DZ$1),1,"")</f>
        <v/>
      </c>
      <c r="EB37" s="269" t="str">
        <f>IF(AND('Bridge Start'!$H32&lt;=CEILING('Bridge CPM'!EB$1,1),'Bridge Start'!$I32&gt;'Bridge CPM'!EA$1),1,"")</f>
        <v/>
      </c>
      <c r="EC37" s="270" t="str">
        <f>IF(AND('Bridge Start'!$H32&lt;=CEILING('Bridge CPM'!EC$1,1),'Bridge Start'!$I32&gt;'Bridge CPM'!EB$1),1,"")</f>
        <v/>
      </c>
    </row>
    <row r="38" spans="2:133" ht="12" customHeight="1" x14ac:dyDescent="0.2">
      <c r="B38" t="str">
        <f>'Bridge Start'!B33</f>
        <v/>
      </c>
      <c r="C38" s="221" t="str">
        <f>'Bridge Start'!D33</f>
        <v/>
      </c>
      <c r="D38" s="222" t="str">
        <f>IF(AND('Bridge Start'!$H33&lt;=CEILING('Bridge CPM'!D$1,1),'Bridge Start'!$I33&gt;'Bridge CPM'!C$1),1,"")</f>
        <v/>
      </c>
      <c r="E38" s="257" t="str">
        <f>IF(AND('Bridge Start'!$H33&lt;=CEILING('Bridge CPM'!E$1,1),'Bridge Start'!$I33&gt;'Bridge CPM'!D$1),1,"")</f>
        <v/>
      </c>
      <c r="F38" s="257" t="str">
        <f>IF(AND('Bridge Start'!$H33&lt;=CEILING('Bridge CPM'!F$1,1),'Bridge Start'!$I33&gt;'Bridge CPM'!E$1),1,"")</f>
        <v/>
      </c>
      <c r="G38" s="257" t="str">
        <f>IF(AND('Bridge Start'!$H33&lt;=CEILING('Bridge CPM'!G$1,1),'Bridge Start'!$I33&gt;'Bridge CPM'!F$1),1,"")</f>
        <v/>
      </c>
      <c r="H38" s="257" t="str">
        <f>IF(AND('Bridge Start'!$H33&lt;=CEILING('Bridge CPM'!H$1,1),'Bridge Start'!$I33&gt;'Bridge CPM'!G$1),1,"")</f>
        <v/>
      </c>
      <c r="I38" s="257" t="str">
        <f>IF(AND('Bridge Start'!$H33&lt;=CEILING('Bridge CPM'!I$1,1),'Bridge Start'!$I33&gt;'Bridge CPM'!H$1),1,"")</f>
        <v/>
      </c>
      <c r="J38" s="257" t="str">
        <f>IF(AND('Bridge Start'!$H33&lt;=CEILING('Bridge CPM'!J$1,1),'Bridge Start'!$I33&gt;'Bridge CPM'!I$1),1,"")</f>
        <v/>
      </c>
      <c r="K38" s="257" t="str">
        <f>IF(AND('Bridge Start'!$H33&lt;=CEILING('Bridge CPM'!K$1,1),'Bridge Start'!$I33&gt;'Bridge CPM'!J$1),1,"")</f>
        <v/>
      </c>
      <c r="L38" s="257" t="str">
        <f>IF(AND('Bridge Start'!$H33&lt;=CEILING('Bridge CPM'!L$1,1),'Bridge Start'!$I33&gt;'Bridge CPM'!K$1),1,"")</f>
        <v/>
      </c>
      <c r="M38" s="223" t="str">
        <f>IF(AND('Bridge Start'!$H33&lt;=CEILING('Bridge CPM'!M$1,1),'Bridge Start'!$I33&gt;'Bridge CPM'!L$1),1,"")</f>
        <v/>
      </c>
      <c r="N38" s="222" t="str">
        <f>IF(AND('Bridge Start'!$H33&lt;=CEILING('Bridge CPM'!N$1,1),'Bridge Start'!$I33&gt;'Bridge CPM'!M$1),1,"")</f>
        <v/>
      </c>
      <c r="O38" s="257" t="str">
        <f>IF(AND('Bridge Start'!$H33&lt;=CEILING('Bridge CPM'!O$1,1),'Bridge Start'!$I33&gt;'Bridge CPM'!N$1),1,"")</f>
        <v/>
      </c>
      <c r="P38" s="257" t="str">
        <f>IF(AND('Bridge Start'!$H33&lt;=CEILING('Bridge CPM'!P$1,1),'Bridge Start'!$I33&gt;'Bridge CPM'!O$1),1,"")</f>
        <v/>
      </c>
      <c r="Q38" s="257" t="str">
        <f>IF(AND('Bridge Start'!$H33&lt;=CEILING('Bridge CPM'!Q$1,1),'Bridge Start'!$I33&gt;'Bridge CPM'!P$1),1,"")</f>
        <v/>
      </c>
      <c r="R38" s="257" t="str">
        <f>IF(AND('Bridge Start'!$H33&lt;=CEILING('Bridge CPM'!R$1,1),'Bridge Start'!$I33&gt;'Bridge CPM'!Q$1),1,"")</f>
        <v/>
      </c>
      <c r="S38" s="257" t="str">
        <f>IF(AND('Bridge Start'!$H33&lt;=CEILING('Bridge CPM'!S$1,1),'Bridge Start'!$I33&gt;'Bridge CPM'!R$1),1,"")</f>
        <v/>
      </c>
      <c r="T38" s="257" t="str">
        <f>IF(AND('Bridge Start'!$H33&lt;=CEILING('Bridge CPM'!T$1,1),'Bridge Start'!$I33&gt;'Bridge CPM'!S$1),1,"")</f>
        <v/>
      </c>
      <c r="U38" s="257" t="str">
        <f>IF(AND('Bridge Start'!$H33&lt;=CEILING('Bridge CPM'!U$1,1),'Bridge Start'!$I33&gt;'Bridge CPM'!T$1),1,"")</f>
        <v/>
      </c>
      <c r="V38" s="257" t="str">
        <f>IF(AND('Bridge Start'!$H33&lt;=CEILING('Bridge CPM'!V$1,1),'Bridge Start'!$I33&gt;'Bridge CPM'!U$1),1,"")</f>
        <v/>
      </c>
      <c r="W38" s="223" t="str">
        <f>IF(AND('Bridge Start'!$H33&lt;=CEILING('Bridge CPM'!W$1,1),'Bridge Start'!$I33&gt;'Bridge CPM'!V$1),1,"")</f>
        <v/>
      </c>
      <c r="X38" s="222" t="str">
        <f>IF(AND('Bridge Start'!$H33&lt;=CEILING('Bridge CPM'!X$1,1),'Bridge Start'!$I33&gt;'Bridge CPM'!W$1),1,"")</f>
        <v/>
      </c>
      <c r="Y38" s="257" t="str">
        <f>IF(AND('Bridge Start'!$H33&lt;=CEILING('Bridge CPM'!Y$1,1),'Bridge Start'!$I33&gt;'Bridge CPM'!X$1),1,"")</f>
        <v/>
      </c>
      <c r="Z38" s="257" t="str">
        <f>IF(AND('Bridge Start'!$H33&lt;=CEILING('Bridge CPM'!Z$1,1),'Bridge Start'!$I33&gt;'Bridge CPM'!Y$1),1,"")</f>
        <v/>
      </c>
      <c r="AA38" s="257" t="str">
        <f>IF(AND('Bridge Start'!$H33&lt;=CEILING('Bridge CPM'!AA$1,1),'Bridge Start'!$I33&gt;'Bridge CPM'!Z$1),1,"")</f>
        <v/>
      </c>
      <c r="AB38" s="257" t="str">
        <f>IF(AND('Bridge Start'!$H33&lt;=CEILING('Bridge CPM'!AB$1,1),'Bridge Start'!$I33&gt;'Bridge CPM'!AA$1),1,"")</f>
        <v/>
      </c>
      <c r="AC38" s="257" t="str">
        <f>IF(AND('Bridge Start'!$H33&lt;=CEILING('Bridge CPM'!AC$1,1),'Bridge Start'!$I33&gt;'Bridge CPM'!AB$1),1,"")</f>
        <v/>
      </c>
      <c r="AD38" s="257" t="str">
        <f>IF(AND('Bridge Start'!$H33&lt;=CEILING('Bridge CPM'!AD$1,1),'Bridge Start'!$I33&gt;'Bridge CPM'!AC$1),1,"")</f>
        <v/>
      </c>
      <c r="AE38" s="257" t="str">
        <f>IF(AND('Bridge Start'!$H33&lt;=CEILING('Bridge CPM'!AE$1,1),'Bridge Start'!$I33&gt;'Bridge CPM'!AD$1),1,"")</f>
        <v/>
      </c>
      <c r="AF38" s="257" t="str">
        <f>IF(AND('Bridge Start'!$H33&lt;=CEILING('Bridge CPM'!AF$1,1),'Bridge Start'!$I33&gt;'Bridge CPM'!AE$1),1,"")</f>
        <v/>
      </c>
      <c r="AG38" s="223" t="str">
        <f>IF(AND('Bridge Start'!$H33&lt;=CEILING('Bridge CPM'!AG$1,1),'Bridge Start'!$I33&gt;'Bridge CPM'!AF$1),1,"")</f>
        <v/>
      </c>
      <c r="AH38" s="222" t="str">
        <f>IF(AND('Bridge Start'!$H33&lt;=CEILING('Bridge CPM'!AH$1,1),'Bridge Start'!$I33&gt;'Bridge CPM'!AG$1),1,"")</f>
        <v/>
      </c>
      <c r="AI38" s="257" t="str">
        <f>IF(AND('Bridge Start'!$H33&lt;=CEILING('Bridge CPM'!AI$1,1),'Bridge Start'!$I33&gt;'Bridge CPM'!AH$1),1,"")</f>
        <v/>
      </c>
      <c r="AJ38" s="257" t="str">
        <f>IF(AND('Bridge Start'!$H33&lt;=CEILING('Bridge CPM'!AJ$1,1),'Bridge Start'!$I33&gt;'Bridge CPM'!AI$1),1,"")</f>
        <v/>
      </c>
      <c r="AK38" s="257" t="str">
        <f>IF(AND('Bridge Start'!$H33&lt;=CEILING('Bridge CPM'!AK$1,1),'Bridge Start'!$I33&gt;'Bridge CPM'!AJ$1),1,"")</f>
        <v/>
      </c>
      <c r="AL38" s="257" t="str">
        <f>IF(AND('Bridge Start'!$H33&lt;=CEILING('Bridge CPM'!AL$1,1),'Bridge Start'!$I33&gt;'Bridge CPM'!AK$1),1,"")</f>
        <v/>
      </c>
      <c r="AM38" s="257" t="str">
        <f>IF(AND('Bridge Start'!$H33&lt;=CEILING('Bridge CPM'!AM$1,1),'Bridge Start'!$I33&gt;'Bridge CPM'!AL$1),1,"")</f>
        <v/>
      </c>
      <c r="AN38" s="257" t="str">
        <f>IF(AND('Bridge Start'!$H33&lt;=CEILING('Bridge CPM'!AN$1,1),'Bridge Start'!$I33&gt;'Bridge CPM'!AM$1),1,"")</f>
        <v/>
      </c>
      <c r="AO38" s="257" t="str">
        <f>IF(AND('Bridge Start'!$H33&lt;=CEILING('Bridge CPM'!AO$1,1),'Bridge Start'!$I33&gt;'Bridge CPM'!AN$1),1,"")</f>
        <v/>
      </c>
      <c r="AP38" s="257" t="str">
        <f>IF(AND('Bridge Start'!$H33&lt;=CEILING('Bridge CPM'!AP$1,1),'Bridge Start'!$I33&gt;'Bridge CPM'!AO$1),1,"")</f>
        <v/>
      </c>
      <c r="AQ38" s="223" t="str">
        <f>IF(AND('Bridge Start'!$H33&lt;=CEILING('Bridge CPM'!AQ$1,1),'Bridge Start'!$I33&gt;'Bridge CPM'!AP$1),1,"")</f>
        <v/>
      </c>
      <c r="AR38" s="222" t="str">
        <f>IF(AND('Bridge Start'!$H33&lt;=CEILING('Bridge CPM'!AR$1,1),'Bridge Start'!$I33&gt;'Bridge CPM'!AQ$1),1,"")</f>
        <v/>
      </c>
      <c r="AS38" s="257" t="str">
        <f>IF(AND('Bridge Start'!$H33&lt;=CEILING('Bridge CPM'!AS$1,1),'Bridge Start'!$I33&gt;'Bridge CPM'!AR$1),1,"")</f>
        <v/>
      </c>
      <c r="AT38" s="257" t="str">
        <f>IF(AND('Bridge Start'!$H33&lt;=CEILING('Bridge CPM'!AT$1,1),'Bridge Start'!$I33&gt;'Bridge CPM'!AS$1),1,"")</f>
        <v/>
      </c>
      <c r="AU38" s="257" t="str">
        <f>IF(AND('Bridge Start'!$H33&lt;=CEILING('Bridge CPM'!AU$1,1),'Bridge Start'!$I33&gt;'Bridge CPM'!AT$1),1,"")</f>
        <v/>
      </c>
      <c r="AV38" s="257" t="str">
        <f>IF(AND('Bridge Start'!$H33&lt;=CEILING('Bridge CPM'!AV$1,1),'Bridge Start'!$I33&gt;'Bridge CPM'!AU$1),1,"")</f>
        <v/>
      </c>
      <c r="AW38" s="257" t="str">
        <f>IF(AND('Bridge Start'!$H33&lt;=CEILING('Bridge CPM'!AW$1,1),'Bridge Start'!$I33&gt;'Bridge CPM'!AV$1),1,"")</f>
        <v/>
      </c>
      <c r="AX38" s="257" t="str">
        <f>IF(AND('Bridge Start'!$H33&lt;=CEILING('Bridge CPM'!AX$1,1),'Bridge Start'!$I33&gt;'Bridge CPM'!AW$1),1,"")</f>
        <v/>
      </c>
      <c r="AY38" s="257" t="str">
        <f>IF(AND('Bridge Start'!$H33&lt;=CEILING('Bridge CPM'!AY$1,1),'Bridge Start'!$I33&gt;'Bridge CPM'!AX$1),1,"")</f>
        <v/>
      </c>
      <c r="AZ38" s="257" t="str">
        <f>IF(AND('Bridge Start'!$H33&lt;=CEILING('Bridge CPM'!AZ$1,1),'Bridge Start'!$I33&gt;'Bridge CPM'!AY$1),1,"")</f>
        <v/>
      </c>
      <c r="BA38" s="223" t="str">
        <f>IF(AND('Bridge Start'!$H33&lt;=CEILING('Bridge CPM'!BA$1,1),'Bridge Start'!$I33&gt;'Bridge CPM'!AZ$1),1,"")</f>
        <v/>
      </c>
      <c r="BB38" s="222" t="str">
        <f>IF(AND('Bridge Start'!$H33&lt;=CEILING('Bridge CPM'!BB$1,1),'Bridge Start'!$I33&gt;'Bridge CPM'!BA$1),1,"")</f>
        <v/>
      </c>
      <c r="BC38" s="257" t="str">
        <f>IF(AND('Bridge Start'!$H33&lt;=CEILING('Bridge CPM'!BC$1,1),'Bridge Start'!$I33&gt;'Bridge CPM'!BB$1),1,"")</f>
        <v/>
      </c>
      <c r="BD38" s="257" t="str">
        <f>IF(AND('Bridge Start'!$H33&lt;=CEILING('Bridge CPM'!BD$1,1),'Bridge Start'!$I33&gt;'Bridge CPM'!BC$1),1,"")</f>
        <v/>
      </c>
      <c r="BE38" s="257" t="str">
        <f>IF(AND('Bridge Start'!$H33&lt;=CEILING('Bridge CPM'!BE$1,1),'Bridge Start'!$I33&gt;'Bridge CPM'!BD$1),1,"")</f>
        <v/>
      </c>
      <c r="BF38" s="257" t="str">
        <f>IF(AND('Bridge Start'!$H33&lt;=CEILING('Bridge CPM'!BF$1,1),'Bridge Start'!$I33&gt;'Bridge CPM'!BE$1),1,"")</f>
        <v/>
      </c>
      <c r="BG38" s="257" t="str">
        <f>IF(AND('Bridge Start'!$H33&lt;=CEILING('Bridge CPM'!BG$1,1),'Bridge Start'!$I33&gt;'Bridge CPM'!BF$1),1,"")</f>
        <v/>
      </c>
      <c r="BH38" s="257" t="str">
        <f>IF(AND('Bridge Start'!$H33&lt;=CEILING('Bridge CPM'!BH$1,1),'Bridge Start'!$I33&gt;'Bridge CPM'!BG$1),1,"")</f>
        <v/>
      </c>
      <c r="BI38" s="257" t="str">
        <f>IF(AND('Bridge Start'!$H33&lt;=CEILING('Bridge CPM'!BI$1,1),'Bridge Start'!$I33&gt;'Bridge CPM'!BH$1),1,"")</f>
        <v/>
      </c>
      <c r="BJ38" s="257" t="str">
        <f>IF(AND('Bridge Start'!$H33&lt;=CEILING('Bridge CPM'!BJ$1,1),'Bridge Start'!$I33&gt;'Bridge CPM'!BI$1),1,"")</f>
        <v/>
      </c>
      <c r="BK38" s="223" t="str">
        <f>IF(AND('Bridge Start'!$H33&lt;=CEILING('Bridge CPM'!BK$1,1),'Bridge Start'!$I33&gt;'Bridge CPM'!BJ$1),1,"")</f>
        <v/>
      </c>
      <c r="BL38" s="222" t="str">
        <f>IF(AND('Bridge Start'!$H33&lt;=CEILING('Bridge CPM'!BL$1,1),'Bridge Start'!$I33&gt;'Bridge CPM'!BK$1),1,"")</f>
        <v/>
      </c>
      <c r="BM38" s="257" t="str">
        <f>IF(AND('Bridge Start'!$H33&lt;=CEILING('Bridge CPM'!BM$1,1),'Bridge Start'!$I33&gt;'Bridge CPM'!BL$1),1,"")</f>
        <v/>
      </c>
      <c r="BN38" s="257" t="str">
        <f>IF(AND('Bridge Start'!$H33&lt;=CEILING('Bridge CPM'!BN$1,1),'Bridge Start'!$I33&gt;'Bridge CPM'!BM$1),1,"")</f>
        <v/>
      </c>
      <c r="BO38" s="257" t="str">
        <f>IF(AND('Bridge Start'!$H33&lt;=CEILING('Bridge CPM'!BO$1,1),'Bridge Start'!$I33&gt;'Bridge CPM'!BN$1),1,"")</f>
        <v/>
      </c>
      <c r="BP38" s="257" t="str">
        <f>IF(AND('Bridge Start'!$H33&lt;=CEILING('Bridge CPM'!BP$1,1),'Bridge Start'!$I33&gt;'Bridge CPM'!BO$1),1,"")</f>
        <v/>
      </c>
      <c r="BQ38" s="257" t="str">
        <f>IF(AND('Bridge Start'!$H33&lt;=CEILING('Bridge CPM'!BQ$1,1),'Bridge Start'!$I33&gt;'Bridge CPM'!BP$1),1,"")</f>
        <v/>
      </c>
      <c r="BR38" s="257" t="str">
        <f>IF(AND('Bridge Start'!$H33&lt;=CEILING('Bridge CPM'!BR$1,1),'Bridge Start'!$I33&gt;'Bridge CPM'!BQ$1),1,"")</f>
        <v/>
      </c>
      <c r="BS38" s="257" t="str">
        <f>IF(AND('Bridge Start'!$H33&lt;=CEILING('Bridge CPM'!BS$1,1),'Bridge Start'!$I33&gt;'Bridge CPM'!BR$1),1,"")</f>
        <v/>
      </c>
      <c r="BT38" s="257" t="str">
        <f>IF(AND('Bridge Start'!$H33&lt;=CEILING('Bridge CPM'!BT$1,1),'Bridge Start'!$I33&gt;'Bridge CPM'!BS$1),1,"")</f>
        <v/>
      </c>
      <c r="BU38" s="223" t="str">
        <f>IF(AND('Bridge Start'!$H33&lt;=CEILING('Bridge CPM'!BU$1,1),'Bridge Start'!$I33&gt;'Bridge CPM'!BT$1),1,"")</f>
        <v/>
      </c>
      <c r="BV38" s="222" t="str">
        <f>IF(AND('Bridge Start'!$H33&lt;=CEILING('Bridge CPM'!BV$1,1),'Bridge Start'!$I33&gt;'Bridge CPM'!BU$1),1,"")</f>
        <v/>
      </c>
      <c r="BW38" s="257" t="str">
        <f>IF(AND('Bridge Start'!$H33&lt;=CEILING('Bridge CPM'!BW$1,1),'Bridge Start'!$I33&gt;'Bridge CPM'!BV$1),1,"")</f>
        <v/>
      </c>
      <c r="BX38" s="257" t="str">
        <f>IF(AND('Bridge Start'!$H33&lt;=CEILING('Bridge CPM'!BX$1,1),'Bridge Start'!$I33&gt;'Bridge CPM'!BW$1),1,"")</f>
        <v/>
      </c>
      <c r="BY38" s="257" t="str">
        <f>IF(AND('Bridge Start'!$H33&lt;=CEILING('Bridge CPM'!BY$1,1),'Bridge Start'!$I33&gt;'Bridge CPM'!BX$1),1,"")</f>
        <v/>
      </c>
      <c r="BZ38" s="257" t="str">
        <f>IF(AND('Bridge Start'!$H33&lt;=CEILING('Bridge CPM'!BZ$1,1),'Bridge Start'!$I33&gt;'Bridge CPM'!BY$1),1,"")</f>
        <v/>
      </c>
      <c r="CA38" s="257" t="str">
        <f>IF(AND('Bridge Start'!$H33&lt;=CEILING('Bridge CPM'!CA$1,1),'Bridge Start'!$I33&gt;'Bridge CPM'!BZ$1),1,"")</f>
        <v/>
      </c>
      <c r="CB38" s="257" t="str">
        <f>IF(AND('Bridge Start'!$H33&lt;=CEILING('Bridge CPM'!CB$1,1),'Bridge Start'!$I33&gt;'Bridge CPM'!CA$1),1,"")</f>
        <v/>
      </c>
      <c r="CC38" s="257" t="str">
        <f>IF(AND('Bridge Start'!$H33&lt;=CEILING('Bridge CPM'!CC$1,1),'Bridge Start'!$I33&gt;'Bridge CPM'!CB$1),1,"")</f>
        <v/>
      </c>
      <c r="CD38" s="257" t="str">
        <f>IF(AND('Bridge Start'!$H33&lt;=CEILING('Bridge CPM'!CD$1,1),'Bridge Start'!$I33&gt;'Bridge CPM'!CC$1),1,"")</f>
        <v/>
      </c>
      <c r="CE38" s="223" t="str">
        <f>IF(AND('Bridge Start'!$H33&lt;=CEILING('Bridge CPM'!CE$1,1),'Bridge Start'!$I33&gt;'Bridge CPM'!CD$1),1,"")</f>
        <v/>
      </c>
      <c r="CF38" s="222" t="str">
        <f>IF(AND('Bridge Start'!$H33&lt;=CEILING('Bridge CPM'!CF$1,1),'Bridge Start'!$I33&gt;'Bridge CPM'!CE$1),1,"")</f>
        <v/>
      </c>
      <c r="CG38" s="257" t="str">
        <f>IF(AND('Bridge Start'!$H33&lt;=CEILING('Bridge CPM'!CG$1,1),'Bridge Start'!$I33&gt;'Bridge CPM'!CF$1),1,"")</f>
        <v/>
      </c>
      <c r="CH38" s="257" t="str">
        <f>IF(AND('Bridge Start'!$H33&lt;=CEILING('Bridge CPM'!CH$1,1),'Bridge Start'!$I33&gt;'Bridge CPM'!CG$1),1,"")</f>
        <v/>
      </c>
      <c r="CI38" s="257" t="str">
        <f>IF(AND('Bridge Start'!$H33&lt;=CEILING('Bridge CPM'!CI$1,1),'Bridge Start'!$I33&gt;'Bridge CPM'!CH$1),1,"")</f>
        <v/>
      </c>
      <c r="CJ38" s="257" t="str">
        <f>IF(AND('Bridge Start'!$H33&lt;=CEILING('Bridge CPM'!CJ$1,1),'Bridge Start'!$I33&gt;'Bridge CPM'!CI$1),1,"")</f>
        <v/>
      </c>
      <c r="CK38" s="257" t="str">
        <f>IF(AND('Bridge Start'!$H33&lt;=CEILING('Bridge CPM'!CK$1,1),'Bridge Start'!$I33&gt;'Bridge CPM'!CJ$1),1,"")</f>
        <v/>
      </c>
      <c r="CL38" s="257" t="str">
        <f>IF(AND('Bridge Start'!$H33&lt;=CEILING('Bridge CPM'!CL$1,1),'Bridge Start'!$I33&gt;'Bridge CPM'!CK$1),1,"")</f>
        <v/>
      </c>
      <c r="CM38" s="257" t="str">
        <f>IF(AND('Bridge Start'!$H33&lt;=CEILING('Bridge CPM'!CM$1,1),'Bridge Start'!$I33&gt;'Bridge CPM'!CL$1),1,"")</f>
        <v/>
      </c>
      <c r="CN38" s="257" t="str">
        <f>IF(AND('Bridge Start'!$H33&lt;=CEILING('Bridge CPM'!CN$1,1),'Bridge Start'!$I33&gt;'Bridge CPM'!CM$1),1,"")</f>
        <v/>
      </c>
      <c r="CO38" s="223" t="str">
        <f>IF(AND('Bridge Start'!$H33&lt;=CEILING('Bridge CPM'!CO$1,1),'Bridge Start'!$I33&gt;'Bridge CPM'!CN$1),1,"")</f>
        <v/>
      </c>
      <c r="CP38" s="222" t="str">
        <f>IF(AND('Bridge Start'!$H33&lt;=CEILING('Bridge CPM'!CP$1,1),'Bridge Start'!$I33&gt;'Bridge CPM'!CO$1),1,"")</f>
        <v/>
      </c>
      <c r="CQ38" s="257" t="str">
        <f>IF(AND('Bridge Start'!$H33&lt;=CEILING('Bridge CPM'!CQ$1,1),'Bridge Start'!$I33&gt;'Bridge CPM'!CP$1),1,"")</f>
        <v/>
      </c>
      <c r="CR38" s="257" t="str">
        <f>IF(AND('Bridge Start'!$H33&lt;=CEILING('Bridge CPM'!CR$1,1),'Bridge Start'!$I33&gt;'Bridge CPM'!CQ$1),1,"")</f>
        <v/>
      </c>
      <c r="CS38" s="257" t="str">
        <f>IF(AND('Bridge Start'!$H33&lt;=CEILING('Bridge CPM'!CS$1,1),'Bridge Start'!$I33&gt;'Bridge CPM'!CR$1),1,"")</f>
        <v/>
      </c>
      <c r="CT38" s="257" t="str">
        <f>IF(AND('Bridge Start'!$H33&lt;=CEILING('Bridge CPM'!CT$1,1),'Bridge Start'!$I33&gt;'Bridge CPM'!CS$1),1,"")</f>
        <v/>
      </c>
      <c r="CU38" s="257" t="str">
        <f>IF(AND('Bridge Start'!$H33&lt;=CEILING('Bridge CPM'!CU$1,1),'Bridge Start'!$I33&gt;'Bridge CPM'!CT$1),1,"")</f>
        <v/>
      </c>
      <c r="CV38" s="257" t="str">
        <f>IF(AND('Bridge Start'!$H33&lt;=CEILING('Bridge CPM'!CV$1,1),'Bridge Start'!$I33&gt;'Bridge CPM'!CU$1),1,"")</f>
        <v/>
      </c>
      <c r="CW38" s="257" t="str">
        <f>IF(AND('Bridge Start'!$H33&lt;=CEILING('Bridge CPM'!CW$1,1),'Bridge Start'!$I33&gt;'Bridge CPM'!CV$1),1,"")</f>
        <v/>
      </c>
      <c r="CX38" s="257" t="str">
        <f>IF(AND('Bridge Start'!$H33&lt;=CEILING('Bridge CPM'!CX$1,1),'Bridge Start'!$I33&gt;'Bridge CPM'!CW$1),1,"")</f>
        <v/>
      </c>
      <c r="CY38" s="223" t="str">
        <f>IF(AND('Bridge Start'!$H33&lt;=CEILING('Bridge CPM'!CY$1,1),'Bridge Start'!$I33&gt;'Bridge CPM'!CX$1),1,"")</f>
        <v/>
      </c>
      <c r="CZ38" s="222" t="str">
        <f>IF(AND('Bridge Start'!$H33&lt;=CEILING('Bridge CPM'!CZ$1,1),'Bridge Start'!$I33&gt;'Bridge CPM'!CY$1),1,"")</f>
        <v/>
      </c>
      <c r="DA38" s="257" t="str">
        <f>IF(AND('Bridge Start'!$H33&lt;=CEILING('Bridge CPM'!DA$1,1),'Bridge Start'!$I33&gt;'Bridge CPM'!CZ$1),1,"")</f>
        <v/>
      </c>
      <c r="DB38" s="257" t="str">
        <f>IF(AND('Bridge Start'!$H33&lt;=CEILING('Bridge CPM'!DB$1,1),'Bridge Start'!$I33&gt;'Bridge CPM'!DA$1),1,"")</f>
        <v/>
      </c>
      <c r="DC38" s="257" t="str">
        <f>IF(AND('Bridge Start'!$H33&lt;=CEILING('Bridge CPM'!DC$1,1),'Bridge Start'!$I33&gt;'Bridge CPM'!DB$1),1,"")</f>
        <v/>
      </c>
      <c r="DD38" s="257" t="str">
        <f>IF(AND('Bridge Start'!$H33&lt;=CEILING('Bridge CPM'!DD$1,1),'Bridge Start'!$I33&gt;'Bridge CPM'!DC$1),1,"")</f>
        <v/>
      </c>
      <c r="DE38" s="257" t="str">
        <f>IF(AND('Bridge Start'!$H33&lt;=CEILING('Bridge CPM'!DE$1,1),'Bridge Start'!$I33&gt;'Bridge CPM'!DD$1),1,"")</f>
        <v/>
      </c>
      <c r="DF38" s="257" t="str">
        <f>IF(AND('Bridge Start'!$H33&lt;=CEILING('Bridge CPM'!DF$1,1),'Bridge Start'!$I33&gt;'Bridge CPM'!DE$1),1,"")</f>
        <v/>
      </c>
      <c r="DG38" s="257" t="str">
        <f>IF(AND('Bridge Start'!$H33&lt;=CEILING('Bridge CPM'!DG$1,1),'Bridge Start'!$I33&gt;'Bridge CPM'!DF$1),1,"")</f>
        <v/>
      </c>
      <c r="DH38" s="257" t="str">
        <f>IF(AND('Bridge Start'!$H33&lt;=CEILING('Bridge CPM'!DH$1,1),'Bridge Start'!$I33&gt;'Bridge CPM'!DG$1),1,"")</f>
        <v/>
      </c>
      <c r="DI38" s="223" t="str">
        <f>IF(AND('Bridge Start'!$H33&lt;=CEILING('Bridge CPM'!DI$1,1),'Bridge Start'!$I33&gt;'Bridge CPM'!DH$1),1,"")</f>
        <v/>
      </c>
      <c r="DJ38" s="222" t="str">
        <f>IF(AND('Bridge Start'!$H33&lt;=CEILING('Bridge CPM'!DJ$1,1),'Bridge Start'!$I33&gt;'Bridge CPM'!DI$1),1,"")</f>
        <v/>
      </c>
      <c r="DK38" s="257" t="str">
        <f>IF(AND('Bridge Start'!$H33&lt;=CEILING('Bridge CPM'!DK$1,1),'Bridge Start'!$I33&gt;'Bridge CPM'!DJ$1),1,"")</f>
        <v/>
      </c>
      <c r="DL38" s="257" t="str">
        <f>IF(AND('Bridge Start'!$H33&lt;=CEILING('Bridge CPM'!DL$1,1),'Bridge Start'!$I33&gt;'Bridge CPM'!DK$1),1,"")</f>
        <v/>
      </c>
      <c r="DM38" s="257" t="str">
        <f>IF(AND('Bridge Start'!$H33&lt;=CEILING('Bridge CPM'!DM$1,1),'Bridge Start'!$I33&gt;'Bridge CPM'!DL$1),1,"")</f>
        <v/>
      </c>
      <c r="DN38" s="257" t="str">
        <f>IF(AND('Bridge Start'!$H33&lt;=CEILING('Bridge CPM'!DN$1,1),'Bridge Start'!$I33&gt;'Bridge CPM'!DM$1),1,"")</f>
        <v/>
      </c>
      <c r="DO38" s="257" t="str">
        <f>IF(AND('Bridge Start'!$H33&lt;=CEILING('Bridge CPM'!DO$1,1),'Bridge Start'!$I33&gt;'Bridge CPM'!DN$1),1,"")</f>
        <v/>
      </c>
      <c r="DP38" s="257" t="str">
        <f>IF(AND('Bridge Start'!$H33&lt;=CEILING('Bridge CPM'!DP$1,1),'Bridge Start'!$I33&gt;'Bridge CPM'!DO$1),1,"")</f>
        <v/>
      </c>
      <c r="DQ38" s="257" t="str">
        <f>IF(AND('Bridge Start'!$H33&lt;=CEILING('Bridge CPM'!DQ$1,1),'Bridge Start'!$I33&gt;'Bridge CPM'!DP$1),1,"")</f>
        <v/>
      </c>
      <c r="DR38" s="257" t="str">
        <f>IF(AND('Bridge Start'!$H33&lt;=CEILING('Bridge CPM'!DR$1,1),'Bridge Start'!$I33&gt;'Bridge CPM'!DQ$1),1,"")</f>
        <v/>
      </c>
      <c r="DS38" s="223" t="str">
        <f>IF(AND('Bridge Start'!$H33&lt;=CEILING('Bridge CPM'!DS$1,1),'Bridge Start'!$I33&gt;'Bridge CPM'!DR$1),1,"")</f>
        <v/>
      </c>
      <c r="DT38" s="222" t="str">
        <f>IF(AND('Bridge Start'!$H33&lt;=CEILING('Bridge CPM'!DT$1,1),'Bridge Start'!$I33&gt;'Bridge CPM'!DS$1),1,"")</f>
        <v/>
      </c>
      <c r="DU38" s="257" t="str">
        <f>IF(AND('Bridge Start'!$H33&lt;=CEILING('Bridge CPM'!DU$1,1),'Bridge Start'!$I33&gt;'Bridge CPM'!DT$1),1,"")</f>
        <v/>
      </c>
      <c r="DV38" s="257" t="str">
        <f>IF(AND('Bridge Start'!$H33&lt;=CEILING('Bridge CPM'!DV$1,1),'Bridge Start'!$I33&gt;'Bridge CPM'!DU$1),1,"")</f>
        <v/>
      </c>
      <c r="DW38" s="257" t="str">
        <f>IF(AND('Bridge Start'!$H33&lt;=CEILING('Bridge CPM'!DW$1,1),'Bridge Start'!$I33&gt;'Bridge CPM'!DV$1),1,"")</f>
        <v/>
      </c>
      <c r="DX38" s="257" t="str">
        <f>IF(AND('Bridge Start'!$H33&lt;=CEILING('Bridge CPM'!DX$1,1),'Bridge Start'!$I33&gt;'Bridge CPM'!DW$1),1,"")</f>
        <v/>
      </c>
      <c r="DY38" s="257" t="str">
        <f>IF(AND('Bridge Start'!$H33&lt;=CEILING('Bridge CPM'!DY$1,1),'Bridge Start'!$I33&gt;'Bridge CPM'!DX$1),1,"")</f>
        <v/>
      </c>
      <c r="DZ38" s="257" t="str">
        <f>IF(AND('Bridge Start'!$H33&lt;=CEILING('Bridge CPM'!DZ$1,1),'Bridge Start'!$I33&gt;'Bridge CPM'!DY$1),1,"")</f>
        <v/>
      </c>
      <c r="EA38" s="257" t="str">
        <f>IF(AND('Bridge Start'!$H33&lt;=CEILING('Bridge CPM'!EA$1,1),'Bridge Start'!$I33&gt;'Bridge CPM'!DZ$1),1,"")</f>
        <v/>
      </c>
      <c r="EB38" s="257" t="str">
        <f>IF(AND('Bridge Start'!$H33&lt;=CEILING('Bridge CPM'!EB$1,1),'Bridge Start'!$I33&gt;'Bridge CPM'!EA$1),1,"")</f>
        <v/>
      </c>
      <c r="EC38" s="223" t="str">
        <f>IF(AND('Bridge Start'!$H33&lt;=CEILING('Bridge CPM'!EC$1,1),'Bridge Start'!$I33&gt;'Bridge CPM'!EB$1),1,"")</f>
        <v/>
      </c>
    </row>
    <row r="39" spans="2:133" ht="12" customHeight="1" x14ac:dyDescent="0.2">
      <c r="B39" t="str">
        <f>'Bridge Start'!B34</f>
        <v/>
      </c>
      <c r="C39" s="249" t="str">
        <f>'Bridge Start'!D34</f>
        <v/>
      </c>
      <c r="D39" s="268" t="str">
        <f>IF(AND('Bridge Start'!$H34&lt;=CEILING('Bridge CPM'!D$1,1),'Bridge Start'!$I34&gt;'Bridge CPM'!C$1),1,"")</f>
        <v/>
      </c>
      <c r="E39" s="269" t="str">
        <f>IF(AND('Bridge Start'!$H34&lt;=CEILING('Bridge CPM'!E$1,1),'Bridge Start'!$I34&gt;'Bridge CPM'!D$1),1,"")</f>
        <v/>
      </c>
      <c r="F39" s="269" t="str">
        <f>IF(AND('Bridge Start'!$H34&lt;=CEILING('Bridge CPM'!F$1,1),'Bridge Start'!$I34&gt;'Bridge CPM'!E$1),1,"")</f>
        <v/>
      </c>
      <c r="G39" s="269" t="str">
        <f>IF(AND('Bridge Start'!$H34&lt;=CEILING('Bridge CPM'!G$1,1),'Bridge Start'!$I34&gt;'Bridge CPM'!F$1),1,"")</f>
        <v/>
      </c>
      <c r="H39" s="269" t="str">
        <f>IF(AND('Bridge Start'!$H34&lt;=CEILING('Bridge CPM'!H$1,1),'Bridge Start'!$I34&gt;'Bridge CPM'!G$1),1,"")</f>
        <v/>
      </c>
      <c r="I39" s="269" t="str">
        <f>IF(AND('Bridge Start'!$H34&lt;=CEILING('Bridge CPM'!I$1,1),'Bridge Start'!$I34&gt;'Bridge CPM'!H$1),1,"")</f>
        <v/>
      </c>
      <c r="J39" s="269" t="str">
        <f>IF(AND('Bridge Start'!$H34&lt;=CEILING('Bridge CPM'!J$1,1),'Bridge Start'!$I34&gt;'Bridge CPM'!I$1),1,"")</f>
        <v/>
      </c>
      <c r="K39" s="269" t="str">
        <f>IF(AND('Bridge Start'!$H34&lt;=CEILING('Bridge CPM'!K$1,1),'Bridge Start'!$I34&gt;'Bridge CPM'!J$1),1,"")</f>
        <v/>
      </c>
      <c r="L39" s="269" t="str">
        <f>IF(AND('Bridge Start'!$H34&lt;=CEILING('Bridge CPM'!L$1,1),'Bridge Start'!$I34&gt;'Bridge CPM'!K$1),1,"")</f>
        <v/>
      </c>
      <c r="M39" s="270" t="str">
        <f>IF(AND('Bridge Start'!$H34&lt;=CEILING('Bridge CPM'!M$1,1),'Bridge Start'!$I34&gt;'Bridge CPM'!L$1),1,"")</f>
        <v/>
      </c>
      <c r="N39" s="268" t="str">
        <f>IF(AND('Bridge Start'!$H34&lt;=CEILING('Bridge CPM'!N$1,1),'Bridge Start'!$I34&gt;'Bridge CPM'!M$1),1,"")</f>
        <v/>
      </c>
      <c r="O39" s="269" t="str">
        <f>IF(AND('Bridge Start'!$H34&lt;=CEILING('Bridge CPM'!O$1,1),'Bridge Start'!$I34&gt;'Bridge CPM'!N$1),1,"")</f>
        <v/>
      </c>
      <c r="P39" s="269" t="str">
        <f>IF(AND('Bridge Start'!$H34&lt;=CEILING('Bridge CPM'!P$1,1),'Bridge Start'!$I34&gt;'Bridge CPM'!O$1),1,"")</f>
        <v/>
      </c>
      <c r="Q39" s="269" t="str">
        <f>IF(AND('Bridge Start'!$H34&lt;=CEILING('Bridge CPM'!Q$1,1),'Bridge Start'!$I34&gt;'Bridge CPM'!P$1),1,"")</f>
        <v/>
      </c>
      <c r="R39" s="269" t="str">
        <f>IF(AND('Bridge Start'!$H34&lt;=CEILING('Bridge CPM'!R$1,1),'Bridge Start'!$I34&gt;'Bridge CPM'!Q$1),1,"")</f>
        <v/>
      </c>
      <c r="S39" s="269" t="str">
        <f>IF(AND('Bridge Start'!$H34&lt;=CEILING('Bridge CPM'!S$1,1),'Bridge Start'!$I34&gt;'Bridge CPM'!R$1),1,"")</f>
        <v/>
      </c>
      <c r="T39" s="269" t="str">
        <f>IF(AND('Bridge Start'!$H34&lt;=CEILING('Bridge CPM'!T$1,1),'Bridge Start'!$I34&gt;'Bridge CPM'!S$1),1,"")</f>
        <v/>
      </c>
      <c r="U39" s="269" t="str">
        <f>IF(AND('Bridge Start'!$H34&lt;=CEILING('Bridge CPM'!U$1,1),'Bridge Start'!$I34&gt;'Bridge CPM'!T$1),1,"")</f>
        <v/>
      </c>
      <c r="V39" s="269" t="str">
        <f>IF(AND('Bridge Start'!$H34&lt;=CEILING('Bridge CPM'!V$1,1),'Bridge Start'!$I34&gt;'Bridge CPM'!U$1),1,"")</f>
        <v/>
      </c>
      <c r="W39" s="270" t="str">
        <f>IF(AND('Bridge Start'!$H34&lt;=CEILING('Bridge CPM'!W$1,1),'Bridge Start'!$I34&gt;'Bridge CPM'!V$1),1,"")</f>
        <v/>
      </c>
      <c r="X39" s="268" t="str">
        <f>IF(AND('Bridge Start'!$H34&lt;=CEILING('Bridge CPM'!X$1,1),'Bridge Start'!$I34&gt;'Bridge CPM'!W$1),1,"")</f>
        <v/>
      </c>
      <c r="Y39" s="269" t="str">
        <f>IF(AND('Bridge Start'!$H34&lt;=CEILING('Bridge CPM'!Y$1,1),'Bridge Start'!$I34&gt;'Bridge CPM'!X$1),1,"")</f>
        <v/>
      </c>
      <c r="Z39" s="269" t="str">
        <f>IF(AND('Bridge Start'!$H34&lt;=CEILING('Bridge CPM'!Z$1,1),'Bridge Start'!$I34&gt;'Bridge CPM'!Y$1),1,"")</f>
        <v/>
      </c>
      <c r="AA39" s="269" t="str">
        <f>IF(AND('Bridge Start'!$H34&lt;=CEILING('Bridge CPM'!AA$1,1),'Bridge Start'!$I34&gt;'Bridge CPM'!Z$1),1,"")</f>
        <v/>
      </c>
      <c r="AB39" s="269" t="str">
        <f>IF(AND('Bridge Start'!$H34&lt;=CEILING('Bridge CPM'!AB$1,1),'Bridge Start'!$I34&gt;'Bridge CPM'!AA$1),1,"")</f>
        <v/>
      </c>
      <c r="AC39" s="269" t="str">
        <f>IF(AND('Bridge Start'!$H34&lt;=CEILING('Bridge CPM'!AC$1,1),'Bridge Start'!$I34&gt;'Bridge CPM'!AB$1),1,"")</f>
        <v/>
      </c>
      <c r="AD39" s="269" t="str">
        <f>IF(AND('Bridge Start'!$H34&lt;=CEILING('Bridge CPM'!AD$1,1),'Bridge Start'!$I34&gt;'Bridge CPM'!AC$1),1,"")</f>
        <v/>
      </c>
      <c r="AE39" s="269" t="str">
        <f>IF(AND('Bridge Start'!$H34&lt;=CEILING('Bridge CPM'!AE$1,1),'Bridge Start'!$I34&gt;'Bridge CPM'!AD$1),1,"")</f>
        <v/>
      </c>
      <c r="AF39" s="269" t="str">
        <f>IF(AND('Bridge Start'!$H34&lt;=CEILING('Bridge CPM'!AF$1,1),'Bridge Start'!$I34&gt;'Bridge CPM'!AE$1),1,"")</f>
        <v/>
      </c>
      <c r="AG39" s="270" t="str">
        <f>IF(AND('Bridge Start'!$H34&lt;=CEILING('Bridge CPM'!AG$1,1),'Bridge Start'!$I34&gt;'Bridge CPM'!AF$1),1,"")</f>
        <v/>
      </c>
      <c r="AH39" s="268" t="str">
        <f>IF(AND('Bridge Start'!$H34&lt;=CEILING('Bridge CPM'!AH$1,1),'Bridge Start'!$I34&gt;'Bridge CPM'!AG$1),1,"")</f>
        <v/>
      </c>
      <c r="AI39" s="269" t="str">
        <f>IF(AND('Bridge Start'!$H34&lt;=CEILING('Bridge CPM'!AI$1,1),'Bridge Start'!$I34&gt;'Bridge CPM'!AH$1),1,"")</f>
        <v/>
      </c>
      <c r="AJ39" s="269" t="str">
        <f>IF(AND('Bridge Start'!$H34&lt;=CEILING('Bridge CPM'!AJ$1,1),'Bridge Start'!$I34&gt;'Bridge CPM'!AI$1),1,"")</f>
        <v/>
      </c>
      <c r="AK39" s="269" t="str">
        <f>IF(AND('Bridge Start'!$H34&lt;=CEILING('Bridge CPM'!AK$1,1),'Bridge Start'!$I34&gt;'Bridge CPM'!AJ$1),1,"")</f>
        <v/>
      </c>
      <c r="AL39" s="269" t="str">
        <f>IF(AND('Bridge Start'!$H34&lt;=CEILING('Bridge CPM'!AL$1,1),'Bridge Start'!$I34&gt;'Bridge CPM'!AK$1),1,"")</f>
        <v/>
      </c>
      <c r="AM39" s="269" t="str">
        <f>IF(AND('Bridge Start'!$H34&lt;=CEILING('Bridge CPM'!AM$1,1),'Bridge Start'!$I34&gt;'Bridge CPM'!AL$1),1,"")</f>
        <v/>
      </c>
      <c r="AN39" s="269" t="str">
        <f>IF(AND('Bridge Start'!$H34&lt;=CEILING('Bridge CPM'!AN$1,1),'Bridge Start'!$I34&gt;'Bridge CPM'!AM$1),1,"")</f>
        <v/>
      </c>
      <c r="AO39" s="269" t="str">
        <f>IF(AND('Bridge Start'!$H34&lt;=CEILING('Bridge CPM'!AO$1,1),'Bridge Start'!$I34&gt;'Bridge CPM'!AN$1),1,"")</f>
        <v/>
      </c>
      <c r="AP39" s="269" t="str">
        <f>IF(AND('Bridge Start'!$H34&lt;=CEILING('Bridge CPM'!AP$1,1),'Bridge Start'!$I34&gt;'Bridge CPM'!AO$1),1,"")</f>
        <v/>
      </c>
      <c r="AQ39" s="270" t="str">
        <f>IF(AND('Bridge Start'!$H34&lt;=CEILING('Bridge CPM'!AQ$1,1),'Bridge Start'!$I34&gt;'Bridge CPM'!AP$1),1,"")</f>
        <v/>
      </c>
      <c r="AR39" s="268" t="str">
        <f>IF(AND('Bridge Start'!$H34&lt;=CEILING('Bridge CPM'!AR$1,1),'Bridge Start'!$I34&gt;'Bridge CPM'!AQ$1),1,"")</f>
        <v/>
      </c>
      <c r="AS39" s="269" t="str">
        <f>IF(AND('Bridge Start'!$H34&lt;=CEILING('Bridge CPM'!AS$1,1),'Bridge Start'!$I34&gt;'Bridge CPM'!AR$1),1,"")</f>
        <v/>
      </c>
      <c r="AT39" s="269" t="str">
        <f>IF(AND('Bridge Start'!$H34&lt;=CEILING('Bridge CPM'!AT$1,1),'Bridge Start'!$I34&gt;'Bridge CPM'!AS$1),1,"")</f>
        <v/>
      </c>
      <c r="AU39" s="269" t="str">
        <f>IF(AND('Bridge Start'!$H34&lt;=CEILING('Bridge CPM'!AU$1,1),'Bridge Start'!$I34&gt;'Bridge CPM'!AT$1),1,"")</f>
        <v/>
      </c>
      <c r="AV39" s="269" t="str">
        <f>IF(AND('Bridge Start'!$H34&lt;=CEILING('Bridge CPM'!AV$1,1),'Bridge Start'!$I34&gt;'Bridge CPM'!AU$1),1,"")</f>
        <v/>
      </c>
      <c r="AW39" s="269" t="str">
        <f>IF(AND('Bridge Start'!$H34&lt;=CEILING('Bridge CPM'!AW$1,1),'Bridge Start'!$I34&gt;'Bridge CPM'!AV$1),1,"")</f>
        <v/>
      </c>
      <c r="AX39" s="269" t="str">
        <f>IF(AND('Bridge Start'!$H34&lt;=CEILING('Bridge CPM'!AX$1,1),'Bridge Start'!$I34&gt;'Bridge CPM'!AW$1),1,"")</f>
        <v/>
      </c>
      <c r="AY39" s="269" t="str">
        <f>IF(AND('Bridge Start'!$H34&lt;=CEILING('Bridge CPM'!AY$1,1),'Bridge Start'!$I34&gt;'Bridge CPM'!AX$1),1,"")</f>
        <v/>
      </c>
      <c r="AZ39" s="269" t="str">
        <f>IF(AND('Bridge Start'!$H34&lt;=CEILING('Bridge CPM'!AZ$1,1),'Bridge Start'!$I34&gt;'Bridge CPM'!AY$1),1,"")</f>
        <v/>
      </c>
      <c r="BA39" s="270" t="str">
        <f>IF(AND('Bridge Start'!$H34&lt;=CEILING('Bridge CPM'!BA$1,1),'Bridge Start'!$I34&gt;'Bridge CPM'!AZ$1),1,"")</f>
        <v/>
      </c>
      <c r="BB39" s="268" t="str">
        <f>IF(AND('Bridge Start'!$H34&lt;=CEILING('Bridge CPM'!BB$1,1),'Bridge Start'!$I34&gt;'Bridge CPM'!BA$1),1,"")</f>
        <v/>
      </c>
      <c r="BC39" s="269" t="str">
        <f>IF(AND('Bridge Start'!$H34&lt;=CEILING('Bridge CPM'!BC$1,1),'Bridge Start'!$I34&gt;'Bridge CPM'!BB$1),1,"")</f>
        <v/>
      </c>
      <c r="BD39" s="269" t="str">
        <f>IF(AND('Bridge Start'!$H34&lt;=CEILING('Bridge CPM'!BD$1,1),'Bridge Start'!$I34&gt;'Bridge CPM'!BC$1),1,"")</f>
        <v/>
      </c>
      <c r="BE39" s="269" t="str">
        <f>IF(AND('Bridge Start'!$H34&lt;=CEILING('Bridge CPM'!BE$1,1),'Bridge Start'!$I34&gt;'Bridge CPM'!BD$1),1,"")</f>
        <v/>
      </c>
      <c r="BF39" s="269" t="str">
        <f>IF(AND('Bridge Start'!$H34&lt;=CEILING('Bridge CPM'!BF$1,1),'Bridge Start'!$I34&gt;'Bridge CPM'!BE$1),1,"")</f>
        <v/>
      </c>
      <c r="BG39" s="269" t="str">
        <f>IF(AND('Bridge Start'!$H34&lt;=CEILING('Bridge CPM'!BG$1,1),'Bridge Start'!$I34&gt;'Bridge CPM'!BF$1),1,"")</f>
        <v/>
      </c>
      <c r="BH39" s="269" t="str">
        <f>IF(AND('Bridge Start'!$H34&lt;=CEILING('Bridge CPM'!BH$1,1),'Bridge Start'!$I34&gt;'Bridge CPM'!BG$1),1,"")</f>
        <v/>
      </c>
      <c r="BI39" s="269" t="str">
        <f>IF(AND('Bridge Start'!$H34&lt;=CEILING('Bridge CPM'!BI$1,1),'Bridge Start'!$I34&gt;'Bridge CPM'!BH$1),1,"")</f>
        <v/>
      </c>
      <c r="BJ39" s="269" t="str">
        <f>IF(AND('Bridge Start'!$H34&lt;=CEILING('Bridge CPM'!BJ$1,1),'Bridge Start'!$I34&gt;'Bridge CPM'!BI$1),1,"")</f>
        <v/>
      </c>
      <c r="BK39" s="270" t="str">
        <f>IF(AND('Bridge Start'!$H34&lt;=CEILING('Bridge CPM'!BK$1,1),'Bridge Start'!$I34&gt;'Bridge CPM'!BJ$1),1,"")</f>
        <v/>
      </c>
      <c r="BL39" s="268" t="str">
        <f>IF(AND('Bridge Start'!$H34&lt;=CEILING('Bridge CPM'!BL$1,1),'Bridge Start'!$I34&gt;'Bridge CPM'!BK$1),1,"")</f>
        <v/>
      </c>
      <c r="BM39" s="269" t="str">
        <f>IF(AND('Bridge Start'!$H34&lt;=CEILING('Bridge CPM'!BM$1,1),'Bridge Start'!$I34&gt;'Bridge CPM'!BL$1),1,"")</f>
        <v/>
      </c>
      <c r="BN39" s="269" t="str">
        <f>IF(AND('Bridge Start'!$H34&lt;=CEILING('Bridge CPM'!BN$1,1),'Bridge Start'!$I34&gt;'Bridge CPM'!BM$1),1,"")</f>
        <v/>
      </c>
      <c r="BO39" s="269" t="str">
        <f>IF(AND('Bridge Start'!$H34&lt;=CEILING('Bridge CPM'!BO$1,1),'Bridge Start'!$I34&gt;'Bridge CPM'!BN$1),1,"")</f>
        <v/>
      </c>
      <c r="BP39" s="269" t="str">
        <f>IF(AND('Bridge Start'!$H34&lt;=CEILING('Bridge CPM'!BP$1,1),'Bridge Start'!$I34&gt;'Bridge CPM'!BO$1),1,"")</f>
        <v/>
      </c>
      <c r="BQ39" s="269" t="str">
        <f>IF(AND('Bridge Start'!$H34&lt;=CEILING('Bridge CPM'!BQ$1,1),'Bridge Start'!$I34&gt;'Bridge CPM'!BP$1),1,"")</f>
        <v/>
      </c>
      <c r="BR39" s="269" t="str">
        <f>IF(AND('Bridge Start'!$H34&lt;=CEILING('Bridge CPM'!BR$1,1),'Bridge Start'!$I34&gt;'Bridge CPM'!BQ$1),1,"")</f>
        <v/>
      </c>
      <c r="BS39" s="269" t="str">
        <f>IF(AND('Bridge Start'!$H34&lt;=CEILING('Bridge CPM'!BS$1,1),'Bridge Start'!$I34&gt;'Bridge CPM'!BR$1),1,"")</f>
        <v/>
      </c>
      <c r="BT39" s="269" t="str">
        <f>IF(AND('Bridge Start'!$H34&lt;=CEILING('Bridge CPM'!BT$1,1),'Bridge Start'!$I34&gt;'Bridge CPM'!BS$1),1,"")</f>
        <v/>
      </c>
      <c r="BU39" s="270" t="str">
        <f>IF(AND('Bridge Start'!$H34&lt;=CEILING('Bridge CPM'!BU$1,1),'Bridge Start'!$I34&gt;'Bridge CPM'!BT$1),1,"")</f>
        <v/>
      </c>
      <c r="BV39" s="268" t="str">
        <f>IF(AND('Bridge Start'!$H34&lt;=CEILING('Bridge CPM'!BV$1,1),'Bridge Start'!$I34&gt;'Bridge CPM'!BU$1),1,"")</f>
        <v/>
      </c>
      <c r="BW39" s="269" t="str">
        <f>IF(AND('Bridge Start'!$H34&lt;=CEILING('Bridge CPM'!BW$1,1),'Bridge Start'!$I34&gt;'Bridge CPM'!BV$1),1,"")</f>
        <v/>
      </c>
      <c r="BX39" s="269" t="str">
        <f>IF(AND('Bridge Start'!$H34&lt;=CEILING('Bridge CPM'!BX$1,1),'Bridge Start'!$I34&gt;'Bridge CPM'!BW$1),1,"")</f>
        <v/>
      </c>
      <c r="BY39" s="269" t="str">
        <f>IF(AND('Bridge Start'!$H34&lt;=CEILING('Bridge CPM'!BY$1,1),'Bridge Start'!$I34&gt;'Bridge CPM'!BX$1),1,"")</f>
        <v/>
      </c>
      <c r="BZ39" s="269" t="str">
        <f>IF(AND('Bridge Start'!$H34&lt;=CEILING('Bridge CPM'!BZ$1,1),'Bridge Start'!$I34&gt;'Bridge CPM'!BY$1),1,"")</f>
        <v/>
      </c>
      <c r="CA39" s="269" t="str">
        <f>IF(AND('Bridge Start'!$H34&lt;=CEILING('Bridge CPM'!CA$1,1),'Bridge Start'!$I34&gt;'Bridge CPM'!BZ$1),1,"")</f>
        <v/>
      </c>
      <c r="CB39" s="269" t="str">
        <f>IF(AND('Bridge Start'!$H34&lt;=CEILING('Bridge CPM'!CB$1,1),'Bridge Start'!$I34&gt;'Bridge CPM'!CA$1),1,"")</f>
        <v/>
      </c>
      <c r="CC39" s="269" t="str">
        <f>IF(AND('Bridge Start'!$H34&lt;=CEILING('Bridge CPM'!CC$1,1),'Bridge Start'!$I34&gt;'Bridge CPM'!CB$1),1,"")</f>
        <v/>
      </c>
      <c r="CD39" s="269" t="str">
        <f>IF(AND('Bridge Start'!$H34&lt;=CEILING('Bridge CPM'!CD$1,1),'Bridge Start'!$I34&gt;'Bridge CPM'!CC$1),1,"")</f>
        <v/>
      </c>
      <c r="CE39" s="270" t="str">
        <f>IF(AND('Bridge Start'!$H34&lt;=CEILING('Bridge CPM'!CE$1,1),'Bridge Start'!$I34&gt;'Bridge CPM'!CD$1),1,"")</f>
        <v/>
      </c>
      <c r="CF39" s="268" t="str">
        <f>IF(AND('Bridge Start'!$H34&lt;=CEILING('Bridge CPM'!CF$1,1),'Bridge Start'!$I34&gt;'Bridge CPM'!CE$1),1,"")</f>
        <v/>
      </c>
      <c r="CG39" s="269" t="str">
        <f>IF(AND('Bridge Start'!$H34&lt;=CEILING('Bridge CPM'!CG$1,1),'Bridge Start'!$I34&gt;'Bridge CPM'!CF$1),1,"")</f>
        <v/>
      </c>
      <c r="CH39" s="269" t="str">
        <f>IF(AND('Bridge Start'!$H34&lt;=CEILING('Bridge CPM'!CH$1,1),'Bridge Start'!$I34&gt;'Bridge CPM'!CG$1),1,"")</f>
        <v/>
      </c>
      <c r="CI39" s="269" t="str">
        <f>IF(AND('Bridge Start'!$H34&lt;=CEILING('Bridge CPM'!CI$1,1),'Bridge Start'!$I34&gt;'Bridge CPM'!CH$1),1,"")</f>
        <v/>
      </c>
      <c r="CJ39" s="269" t="str">
        <f>IF(AND('Bridge Start'!$H34&lt;=CEILING('Bridge CPM'!CJ$1,1),'Bridge Start'!$I34&gt;'Bridge CPM'!CI$1),1,"")</f>
        <v/>
      </c>
      <c r="CK39" s="269" t="str">
        <f>IF(AND('Bridge Start'!$H34&lt;=CEILING('Bridge CPM'!CK$1,1),'Bridge Start'!$I34&gt;'Bridge CPM'!CJ$1),1,"")</f>
        <v/>
      </c>
      <c r="CL39" s="269" t="str">
        <f>IF(AND('Bridge Start'!$H34&lt;=CEILING('Bridge CPM'!CL$1,1),'Bridge Start'!$I34&gt;'Bridge CPM'!CK$1),1,"")</f>
        <v/>
      </c>
      <c r="CM39" s="269" t="str">
        <f>IF(AND('Bridge Start'!$H34&lt;=CEILING('Bridge CPM'!CM$1,1),'Bridge Start'!$I34&gt;'Bridge CPM'!CL$1),1,"")</f>
        <v/>
      </c>
      <c r="CN39" s="269" t="str">
        <f>IF(AND('Bridge Start'!$H34&lt;=CEILING('Bridge CPM'!CN$1,1),'Bridge Start'!$I34&gt;'Bridge CPM'!CM$1),1,"")</f>
        <v/>
      </c>
      <c r="CO39" s="270" t="str">
        <f>IF(AND('Bridge Start'!$H34&lt;=CEILING('Bridge CPM'!CO$1,1),'Bridge Start'!$I34&gt;'Bridge CPM'!CN$1),1,"")</f>
        <v/>
      </c>
      <c r="CP39" s="268" t="str">
        <f>IF(AND('Bridge Start'!$H34&lt;=CEILING('Bridge CPM'!CP$1,1),'Bridge Start'!$I34&gt;'Bridge CPM'!CO$1),1,"")</f>
        <v/>
      </c>
      <c r="CQ39" s="269" t="str">
        <f>IF(AND('Bridge Start'!$H34&lt;=CEILING('Bridge CPM'!CQ$1,1),'Bridge Start'!$I34&gt;'Bridge CPM'!CP$1),1,"")</f>
        <v/>
      </c>
      <c r="CR39" s="269" t="str">
        <f>IF(AND('Bridge Start'!$H34&lt;=CEILING('Bridge CPM'!CR$1,1),'Bridge Start'!$I34&gt;'Bridge CPM'!CQ$1),1,"")</f>
        <v/>
      </c>
      <c r="CS39" s="269" t="str">
        <f>IF(AND('Bridge Start'!$H34&lt;=CEILING('Bridge CPM'!CS$1,1),'Bridge Start'!$I34&gt;'Bridge CPM'!CR$1),1,"")</f>
        <v/>
      </c>
      <c r="CT39" s="269" t="str">
        <f>IF(AND('Bridge Start'!$H34&lt;=CEILING('Bridge CPM'!CT$1,1),'Bridge Start'!$I34&gt;'Bridge CPM'!CS$1),1,"")</f>
        <v/>
      </c>
      <c r="CU39" s="269" t="str">
        <f>IF(AND('Bridge Start'!$H34&lt;=CEILING('Bridge CPM'!CU$1,1),'Bridge Start'!$I34&gt;'Bridge CPM'!CT$1),1,"")</f>
        <v/>
      </c>
      <c r="CV39" s="269" t="str">
        <f>IF(AND('Bridge Start'!$H34&lt;=CEILING('Bridge CPM'!CV$1,1),'Bridge Start'!$I34&gt;'Bridge CPM'!CU$1),1,"")</f>
        <v/>
      </c>
      <c r="CW39" s="269" t="str">
        <f>IF(AND('Bridge Start'!$H34&lt;=CEILING('Bridge CPM'!CW$1,1),'Bridge Start'!$I34&gt;'Bridge CPM'!CV$1),1,"")</f>
        <v/>
      </c>
      <c r="CX39" s="269" t="str">
        <f>IF(AND('Bridge Start'!$H34&lt;=CEILING('Bridge CPM'!CX$1,1),'Bridge Start'!$I34&gt;'Bridge CPM'!CW$1),1,"")</f>
        <v/>
      </c>
      <c r="CY39" s="270" t="str">
        <f>IF(AND('Bridge Start'!$H34&lt;=CEILING('Bridge CPM'!CY$1,1),'Bridge Start'!$I34&gt;'Bridge CPM'!CX$1),1,"")</f>
        <v/>
      </c>
      <c r="CZ39" s="268" t="str">
        <f>IF(AND('Bridge Start'!$H34&lt;=CEILING('Bridge CPM'!CZ$1,1),'Bridge Start'!$I34&gt;'Bridge CPM'!CY$1),1,"")</f>
        <v/>
      </c>
      <c r="DA39" s="269" t="str">
        <f>IF(AND('Bridge Start'!$H34&lt;=CEILING('Bridge CPM'!DA$1,1),'Bridge Start'!$I34&gt;'Bridge CPM'!CZ$1),1,"")</f>
        <v/>
      </c>
      <c r="DB39" s="269" t="str">
        <f>IF(AND('Bridge Start'!$H34&lt;=CEILING('Bridge CPM'!DB$1,1),'Bridge Start'!$I34&gt;'Bridge CPM'!DA$1),1,"")</f>
        <v/>
      </c>
      <c r="DC39" s="269" t="str">
        <f>IF(AND('Bridge Start'!$H34&lt;=CEILING('Bridge CPM'!DC$1,1),'Bridge Start'!$I34&gt;'Bridge CPM'!DB$1),1,"")</f>
        <v/>
      </c>
      <c r="DD39" s="269" t="str">
        <f>IF(AND('Bridge Start'!$H34&lt;=CEILING('Bridge CPM'!DD$1,1),'Bridge Start'!$I34&gt;'Bridge CPM'!DC$1),1,"")</f>
        <v/>
      </c>
      <c r="DE39" s="269" t="str">
        <f>IF(AND('Bridge Start'!$H34&lt;=CEILING('Bridge CPM'!DE$1,1),'Bridge Start'!$I34&gt;'Bridge CPM'!DD$1),1,"")</f>
        <v/>
      </c>
      <c r="DF39" s="269" t="str">
        <f>IF(AND('Bridge Start'!$H34&lt;=CEILING('Bridge CPM'!DF$1,1),'Bridge Start'!$I34&gt;'Bridge CPM'!DE$1),1,"")</f>
        <v/>
      </c>
      <c r="DG39" s="269" t="str">
        <f>IF(AND('Bridge Start'!$H34&lt;=CEILING('Bridge CPM'!DG$1,1),'Bridge Start'!$I34&gt;'Bridge CPM'!DF$1),1,"")</f>
        <v/>
      </c>
      <c r="DH39" s="269" t="str">
        <f>IF(AND('Bridge Start'!$H34&lt;=CEILING('Bridge CPM'!DH$1,1),'Bridge Start'!$I34&gt;'Bridge CPM'!DG$1),1,"")</f>
        <v/>
      </c>
      <c r="DI39" s="270" t="str">
        <f>IF(AND('Bridge Start'!$H34&lt;=CEILING('Bridge CPM'!DI$1,1),'Bridge Start'!$I34&gt;'Bridge CPM'!DH$1),1,"")</f>
        <v/>
      </c>
      <c r="DJ39" s="268" t="str">
        <f>IF(AND('Bridge Start'!$H34&lt;=CEILING('Bridge CPM'!DJ$1,1),'Bridge Start'!$I34&gt;'Bridge CPM'!DI$1),1,"")</f>
        <v/>
      </c>
      <c r="DK39" s="269" t="str">
        <f>IF(AND('Bridge Start'!$H34&lt;=CEILING('Bridge CPM'!DK$1,1),'Bridge Start'!$I34&gt;'Bridge CPM'!DJ$1),1,"")</f>
        <v/>
      </c>
      <c r="DL39" s="269" t="str">
        <f>IF(AND('Bridge Start'!$H34&lt;=CEILING('Bridge CPM'!DL$1,1),'Bridge Start'!$I34&gt;'Bridge CPM'!DK$1),1,"")</f>
        <v/>
      </c>
      <c r="DM39" s="269" t="str">
        <f>IF(AND('Bridge Start'!$H34&lt;=CEILING('Bridge CPM'!DM$1,1),'Bridge Start'!$I34&gt;'Bridge CPM'!DL$1),1,"")</f>
        <v/>
      </c>
      <c r="DN39" s="269" t="str">
        <f>IF(AND('Bridge Start'!$H34&lt;=CEILING('Bridge CPM'!DN$1,1),'Bridge Start'!$I34&gt;'Bridge CPM'!DM$1),1,"")</f>
        <v/>
      </c>
      <c r="DO39" s="269" t="str">
        <f>IF(AND('Bridge Start'!$H34&lt;=CEILING('Bridge CPM'!DO$1,1),'Bridge Start'!$I34&gt;'Bridge CPM'!DN$1),1,"")</f>
        <v/>
      </c>
      <c r="DP39" s="269" t="str">
        <f>IF(AND('Bridge Start'!$H34&lt;=CEILING('Bridge CPM'!DP$1,1),'Bridge Start'!$I34&gt;'Bridge CPM'!DO$1),1,"")</f>
        <v/>
      </c>
      <c r="DQ39" s="269" t="str">
        <f>IF(AND('Bridge Start'!$H34&lt;=CEILING('Bridge CPM'!DQ$1,1),'Bridge Start'!$I34&gt;'Bridge CPM'!DP$1),1,"")</f>
        <v/>
      </c>
      <c r="DR39" s="269" t="str">
        <f>IF(AND('Bridge Start'!$H34&lt;=CEILING('Bridge CPM'!DR$1,1),'Bridge Start'!$I34&gt;'Bridge CPM'!DQ$1),1,"")</f>
        <v/>
      </c>
      <c r="DS39" s="270" t="str">
        <f>IF(AND('Bridge Start'!$H34&lt;=CEILING('Bridge CPM'!DS$1,1),'Bridge Start'!$I34&gt;'Bridge CPM'!DR$1),1,"")</f>
        <v/>
      </c>
      <c r="DT39" s="268" t="str">
        <f>IF(AND('Bridge Start'!$H34&lt;=CEILING('Bridge CPM'!DT$1,1),'Bridge Start'!$I34&gt;'Bridge CPM'!DS$1),1,"")</f>
        <v/>
      </c>
      <c r="DU39" s="269" t="str">
        <f>IF(AND('Bridge Start'!$H34&lt;=CEILING('Bridge CPM'!DU$1,1),'Bridge Start'!$I34&gt;'Bridge CPM'!DT$1),1,"")</f>
        <v/>
      </c>
      <c r="DV39" s="269" t="str">
        <f>IF(AND('Bridge Start'!$H34&lt;=CEILING('Bridge CPM'!DV$1,1),'Bridge Start'!$I34&gt;'Bridge CPM'!DU$1),1,"")</f>
        <v/>
      </c>
      <c r="DW39" s="269" t="str">
        <f>IF(AND('Bridge Start'!$H34&lt;=CEILING('Bridge CPM'!DW$1,1),'Bridge Start'!$I34&gt;'Bridge CPM'!DV$1),1,"")</f>
        <v/>
      </c>
      <c r="DX39" s="269" t="str">
        <f>IF(AND('Bridge Start'!$H34&lt;=CEILING('Bridge CPM'!DX$1,1),'Bridge Start'!$I34&gt;'Bridge CPM'!DW$1),1,"")</f>
        <v/>
      </c>
      <c r="DY39" s="269" t="str">
        <f>IF(AND('Bridge Start'!$H34&lt;=CEILING('Bridge CPM'!DY$1,1),'Bridge Start'!$I34&gt;'Bridge CPM'!DX$1),1,"")</f>
        <v/>
      </c>
      <c r="DZ39" s="269" t="str">
        <f>IF(AND('Bridge Start'!$H34&lt;=CEILING('Bridge CPM'!DZ$1,1),'Bridge Start'!$I34&gt;'Bridge CPM'!DY$1),1,"")</f>
        <v/>
      </c>
      <c r="EA39" s="269" t="str">
        <f>IF(AND('Bridge Start'!$H34&lt;=CEILING('Bridge CPM'!EA$1,1),'Bridge Start'!$I34&gt;'Bridge CPM'!DZ$1),1,"")</f>
        <v/>
      </c>
      <c r="EB39" s="269" t="str">
        <f>IF(AND('Bridge Start'!$H34&lt;=CEILING('Bridge CPM'!EB$1,1),'Bridge Start'!$I34&gt;'Bridge CPM'!EA$1),1,"")</f>
        <v/>
      </c>
      <c r="EC39" s="223" t="str">
        <f>IF(AND('Bridge Start'!$H34&lt;=CEILING('Bridge CPM'!EC$1,1),'Bridge Start'!$I34&gt;'Bridge CPM'!EB$1),1,"")</f>
        <v/>
      </c>
    </row>
    <row r="40" spans="2:133" ht="12" customHeight="1" x14ac:dyDescent="0.2">
      <c r="B40" t="str">
        <f>'Bridge Start'!B35</f>
        <v/>
      </c>
      <c r="C40" s="221" t="str">
        <f>'Bridge Start'!D35</f>
        <v/>
      </c>
      <c r="D40" s="222" t="str">
        <f>IF(AND('Bridge Start'!$H35&lt;=CEILING('Bridge CPM'!D$1,1),'Bridge Start'!$I35&gt;'Bridge CPM'!C$1),1,"")</f>
        <v/>
      </c>
      <c r="E40" s="257" t="str">
        <f>IF(AND('Bridge Start'!$H35&lt;=CEILING('Bridge CPM'!E$1,1),'Bridge Start'!$I35&gt;'Bridge CPM'!D$1),1,"")</f>
        <v/>
      </c>
      <c r="F40" s="257" t="str">
        <f>IF(AND('Bridge Start'!$H35&lt;=CEILING('Bridge CPM'!F$1,1),'Bridge Start'!$I35&gt;'Bridge CPM'!E$1),1,"")</f>
        <v/>
      </c>
      <c r="G40" s="257" t="str">
        <f>IF(AND('Bridge Start'!$H35&lt;=CEILING('Bridge CPM'!G$1,1),'Bridge Start'!$I35&gt;'Bridge CPM'!F$1),1,"")</f>
        <v/>
      </c>
      <c r="H40" s="257" t="str">
        <f>IF(AND('Bridge Start'!$H35&lt;=CEILING('Bridge CPM'!H$1,1),'Bridge Start'!$I35&gt;'Bridge CPM'!G$1),1,"")</f>
        <v/>
      </c>
      <c r="I40" s="257" t="str">
        <f>IF(AND('Bridge Start'!$H35&lt;=CEILING('Bridge CPM'!I$1,1),'Bridge Start'!$I35&gt;'Bridge CPM'!H$1),1,"")</f>
        <v/>
      </c>
      <c r="J40" s="257" t="str">
        <f>IF(AND('Bridge Start'!$H35&lt;=CEILING('Bridge CPM'!J$1,1),'Bridge Start'!$I35&gt;'Bridge CPM'!I$1),1,"")</f>
        <v/>
      </c>
      <c r="K40" s="257" t="str">
        <f>IF(AND('Bridge Start'!$H35&lt;=CEILING('Bridge CPM'!K$1,1),'Bridge Start'!$I35&gt;'Bridge CPM'!J$1),1,"")</f>
        <v/>
      </c>
      <c r="L40" s="257" t="str">
        <f>IF(AND('Bridge Start'!$H35&lt;=CEILING('Bridge CPM'!L$1,1),'Bridge Start'!$I35&gt;'Bridge CPM'!K$1),1,"")</f>
        <v/>
      </c>
      <c r="M40" s="223" t="str">
        <f>IF(AND('Bridge Start'!$H35&lt;=CEILING('Bridge CPM'!M$1,1),'Bridge Start'!$I35&gt;'Bridge CPM'!L$1),1,"")</f>
        <v/>
      </c>
      <c r="N40" s="222" t="str">
        <f>IF(AND('Bridge Start'!$H35&lt;=CEILING('Bridge CPM'!N$1,1),'Bridge Start'!$I35&gt;'Bridge CPM'!M$1),1,"")</f>
        <v/>
      </c>
      <c r="O40" s="257" t="str">
        <f>IF(AND('Bridge Start'!$H35&lt;=CEILING('Bridge CPM'!O$1,1),'Bridge Start'!$I35&gt;'Bridge CPM'!N$1),1,"")</f>
        <v/>
      </c>
      <c r="P40" s="257" t="str">
        <f>IF(AND('Bridge Start'!$H35&lt;=CEILING('Bridge CPM'!P$1,1),'Bridge Start'!$I35&gt;'Bridge CPM'!O$1),1,"")</f>
        <v/>
      </c>
      <c r="Q40" s="257" t="str">
        <f>IF(AND('Bridge Start'!$H35&lt;=CEILING('Bridge CPM'!Q$1,1),'Bridge Start'!$I35&gt;'Bridge CPM'!P$1),1,"")</f>
        <v/>
      </c>
      <c r="R40" s="257" t="str">
        <f>IF(AND('Bridge Start'!$H35&lt;=CEILING('Bridge CPM'!R$1,1),'Bridge Start'!$I35&gt;'Bridge CPM'!Q$1),1,"")</f>
        <v/>
      </c>
      <c r="S40" s="257" t="str">
        <f>IF(AND('Bridge Start'!$H35&lt;=CEILING('Bridge CPM'!S$1,1),'Bridge Start'!$I35&gt;'Bridge CPM'!R$1),1,"")</f>
        <v/>
      </c>
      <c r="T40" s="257" t="str">
        <f>IF(AND('Bridge Start'!$H35&lt;=CEILING('Bridge CPM'!T$1,1),'Bridge Start'!$I35&gt;'Bridge CPM'!S$1),1,"")</f>
        <v/>
      </c>
      <c r="U40" s="257" t="str">
        <f>IF(AND('Bridge Start'!$H35&lt;=CEILING('Bridge CPM'!U$1,1),'Bridge Start'!$I35&gt;'Bridge CPM'!T$1),1,"")</f>
        <v/>
      </c>
      <c r="V40" s="257" t="str">
        <f>IF(AND('Bridge Start'!$H35&lt;=CEILING('Bridge CPM'!V$1,1),'Bridge Start'!$I35&gt;'Bridge CPM'!U$1),1,"")</f>
        <v/>
      </c>
      <c r="W40" s="223" t="str">
        <f>IF(AND('Bridge Start'!$H35&lt;=CEILING('Bridge CPM'!W$1,1),'Bridge Start'!$I35&gt;'Bridge CPM'!V$1),1,"")</f>
        <v/>
      </c>
      <c r="X40" s="222" t="str">
        <f>IF(AND('Bridge Start'!$H35&lt;=CEILING('Bridge CPM'!X$1,1),'Bridge Start'!$I35&gt;'Bridge CPM'!W$1),1,"")</f>
        <v/>
      </c>
      <c r="Y40" s="257" t="str">
        <f>IF(AND('Bridge Start'!$H35&lt;=CEILING('Bridge CPM'!Y$1,1),'Bridge Start'!$I35&gt;'Bridge CPM'!X$1),1,"")</f>
        <v/>
      </c>
      <c r="Z40" s="257" t="str">
        <f>IF(AND('Bridge Start'!$H35&lt;=CEILING('Bridge CPM'!Z$1,1),'Bridge Start'!$I35&gt;'Bridge CPM'!Y$1),1,"")</f>
        <v/>
      </c>
      <c r="AA40" s="257" t="str">
        <f>IF(AND('Bridge Start'!$H35&lt;=CEILING('Bridge CPM'!AA$1,1),'Bridge Start'!$I35&gt;'Bridge CPM'!Z$1),1,"")</f>
        <v/>
      </c>
      <c r="AB40" s="257" t="str">
        <f>IF(AND('Bridge Start'!$H35&lt;=CEILING('Bridge CPM'!AB$1,1),'Bridge Start'!$I35&gt;'Bridge CPM'!AA$1),1,"")</f>
        <v/>
      </c>
      <c r="AC40" s="257" t="str">
        <f>IF(AND('Bridge Start'!$H35&lt;=CEILING('Bridge CPM'!AC$1,1),'Bridge Start'!$I35&gt;'Bridge CPM'!AB$1),1,"")</f>
        <v/>
      </c>
      <c r="AD40" s="257" t="str">
        <f>IF(AND('Bridge Start'!$H35&lt;=CEILING('Bridge CPM'!AD$1,1),'Bridge Start'!$I35&gt;'Bridge CPM'!AC$1),1,"")</f>
        <v/>
      </c>
      <c r="AE40" s="257" t="str">
        <f>IF(AND('Bridge Start'!$H35&lt;=CEILING('Bridge CPM'!AE$1,1),'Bridge Start'!$I35&gt;'Bridge CPM'!AD$1),1,"")</f>
        <v/>
      </c>
      <c r="AF40" s="257" t="str">
        <f>IF(AND('Bridge Start'!$H35&lt;=CEILING('Bridge CPM'!AF$1,1),'Bridge Start'!$I35&gt;'Bridge CPM'!AE$1),1,"")</f>
        <v/>
      </c>
      <c r="AG40" s="223" t="str">
        <f>IF(AND('Bridge Start'!$H35&lt;=CEILING('Bridge CPM'!AG$1,1),'Bridge Start'!$I35&gt;'Bridge CPM'!AF$1),1,"")</f>
        <v/>
      </c>
      <c r="AH40" s="222" t="str">
        <f>IF(AND('Bridge Start'!$H35&lt;=CEILING('Bridge CPM'!AH$1,1),'Bridge Start'!$I35&gt;'Bridge CPM'!AG$1),1,"")</f>
        <v/>
      </c>
      <c r="AI40" s="257" t="str">
        <f>IF(AND('Bridge Start'!$H35&lt;=CEILING('Bridge CPM'!AI$1,1),'Bridge Start'!$I35&gt;'Bridge CPM'!AH$1),1,"")</f>
        <v/>
      </c>
      <c r="AJ40" s="257" t="str">
        <f>IF(AND('Bridge Start'!$H35&lt;=CEILING('Bridge CPM'!AJ$1,1),'Bridge Start'!$I35&gt;'Bridge CPM'!AI$1),1,"")</f>
        <v/>
      </c>
      <c r="AK40" s="257" t="str">
        <f>IF(AND('Bridge Start'!$H35&lt;=CEILING('Bridge CPM'!AK$1,1),'Bridge Start'!$I35&gt;'Bridge CPM'!AJ$1),1,"")</f>
        <v/>
      </c>
      <c r="AL40" s="257" t="str">
        <f>IF(AND('Bridge Start'!$H35&lt;=CEILING('Bridge CPM'!AL$1,1),'Bridge Start'!$I35&gt;'Bridge CPM'!AK$1),1,"")</f>
        <v/>
      </c>
      <c r="AM40" s="257" t="str">
        <f>IF(AND('Bridge Start'!$H35&lt;=CEILING('Bridge CPM'!AM$1,1),'Bridge Start'!$I35&gt;'Bridge CPM'!AL$1),1,"")</f>
        <v/>
      </c>
      <c r="AN40" s="257" t="str">
        <f>IF(AND('Bridge Start'!$H35&lt;=CEILING('Bridge CPM'!AN$1,1),'Bridge Start'!$I35&gt;'Bridge CPM'!AM$1),1,"")</f>
        <v/>
      </c>
      <c r="AO40" s="257" t="str">
        <f>IF(AND('Bridge Start'!$H35&lt;=CEILING('Bridge CPM'!AO$1,1),'Bridge Start'!$I35&gt;'Bridge CPM'!AN$1),1,"")</f>
        <v/>
      </c>
      <c r="AP40" s="257" t="str">
        <f>IF(AND('Bridge Start'!$H35&lt;=CEILING('Bridge CPM'!AP$1,1),'Bridge Start'!$I35&gt;'Bridge CPM'!AO$1),1,"")</f>
        <v/>
      </c>
      <c r="AQ40" s="223" t="str">
        <f>IF(AND('Bridge Start'!$H35&lt;=CEILING('Bridge CPM'!AQ$1,1),'Bridge Start'!$I35&gt;'Bridge CPM'!AP$1),1,"")</f>
        <v/>
      </c>
      <c r="AR40" s="222" t="str">
        <f>IF(AND('Bridge Start'!$H35&lt;=CEILING('Bridge CPM'!AR$1,1),'Bridge Start'!$I35&gt;'Bridge CPM'!AQ$1),1,"")</f>
        <v/>
      </c>
      <c r="AS40" s="257" t="str">
        <f>IF(AND('Bridge Start'!$H35&lt;=CEILING('Bridge CPM'!AS$1,1),'Bridge Start'!$I35&gt;'Bridge CPM'!AR$1),1,"")</f>
        <v/>
      </c>
      <c r="AT40" s="257" t="str">
        <f>IF(AND('Bridge Start'!$H35&lt;=CEILING('Bridge CPM'!AT$1,1),'Bridge Start'!$I35&gt;'Bridge CPM'!AS$1),1,"")</f>
        <v/>
      </c>
      <c r="AU40" s="257" t="str">
        <f>IF(AND('Bridge Start'!$H35&lt;=CEILING('Bridge CPM'!AU$1,1),'Bridge Start'!$I35&gt;'Bridge CPM'!AT$1),1,"")</f>
        <v/>
      </c>
      <c r="AV40" s="257" t="str">
        <f>IF(AND('Bridge Start'!$H35&lt;=CEILING('Bridge CPM'!AV$1,1),'Bridge Start'!$I35&gt;'Bridge CPM'!AU$1),1,"")</f>
        <v/>
      </c>
      <c r="AW40" s="257" t="str">
        <f>IF(AND('Bridge Start'!$H35&lt;=CEILING('Bridge CPM'!AW$1,1),'Bridge Start'!$I35&gt;'Bridge CPM'!AV$1),1,"")</f>
        <v/>
      </c>
      <c r="AX40" s="257" t="str">
        <f>IF(AND('Bridge Start'!$H35&lt;=CEILING('Bridge CPM'!AX$1,1),'Bridge Start'!$I35&gt;'Bridge CPM'!AW$1),1,"")</f>
        <v/>
      </c>
      <c r="AY40" s="257" t="str">
        <f>IF(AND('Bridge Start'!$H35&lt;=CEILING('Bridge CPM'!AY$1,1),'Bridge Start'!$I35&gt;'Bridge CPM'!AX$1),1,"")</f>
        <v/>
      </c>
      <c r="AZ40" s="257" t="str">
        <f>IF(AND('Bridge Start'!$H35&lt;=CEILING('Bridge CPM'!AZ$1,1),'Bridge Start'!$I35&gt;'Bridge CPM'!AY$1),1,"")</f>
        <v/>
      </c>
      <c r="BA40" s="223" t="str">
        <f>IF(AND('Bridge Start'!$H35&lt;=CEILING('Bridge CPM'!BA$1,1),'Bridge Start'!$I35&gt;'Bridge CPM'!AZ$1),1,"")</f>
        <v/>
      </c>
      <c r="BB40" s="222" t="str">
        <f>IF(AND('Bridge Start'!$H35&lt;=CEILING('Bridge CPM'!BB$1,1),'Bridge Start'!$I35&gt;'Bridge CPM'!BA$1),1,"")</f>
        <v/>
      </c>
      <c r="BC40" s="257" t="str">
        <f>IF(AND('Bridge Start'!$H35&lt;=CEILING('Bridge CPM'!BC$1,1),'Bridge Start'!$I35&gt;'Bridge CPM'!BB$1),1,"")</f>
        <v/>
      </c>
      <c r="BD40" s="257" t="str">
        <f>IF(AND('Bridge Start'!$H35&lt;=CEILING('Bridge CPM'!BD$1,1),'Bridge Start'!$I35&gt;'Bridge CPM'!BC$1),1,"")</f>
        <v/>
      </c>
      <c r="BE40" s="257" t="str">
        <f>IF(AND('Bridge Start'!$H35&lt;=CEILING('Bridge CPM'!BE$1,1),'Bridge Start'!$I35&gt;'Bridge CPM'!BD$1),1,"")</f>
        <v/>
      </c>
      <c r="BF40" s="257" t="str">
        <f>IF(AND('Bridge Start'!$H35&lt;=CEILING('Bridge CPM'!BF$1,1),'Bridge Start'!$I35&gt;'Bridge CPM'!BE$1),1,"")</f>
        <v/>
      </c>
      <c r="BG40" s="257" t="str">
        <f>IF(AND('Bridge Start'!$H35&lt;=CEILING('Bridge CPM'!BG$1,1),'Bridge Start'!$I35&gt;'Bridge CPM'!BF$1),1,"")</f>
        <v/>
      </c>
      <c r="BH40" s="257" t="str">
        <f>IF(AND('Bridge Start'!$H35&lt;=CEILING('Bridge CPM'!BH$1,1),'Bridge Start'!$I35&gt;'Bridge CPM'!BG$1),1,"")</f>
        <v/>
      </c>
      <c r="BI40" s="257" t="str">
        <f>IF(AND('Bridge Start'!$H35&lt;=CEILING('Bridge CPM'!BI$1,1),'Bridge Start'!$I35&gt;'Bridge CPM'!BH$1),1,"")</f>
        <v/>
      </c>
      <c r="BJ40" s="257" t="str">
        <f>IF(AND('Bridge Start'!$H35&lt;=CEILING('Bridge CPM'!BJ$1,1),'Bridge Start'!$I35&gt;'Bridge CPM'!BI$1),1,"")</f>
        <v/>
      </c>
      <c r="BK40" s="223" t="str">
        <f>IF(AND('Bridge Start'!$H35&lt;=CEILING('Bridge CPM'!BK$1,1),'Bridge Start'!$I35&gt;'Bridge CPM'!BJ$1),1,"")</f>
        <v/>
      </c>
      <c r="BL40" s="222" t="str">
        <f>IF(AND('Bridge Start'!$H35&lt;=CEILING('Bridge CPM'!BL$1,1),'Bridge Start'!$I35&gt;'Bridge CPM'!BK$1),1,"")</f>
        <v/>
      </c>
      <c r="BM40" s="257" t="str">
        <f>IF(AND('Bridge Start'!$H35&lt;=CEILING('Bridge CPM'!BM$1,1),'Bridge Start'!$I35&gt;'Bridge CPM'!BL$1),1,"")</f>
        <v/>
      </c>
      <c r="BN40" s="257" t="str">
        <f>IF(AND('Bridge Start'!$H35&lt;=CEILING('Bridge CPM'!BN$1,1),'Bridge Start'!$I35&gt;'Bridge CPM'!BM$1),1,"")</f>
        <v/>
      </c>
      <c r="BO40" s="257" t="str">
        <f>IF(AND('Bridge Start'!$H35&lt;=CEILING('Bridge CPM'!BO$1,1),'Bridge Start'!$I35&gt;'Bridge CPM'!BN$1),1,"")</f>
        <v/>
      </c>
      <c r="BP40" s="257" t="str">
        <f>IF(AND('Bridge Start'!$H35&lt;=CEILING('Bridge CPM'!BP$1,1),'Bridge Start'!$I35&gt;'Bridge CPM'!BO$1),1,"")</f>
        <v/>
      </c>
      <c r="BQ40" s="257" t="str">
        <f>IF(AND('Bridge Start'!$H35&lt;=CEILING('Bridge CPM'!BQ$1,1),'Bridge Start'!$I35&gt;'Bridge CPM'!BP$1),1,"")</f>
        <v/>
      </c>
      <c r="BR40" s="257" t="str">
        <f>IF(AND('Bridge Start'!$H35&lt;=CEILING('Bridge CPM'!BR$1,1),'Bridge Start'!$I35&gt;'Bridge CPM'!BQ$1),1,"")</f>
        <v/>
      </c>
      <c r="BS40" s="257" t="str">
        <f>IF(AND('Bridge Start'!$H35&lt;=CEILING('Bridge CPM'!BS$1,1),'Bridge Start'!$I35&gt;'Bridge CPM'!BR$1),1,"")</f>
        <v/>
      </c>
      <c r="BT40" s="257" t="str">
        <f>IF(AND('Bridge Start'!$H35&lt;=CEILING('Bridge CPM'!BT$1,1),'Bridge Start'!$I35&gt;'Bridge CPM'!BS$1),1,"")</f>
        <v/>
      </c>
      <c r="BU40" s="223" t="str">
        <f>IF(AND('Bridge Start'!$H35&lt;=CEILING('Bridge CPM'!BU$1,1),'Bridge Start'!$I35&gt;'Bridge CPM'!BT$1),1,"")</f>
        <v/>
      </c>
      <c r="BV40" s="222" t="str">
        <f>IF(AND('Bridge Start'!$H35&lt;=CEILING('Bridge CPM'!BV$1,1),'Bridge Start'!$I35&gt;'Bridge CPM'!BU$1),1,"")</f>
        <v/>
      </c>
      <c r="BW40" s="257" t="str">
        <f>IF(AND('Bridge Start'!$H35&lt;=CEILING('Bridge CPM'!BW$1,1),'Bridge Start'!$I35&gt;'Bridge CPM'!BV$1),1,"")</f>
        <v/>
      </c>
      <c r="BX40" s="257" t="str">
        <f>IF(AND('Bridge Start'!$H35&lt;=CEILING('Bridge CPM'!BX$1,1),'Bridge Start'!$I35&gt;'Bridge CPM'!BW$1),1,"")</f>
        <v/>
      </c>
      <c r="BY40" s="257" t="str">
        <f>IF(AND('Bridge Start'!$H35&lt;=CEILING('Bridge CPM'!BY$1,1),'Bridge Start'!$I35&gt;'Bridge CPM'!BX$1),1,"")</f>
        <v/>
      </c>
      <c r="BZ40" s="257" t="str">
        <f>IF(AND('Bridge Start'!$H35&lt;=CEILING('Bridge CPM'!BZ$1,1),'Bridge Start'!$I35&gt;'Bridge CPM'!BY$1),1,"")</f>
        <v/>
      </c>
      <c r="CA40" s="257" t="str">
        <f>IF(AND('Bridge Start'!$H35&lt;=CEILING('Bridge CPM'!CA$1,1),'Bridge Start'!$I35&gt;'Bridge CPM'!BZ$1),1,"")</f>
        <v/>
      </c>
      <c r="CB40" s="257" t="str">
        <f>IF(AND('Bridge Start'!$H35&lt;=CEILING('Bridge CPM'!CB$1,1),'Bridge Start'!$I35&gt;'Bridge CPM'!CA$1),1,"")</f>
        <v/>
      </c>
      <c r="CC40" s="257" t="str">
        <f>IF(AND('Bridge Start'!$H35&lt;=CEILING('Bridge CPM'!CC$1,1),'Bridge Start'!$I35&gt;'Bridge CPM'!CB$1),1,"")</f>
        <v/>
      </c>
      <c r="CD40" s="257" t="str">
        <f>IF(AND('Bridge Start'!$H35&lt;=CEILING('Bridge CPM'!CD$1,1),'Bridge Start'!$I35&gt;'Bridge CPM'!CC$1),1,"")</f>
        <v/>
      </c>
      <c r="CE40" s="223" t="str">
        <f>IF(AND('Bridge Start'!$H35&lt;=CEILING('Bridge CPM'!CE$1,1),'Bridge Start'!$I35&gt;'Bridge CPM'!CD$1),1,"")</f>
        <v/>
      </c>
      <c r="CF40" s="222" t="str">
        <f>IF(AND('Bridge Start'!$H35&lt;=CEILING('Bridge CPM'!CF$1,1),'Bridge Start'!$I35&gt;'Bridge CPM'!CE$1),1,"")</f>
        <v/>
      </c>
      <c r="CG40" s="257" t="str">
        <f>IF(AND('Bridge Start'!$H35&lt;=CEILING('Bridge CPM'!CG$1,1),'Bridge Start'!$I35&gt;'Bridge CPM'!CF$1),1,"")</f>
        <v/>
      </c>
      <c r="CH40" s="257" t="str">
        <f>IF(AND('Bridge Start'!$H35&lt;=CEILING('Bridge CPM'!CH$1,1),'Bridge Start'!$I35&gt;'Bridge CPM'!CG$1),1,"")</f>
        <v/>
      </c>
      <c r="CI40" s="257" t="str">
        <f>IF(AND('Bridge Start'!$H35&lt;=CEILING('Bridge CPM'!CI$1,1),'Bridge Start'!$I35&gt;'Bridge CPM'!CH$1),1,"")</f>
        <v/>
      </c>
      <c r="CJ40" s="257" t="str">
        <f>IF(AND('Bridge Start'!$H35&lt;=CEILING('Bridge CPM'!CJ$1,1),'Bridge Start'!$I35&gt;'Bridge CPM'!CI$1),1,"")</f>
        <v/>
      </c>
      <c r="CK40" s="257" t="str">
        <f>IF(AND('Bridge Start'!$H35&lt;=CEILING('Bridge CPM'!CK$1,1),'Bridge Start'!$I35&gt;'Bridge CPM'!CJ$1),1,"")</f>
        <v/>
      </c>
      <c r="CL40" s="257" t="str">
        <f>IF(AND('Bridge Start'!$H35&lt;=CEILING('Bridge CPM'!CL$1,1),'Bridge Start'!$I35&gt;'Bridge CPM'!CK$1),1,"")</f>
        <v/>
      </c>
      <c r="CM40" s="257" t="str">
        <f>IF(AND('Bridge Start'!$H35&lt;=CEILING('Bridge CPM'!CM$1,1),'Bridge Start'!$I35&gt;'Bridge CPM'!CL$1),1,"")</f>
        <v/>
      </c>
      <c r="CN40" s="257" t="str">
        <f>IF(AND('Bridge Start'!$H35&lt;=CEILING('Bridge CPM'!CN$1,1),'Bridge Start'!$I35&gt;'Bridge CPM'!CM$1),1,"")</f>
        <v/>
      </c>
      <c r="CO40" s="223" t="str">
        <f>IF(AND('Bridge Start'!$H35&lt;=CEILING('Bridge CPM'!CO$1,1),'Bridge Start'!$I35&gt;'Bridge CPM'!CN$1),1,"")</f>
        <v/>
      </c>
      <c r="CP40" s="222" t="str">
        <f>IF(AND('Bridge Start'!$H35&lt;=CEILING('Bridge CPM'!CP$1,1),'Bridge Start'!$I35&gt;'Bridge CPM'!CO$1),1,"")</f>
        <v/>
      </c>
      <c r="CQ40" s="257" t="str">
        <f>IF(AND('Bridge Start'!$H35&lt;=CEILING('Bridge CPM'!CQ$1,1),'Bridge Start'!$I35&gt;'Bridge CPM'!CP$1),1,"")</f>
        <v/>
      </c>
      <c r="CR40" s="257" t="str">
        <f>IF(AND('Bridge Start'!$H35&lt;=CEILING('Bridge CPM'!CR$1,1),'Bridge Start'!$I35&gt;'Bridge CPM'!CQ$1),1,"")</f>
        <v/>
      </c>
      <c r="CS40" s="257" t="str">
        <f>IF(AND('Bridge Start'!$H35&lt;=CEILING('Bridge CPM'!CS$1,1),'Bridge Start'!$I35&gt;'Bridge CPM'!CR$1),1,"")</f>
        <v/>
      </c>
      <c r="CT40" s="257" t="str">
        <f>IF(AND('Bridge Start'!$H35&lt;=CEILING('Bridge CPM'!CT$1,1),'Bridge Start'!$I35&gt;'Bridge CPM'!CS$1),1,"")</f>
        <v/>
      </c>
      <c r="CU40" s="257" t="str">
        <f>IF(AND('Bridge Start'!$H35&lt;=CEILING('Bridge CPM'!CU$1,1),'Bridge Start'!$I35&gt;'Bridge CPM'!CT$1),1,"")</f>
        <v/>
      </c>
      <c r="CV40" s="257" t="str">
        <f>IF(AND('Bridge Start'!$H35&lt;=CEILING('Bridge CPM'!CV$1,1),'Bridge Start'!$I35&gt;'Bridge CPM'!CU$1),1,"")</f>
        <v/>
      </c>
      <c r="CW40" s="257" t="str">
        <f>IF(AND('Bridge Start'!$H35&lt;=CEILING('Bridge CPM'!CW$1,1),'Bridge Start'!$I35&gt;'Bridge CPM'!CV$1),1,"")</f>
        <v/>
      </c>
      <c r="CX40" s="257" t="str">
        <f>IF(AND('Bridge Start'!$H35&lt;=CEILING('Bridge CPM'!CX$1,1),'Bridge Start'!$I35&gt;'Bridge CPM'!CW$1),1,"")</f>
        <v/>
      </c>
      <c r="CY40" s="223" t="str">
        <f>IF(AND('Bridge Start'!$H35&lt;=CEILING('Bridge CPM'!CY$1,1),'Bridge Start'!$I35&gt;'Bridge CPM'!CX$1),1,"")</f>
        <v/>
      </c>
      <c r="CZ40" s="222" t="str">
        <f>IF(AND('Bridge Start'!$H35&lt;=CEILING('Bridge CPM'!CZ$1,1),'Bridge Start'!$I35&gt;'Bridge CPM'!CY$1),1,"")</f>
        <v/>
      </c>
      <c r="DA40" s="257" t="str">
        <f>IF(AND('Bridge Start'!$H35&lt;=CEILING('Bridge CPM'!DA$1,1),'Bridge Start'!$I35&gt;'Bridge CPM'!CZ$1),1,"")</f>
        <v/>
      </c>
      <c r="DB40" s="257" t="str">
        <f>IF(AND('Bridge Start'!$H35&lt;=CEILING('Bridge CPM'!DB$1,1),'Bridge Start'!$I35&gt;'Bridge CPM'!DA$1),1,"")</f>
        <v/>
      </c>
      <c r="DC40" s="257" t="str">
        <f>IF(AND('Bridge Start'!$H35&lt;=CEILING('Bridge CPM'!DC$1,1),'Bridge Start'!$I35&gt;'Bridge CPM'!DB$1),1,"")</f>
        <v/>
      </c>
      <c r="DD40" s="257" t="str">
        <f>IF(AND('Bridge Start'!$H35&lt;=CEILING('Bridge CPM'!DD$1,1),'Bridge Start'!$I35&gt;'Bridge CPM'!DC$1),1,"")</f>
        <v/>
      </c>
      <c r="DE40" s="257" t="str">
        <f>IF(AND('Bridge Start'!$H35&lt;=CEILING('Bridge CPM'!DE$1,1),'Bridge Start'!$I35&gt;'Bridge CPM'!DD$1),1,"")</f>
        <v/>
      </c>
      <c r="DF40" s="257" t="str">
        <f>IF(AND('Bridge Start'!$H35&lt;=CEILING('Bridge CPM'!DF$1,1),'Bridge Start'!$I35&gt;'Bridge CPM'!DE$1),1,"")</f>
        <v/>
      </c>
      <c r="DG40" s="257" t="str">
        <f>IF(AND('Bridge Start'!$H35&lt;=CEILING('Bridge CPM'!DG$1,1),'Bridge Start'!$I35&gt;'Bridge CPM'!DF$1),1,"")</f>
        <v/>
      </c>
      <c r="DH40" s="257" t="str">
        <f>IF(AND('Bridge Start'!$H35&lt;=CEILING('Bridge CPM'!DH$1,1),'Bridge Start'!$I35&gt;'Bridge CPM'!DG$1),1,"")</f>
        <v/>
      </c>
      <c r="DI40" s="223" t="str">
        <f>IF(AND('Bridge Start'!$H35&lt;=CEILING('Bridge CPM'!DI$1,1),'Bridge Start'!$I35&gt;'Bridge CPM'!DH$1),1,"")</f>
        <v/>
      </c>
      <c r="DJ40" s="222" t="str">
        <f>IF(AND('Bridge Start'!$H35&lt;=CEILING('Bridge CPM'!DJ$1,1),'Bridge Start'!$I35&gt;'Bridge CPM'!DI$1),1,"")</f>
        <v/>
      </c>
      <c r="DK40" s="257" t="str">
        <f>IF(AND('Bridge Start'!$H35&lt;=CEILING('Bridge CPM'!DK$1,1),'Bridge Start'!$I35&gt;'Bridge CPM'!DJ$1),1,"")</f>
        <v/>
      </c>
      <c r="DL40" s="257" t="str">
        <f>IF(AND('Bridge Start'!$H35&lt;=CEILING('Bridge CPM'!DL$1,1),'Bridge Start'!$I35&gt;'Bridge CPM'!DK$1),1,"")</f>
        <v/>
      </c>
      <c r="DM40" s="257" t="str">
        <f>IF(AND('Bridge Start'!$H35&lt;=CEILING('Bridge CPM'!DM$1,1),'Bridge Start'!$I35&gt;'Bridge CPM'!DL$1),1,"")</f>
        <v/>
      </c>
      <c r="DN40" s="257" t="str">
        <f>IF(AND('Bridge Start'!$H35&lt;=CEILING('Bridge CPM'!DN$1,1),'Bridge Start'!$I35&gt;'Bridge CPM'!DM$1),1,"")</f>
        <v/>
      </c>
      <c r="DO40" s="257" t="str">
        <f>IF(AND('Bridge Start'!$H35&lt;=CEILING('Bridge CPM'!DO$1,1),'Bridge Start'!$I35&gt;'Bridge CPM'!DN$1),1,"")</f>
        <v/>
      </c>
      <c r="DP40" s="257" t="str">
        <f>IF(AND('Bridge Start'!$H35&lt;=CEILING('Bridge CPM'!DP$1,1),'Bridge Start'!$I35&gt;'Bridge CPM'!DO$1),1,"")</f>
        <v/>
      </c>
      <c r="DQ40" s="257" t="str">
        <f>IF(AND('Bridge Start'!$H35&lt;=CEILING('Bridge CPM'!DQ$1,1),'Bridge Start'!$I35&gt;'Bridge CPM'!DP$1),1,"")</f>
        <v/>
      </c>
      <c r="DR40" s="257" t="str">
        <f>IF(AND('Bridge Start'!$H35&lt;=CEILING('Bridge CPM'!DR$1,1),'Bridge Start'!$I35&gt;'Bridge CPM'!DQ$1),1,"")</f>
        <v/>
      </c>
      <c r="DS40" s="223" t="str">
        <f>IF(AND('Bridge Start'!$H35&lt;=CEILING('Bridge CPM'!DS$1,1),'Bridge Start'!$I35&gt;'Bridge CPM'!DR$1),1,"")</f>
        <v/>
      </c>
      <c r="DT40" s="222" t="str">
        <f>IF(AND('Bridge Start'!$H35&lt;=CEILING('Bridge CPM'!DT$1,1),'Bridge Start'!$I35&gt;'Bridge CPM'!DS$1),1,"")</f>
        <v/>
      </c>
      <c r="DU40" s="257" t="str">
        <f>IF(AND('Bridge Start'!$H35&lt;=CEILING('Bridge CPM'!DU$1,1),'Bridge Start'!$I35&gt;'Bridge CPM'!DT$1),1,"")</f>
        <v/>
      </c>
      <c r="DV40" s="257" t="str">
        <f>IF(AND('Bridge Start'!$H35&lt;=CEILING('Bridge CPM'!DV$1,1),'Bridge Start'!$I35&gt;'Bridge CPM'!DU$1),1,"")</f>
        <v/>
      </c>
      <c r="DW40" s="257" t="str">
        <f>IF(AND('Bridge Start'!$H35&lt;=CEILING('Bridge CPM'!DW$1,1),'Bridge Start'!$I35&gt;'Bridge CPM'!DV$1),1,"")</f>
        <v/>
      </c>
      <c r="DX40" s="257" t="str">
        <f>IF(AND('Bridge Start'!$H35&lt;=CEILING('Bridge CPM'!DX$1,1),'Bridge Start'!$I35&gt;'Bridge CPM'!DW$1),1,"")</f>
        <v/>
      </c>
      <c r="DY40" s="257" t="str">
        <f>IF(AND('Bridge Start'!$H35&lt;=CEILING('Bridge CPM'!DY$1,1),'Bridge Start'!$I35&gt;'Bridge CPM'!DX$1),1,"")</f>
        <v/>
      </c>
      <c r="DZ40" s="257" t="str">
        <f>IF(AND('Bridge Start'!$H35&lt;=CEILING('Bridge CPM'!DZ$1,1),'Bridge Start'!$I35&gt;'Bridge CPM'!DY$1),1,"")</f>
        <v/>
      </c>
      <c r="EA40" s="257" t="str">
        <f>IF(AND('Bridge Start'!$H35&lt;=CEILING('Bridge CPM'!EA$1,1),'Bridge Start'!$I35&gt;'Bridge CPM'!DZ$1),1,"")</f>
        <v/>
      </c>
      <c r="EB40" s="257" t="str">
        <f>IF(AND('Bridge Start'!$H35&lt;=CEILING('Bridge CPM'!EB$1,1),'Bridge Start'!$I35&gt;'Bridge CPM'!EA$1),1,"")</f>
        <v/>
      </c>
      <c r="EC40" s="223" t="str">
        <f>IF(AND('Bridge Start'!$H35&lt;=CEILING('Bridge CPM'!EC$1,1),'Bridge Start'!$I35&gt;'Bridge CPM'!EB$1),1,"")</f>
        <v/>
      </c>
    </row>
    <row r="41" spans="2:133" ht="12" customHeight="1" x14ac:dyDescent="0.2">
      <c r="B41" t="str">
        <f>'Bridge Start'!B36</f>
        <v/>
      </c>
      <c r="C41" s="249" t="str">
        <f>'Bridge Start'!D36</f>
        <v/>
      </c>
      <c r="D41" s="268" t="str">
        <f>IF(AND('Bridge Start'!$H36&lt;=CEILING('Bridge CPM'!D$1,1),'Bridge Start'!$I36&gt;'Bridge CPM'!C$1),1,"")</f>
        <v/>
      </c>
      <c r="E41" s="269" t="str">
        <f>IF(AND('Bridge Start'!$H36&lt;=CEILING('Bridge CPM'!E$1,1),'Bridge Start'!$I36&gt;'Bridge CPM'!D$1),1,"")</f>
        <v/>
      </c>
      <c r="F41" s="269" t="str">
        <f>IF(AND('Bridge Start'!$H36&lt;=CEILING('Bridge CPM'!F$1,1),'Bridge Start'!$I36&gt;'Bridge CPM'!E$1),1,"")</f>
        <v/>
      </c>
      <c r="G41" s="269" t="str">
        <f>IF(AND('Bridge Start'!$H36&lt;=CEILING('Bridge CPM'!G$1,1),'Bridge Start'!$I36&gt;'Bridge CPM'!F$1),1,"")</f>
        <v/>
      </c>
      <c r="H41" s="269" t="str">
        <f>IF(AND('Bridge Start'!$H36&lt;=CEILING('Bridge CPM'!H$1,1),'Bridge Start'!$I36&gt;'Bridge CPM'!G$1),1,"")</f>
        <v/>
      </c>
      <c r="I41" s="269" t="str">
        <f>IF(AND('Bridge Start'!$H36&lt;=CEILING('Bridge CPM'!I$1,1),'Bridge Start'!$I36&gt;'Bridge CPM'!H$1),1,"")</f>
        <v/>
      </c>
      <c r="J41" s="269" t="str">
        <f>IF(AND('Bridge Start'!$H36&lt;=CEILING('Bridge CPM'!J$1,1),'Bridge Start'!$I36&gt;'Bridge CPM'!I$1),1,"")</f>
        <v/>
      </c>
      <c r="K41" s="269" t="str">
        <f>IF(AND('Bridge Start'!$H36&lt;=CEILING('Bridge CPM'!K$1,1),'Bridge Start'!$I36&gt;'Bridge CPM'!J$1),1,"")</f>
        <v/>
      </c>
      <c r="L41" s="269" t="str">
        <f>IF(AND('Bridge Start'!$H36&lt;=CEILING('Bridge CPM'!L$1,1),'Bridge Start'!$I36&gt;'Bridge CPM'!K$1),1,"")</f>
        <v/>
      </c>
      <c r="M41" s="270" t="str">
        <f>IF(AND('Bridge Start'!$H36&lt;=CEILING('Bridge CPM'!M$1,1),'Bridge Start'!$I36&gt;'Bridge CPM'!L$1),1,"")</f>
        <v/>
      </c>
      <c r="N41" s="268" t="str">
        <f>IF(AND('Bridge Start'!$H36&lt;=CEILING('Bridge CPM'!N$1,1),'Bridge Start'!$I36&gt;'Bridge CPM'!M$1),1,"")</f>
        <v/>
      </c>
      <c r="O41" s="269" t="str">
        <f>IF(AND('Bridge Start'!$H36&lt;=CEILING('Bridge CPM'!O$1,1),'Bridge Start'!$I36&gt;'Bridge CPM'!N$1),1,"")</f>
        <v/>
      </c>
      <c r="P41" s="269" t="str">
        <f>IF(AND('Bridge Start'!$H36&lt;=CEILING('Bridge CPM'!P$1,1),'Bridge Start'!$I36&gt;'Bridge CPM'!O$1),1,"")</f>
        <v/>
      </c>
      <c r="Q41" s="269" t="str">
        <f>IF(AND('Bridge Start'!$H36&lt;=CEILING('Bridge CPM'!Q$1,1),'Bridge Start'!$I36&gt;'Bridge CPM'!P$1),1,"")</f>
        <v/>
      </c>
      <c r="R41" s="269" t="str">
        <f>IF(AND('Bridge Start'!$H36&lt;=CEILING('Bridge CPM'!R$1,1),'Bridge Start'!$I36&gt;'Bridge CPM'!Q$1),1,"")</f>
        <v/>
      </c>
      <c r="S41" s="269" t="str">
        <f>IF(AND('Bridge Start'!$H36&lt;=CEILING('Bridge CPM'!S$1,1),'Bridge Start'!$I36&gt;'Bridge CPM'!R$1),1,"")</f>
        <v/>
      </c>
      <c r="T41" s="269" t="str">
        <f>IF(AND('Bridge Start'!$H36&lt;=CEILING('Bridge CPM'!T$1,1),'Bridge Start'!$I36&gt;'Bridge CPM'!S$1),1,"")</f>
        <v/>
      </c>
      <c r="U41" s="269" t="str">
        <f>IF(AND('Bridge Start'!$H36&lt;=CEILING('Bridge CPM'!U$1,1),'Bridge Start'!$I36&gt;'Bridge CPM'!T$1),1,"")</f>
        <v/>
      </c>
      <c r="V41" s="269" t="str">
        <f>IF(AND('Bridge Start'!$H36&lt;=CEILING('Bridge CPM'!V$1,1),'Bridge Start'!$I36&gt;'Bridge CPM'!U$1),1,"")</f>
        <v/>
      </c>
      <c r="W41" s="270" t="str">
        <f>IF(AND('Bridge Start'!$H36&lt;=CEILING('Bridge CPM'!W$1,1),'Bridge Start'!$I36&gt;'Bridge CPM'!V$1),1,"")</f>
        <v/>
      </c>
      <c r="X41" s="268" t="str">
        <f>IF(AND('Bridge Start'!$H36&lt;=CEILING('Bridge CPM'!X$1,1),'Bridge Start'!$I36&gt;'Bridge CPM'!W$1),1,"")</f>
        <v/>
      </c>
      <c r="Y41" s="269" t="str">
        <f>IF(AND('Bridge Start'!$H36&lt;=CEILING('Bridge CPM'!Y$1,1),'Bridge Start'!$I36&gt;'Bridge CPM'!X$1),1,"")</f>
        <v/>
      </c>
      <c r="Z41" s="269" t="str">
        <f>IF(AND('Bridge Start'!$H36&lt;=CEILING('Bridge CPM'!Z$1,1),'Bridge Start'!$I36&gt;'Bridge CPM'!Y$1),1,"")</f>
        <v/>
      </c>
      <c r="AA41" s="269" t="str">
        <f>IF(AND('Bridge Start'!$H36&lt;=CEILING('Bridge CPM'!AA$1,1),'Bridge Start'!$I36&gt;'Bridge CPM'!Z$1),1,"")</f>
        <v/>
      </c>
      <c r="AB41" s="269" t="str">
        <f>IF(AND('Bridge Start'!$H36&lt;=CEILING('Bridge CPM'!AB$1,1),'Bridge Start'!$I36&gt;'Bridge CPM'!AA$1),1,"")</f>
        <v/>
      </c>
      <c r="AC41" s="269" t="str">
        <f>IF(AND('Bridge Start'!$H36&lt;=CEILING('Bridge CPM'!AC$1,1),'Bridge Start'!$I36&gt;'Bridge CPM'!AB$1),1,"")</f>
        <v/>
      </c>
      <c r="AD41" s="269" t="str">
        <f>IF(AND('Bridge Start'!$H36&lt;=CEILING('Bridge CPM'!AD$1,1),'Bridge Start'!$I36&gt;'Bridge CPM'!AC$1),1,"")</f>
        <v/>
      </c>
      <c r="AE41" s="269" t="str">
        <f>IF(AND('Bridge Start'!$H36&lt;=CEILING('Bridge CPM'!AE$1,1),'Bridge Start'!$I36&gt;'Bridge CPM'!AD$1),1,"")</f>
        <v/>
      </c>
      <c r="AF41" s="269" t="str">
        <f>IF(AND('Bridge Start'!$H36&lt;=CEILING('Bridge CPM'!AF$1,1),'Bridge Start'!$I36&gt;'Bridge CPM'!AE$1),1,"")</f>
        <v/>
      </c>
      <c r="AG41" s="270" t="str">
        <f>IF(AND('Bridge Start'!$H36&lt;=CEILING('Bridge CPM'!AG$1,1),'Bridge Start'!$I36&gt;'Bridge CPM'!AF$1),1,"")</f>
        <v/>
      </c>
      <c r="AH41" s="268" t="str">
        <f>IF(AND('Bridge Start'!$H36&lt;=CEILING('Bridge CPM'!AH$1,1),'Bridge Start'!$I36&gt;'Bridge CPM'!AG$1),1,"")</f>
        <v/>
      </c>
      <c r="AI41" s="269" t="str">
        <f>IF(AND('Bridge Start'!$H36&lt;=CEILING('Bridge CPM'!AI$1,1),'Bridge Start'!$I36&gt;'Bridge CPM'!AH$1),1,"")</f>
        <v/>
      </c>
      <c r="AJ41" s="269" t="str">
        <f>IF(AND('Bridge Start'!$H36&lt;=CEILING('Bridge CPM'!AJ$1,1),'Bridge Start'!$I36&gt;'Bridge CPM'!AI$1),1,"")</f>
        <v/>
      </c>
      <c r="AK41" s="269" t="str">
        <f>IF(AND('Bridge Start'!$H36&lt;=CEILING('Bridge CPM'!AK$1,1),'Bridge Start'!$I36&gt;'Bridge CPM'!AJ$1),1,"")</f>
        <v/>
      </c>
      <c r="AL41" s="269" t="str">
        <f>IF(AND('Bridge Start'!$H36&lt;=CEILING('Bridge CPM'!AL$1,1),'Bridge Start'!$I36&gt;'Bridge CPM'!AK$1),1,"")</f>
        <v/>
      </c>
      <c r="AM41" s="269" t="str">
        <f>IF(AND('Bridge Start'!$H36&lt;=CEILING('Bridge CPM'!AM$1,1),'Bridge Start'!$I36&gt;'Bridge CPM'!AL$1),1,"")</f>
        <v/>
      </c>
      <c r="AN41" s="269" t="str">
        <f>IF(AND('Bridge Start'!$H36&lt;=CEILING('Bridge CPM'!AN$1,1),'Bridge Start'!$I36&gt;'Bridge CPM'!AM$1),1,"")</f>
        <v/>
      </c>
      <c r="AO41" s="269" t="str">
        <f>IF(AND('Bridge Start'!$H36&lt;=CEILING('Bridge CPM'!AO$1,1),'Bridge Start'!$I36&gt;'Bridge CPM'!AN$1),1,"")</f>
        <v/>
      </c>
      <c r="AP41" s="269" t="str">
        <f>IF(AND('Bridge Start'!$H36&lt;=CEILING('Bridge CPM'!AP$1,1),'Bridge Start'!$I36&gt;'Bridge CPM'!AO$1),1,"")</f>
        <v/>
      </c>
      <c r="AQ41" s="270" t="str">
        <f>IF(AND('Bridge Start'!$H36&lt;=CEILING('Bridge CPM'!AQ$1,1),'Bridge Start'!$I36&gt;'Bridge CPM'!AP$1),1,"")</f>
        <v/>
      </c>
      <c r="AR41" s="268" t="str">
        <f>IF(AND('Bridge Start'!$H36&lt;=CEILING('Bridge CPM'!AR$1,1),'Bridge Start'!$I36&gt;'Bridge CPM'!AQ$1),1,"")</f>
        <v/>
      </c>
      <c r="AS41" s="269" t="str">
        <f>IF(AND('Bridge Start'!$H36&lt;=CEILING('Bridge CPM'!AS$1,1),'Bridge Start'!$I36&gt;'Bridge CPM'!AR$1),1,"")</f>
        <v/>
      </c>
      <c r="AT41" s="269" t="str">
        <f>IF(AND('Bridge Start'!$H36&lt;=CEILING('Bridge CPM'!AT$1,1),'Bridge Start'!$I36&gt;'Bridge CPM'!AS$1),1,"")</f>
        <v/>
      </c>
      <c r="AU41" s="269" t="str">
        <f>IF(AND('Bridge Start'!$H36&lt;=CEILING('Bridge CPM'!AU$1,1),'Bridge Start'!$I36&gt;'Bridge CPM'!AT$1),1,"")</f>
        <v/>
      </c>
      <c r="AV41" s="269" t="str">
        <f>IF(AND('Bridge Start'!$H36&lt;=CEILING('Bridge CPM'!AV$1,1),'Bridge Start'!$I36&gt;'Bridge CPM'!AU$1),1,"")</f>
        <v/>
      </c>
      <c r="AW41" s="269" t="str">
        <f>IF(AND('Bridge Start'!$H36&lt;=CEILING('Bridge CPM'!AW$1,1),'Bridge Start'!$I36&gt;'Bridge CPM'!AV$1),1,"")</f>
        <v/>
      </c>
      <c r="AX41" s="269" t="str">
        <f>IF(AND('Bridge Start'!$H36&lt;=CEILING('Bridge CPM'!AX$1,1),'Bridge Start'!$I36&gt;'Bridge CPM'!AW$1),1,"")</f>
        <v/>
      </c>
      <c r="AY41" s="269" t="str">
        <f>IF(AND('Bridge Start'!$H36&lt;=CEILING('Bridge CPM'!AY$1,1),'Bridge Start'!$I36&gt;'Bridge CPM'!AX$1),1,"")</f>
        <v/>
      </c>
      <c r="AZ41" s="269" t="str">
        <f>IF(AND('Bridge Start'!$H36&lt;=CEILING('Bridge CPM'!AZ$1,1),'Bridge Start'!$I36&gt;'Bridge CPM'!AY$1),1,"")</f>
        <v/>
      </c>
      <c r="BA41" s="270" t="str">
        <f>IF(AND('Bridge Start'!$H36&lt;=CEILING('Bridge CPM'!BA$1,1),'Bridge Start'!$I36&gt;'Bridge CPM'!AZ$1),1,"")</f>
        <v/>
      </c>
      <c r="BB41" s="268" t="str">
        <f>IF(AND('Bridge Start'!$H36&lt;=CEILING('Bridge CPM'!BB$1,1),'Bridge Start'!$I36&gt;'Bridge CPM'!BA$1),1,"")</f>
        <v/>
      </c>
      <c r="BC41" s="269" t="str">
        <f>IF(AND('Bridge Start'!$H36&lt;=CEILING('Bridge CPM'!BC$1,1),'Bridge Start'!$I36&gt;'Bridge CPM'!BB$1),1,"")</f>
        <v/>
      </c>
      <c r="BD41" s="269" t="str">
        <f>IF(AND('Bridge Start'!$H36&lt;=CEILING('Bridge CPM'!BD$1,1),'Bridge Start'!$I36&gt;'Bridge CPM'!BC$1),1,"")</f>
        <v/>
      </c>
      <c r="BE41" s="269" t="str">
        <f>IF(AND('Bridge Start'!$H36&lt;=CEILING('Bridge CPM'!BE$1,1),'Bridge Start'!$I36&gt;'Bridge CPM'!BD$1),1,"")</f>
        <v/>
      </c>
      <c r="BF41" s="269" t="str">
        <f>IF(AND('Bridge Start'!$H36&lt;=CEILING('Bridge CPM'!BF$1,1),'Bridge Start'!$I36&gt;'Bridge CPM'!BE$1),1,"")</f>
        <v/>
      </c>
      <c r="BG41" s="269" t="str">
        <f>IF(AND('Bridge Start'!$H36&lt;=CEILING('Bridge CPM'!BG$1,1),'Bridge Start'!$I36&gt;'Bridge CPM'!BF$1),1,"")</f>
        <v/>
      </c>
      <c r="BH41" s="269" t="str">
        <f>IF(AND('Bridge Start'!$H36&lt;=CEILING('Bridge CPM'!BH$1,1),'Bridge Start'!$I36&gt;'Bridge CPM'!BG$1),1,"")</f>
        <v/>
      </c>
      <c r="BI41" s="269" t="str">
        <f>IF(AND('Bridge Start'!$H36&lt;=CEILING('Bridge CPM'!BI$1,1),'Bridge Start'!$I36&gt;'Bridge CPM'!BH$1),1,"")</f>
        <v/>
      </c>
      <c r="BJ41" s="269" t="str">
        <f>IF(AND('Bridge Start'!$H36&lt;=CEILING('Bridge CPM'!BJ$1,1),'Bridge Start'!$I36&gt;'Bridge CPM'!BI$1),1,"")</f>
        <v/>
      </c>
      <c r="BK41" s="270" t="str">
        <f>IF(AND('Bridge Start'!$H36&lt;=CEILING('Bridge CPM'!BK$1,1),'Bridge Start'!$I36&gt;'Bridge CPM'!BJ$1),1,"")</f>
        <v/>
      </c>
      <c r="BL41" s="268" t="str">
        <f>IF(AND('Bridge Start'!$H36&lt;=CEILING('Bridge CPM'!BL$1,1),'Bridge Start'!$I36&gt;'Bridge CPM'!BK$1),1,"")</f>
        <v/>
      </c>
      <c r="BM41" s="269" t="str">
        <f>IF(AND('Bridge Start'!$H36&lt;=CEILING('Bridge CPM'!BM$1,1),'Bridge Start'!$I36&gt;'Bridge CPM'!BL$1),1,"")</f>
        <v/>
      </c>
      <c r="BN41" s="269" t="str">
        <f>IF(AND('Bridge Start'!$H36&lt;=CEILING('Bridge CPM'!BN$1,1),'Bridge Start'!$I36&gt;'Bridge CPM'!BM$1),1,"")</f>
        <v/>
      </c>
      <c r="BO41" s="269" t="str">
        <f>IF(AND('Bridge Start'!$H36&lt;=CEILING('Bridge CPM'!BO$1,1),'Bridge Start'!$I36&gt;'Bridge CPM'!BN$1),1,"")</f>
        <v/>
      </c>
      <c r="BP41" s="269" t="str">
        <f>IF(AND('Bridge Start'!$H36&lt;=CEILING('Bridge CPM'!BP$1,1),'Bridge Start'!$I36&gt;'Bridge CPM'!BO$1),1,"")</f>
        <v/>
      </c>
      <c r="BQ41" s="269" t="str">
        <f>IF(AND('Bridge Start'!$H36&lt;=CEILING('Bridge CPM'!BQ$1,1),'Bridge Start'!$I36&gt;'Bridge CPM'!BP$1),1,"")</f>
        <v/>
      </c>
      <c r="BR41" s="269" t="str">
        <f>IF(AND('Bridge Start'!$H36&lt;=CEILING('Bridge CPM'!BR$1,1),'Bridge Start'!$I36&gt;'Bridge CPM'!BQ$1),1,"")</f>
        <v/>
      </c>
      <c r="BS41" s="269" t="str">
        <f>IF(AND('Bridge Start'!$H36&lt;=CEILING('Bridge CPM'!BS$1,1),'Bridge Start'!$I36&gt;'Bridge CPM'!BR$1),1,"")</f>
        <v/>
      </c>
      <c r="BT41" s="269" t="str">
        <f>IF(AND('Bridge Start'!$H36&lt;=CEILING('Bridge CPM'!BT$1,1),'Bridge Start'!$I36&gt;'Bridge CPM'!BS$1),1,"")</f>
        <v/>
      </c>
      <c r="BU41" s="270" t="str">
        <f>IF(AND('Bridge Start'!$H36&lt;=CEILING('Bridge CPM'!BU$1,1),'Bridge Start'!$I36&gt;'Bridge CPM'!BT$1),1,"")</f>
        <v/>
      </c>
      <c r="BV41" s="268" t="str">
        <f>IF(AND('Bridge Start'!$H36&lt;=CEILING('Bridge CPM'!BV$1,1),'Bridge Start'!$I36&gt;'Bridge CPM'!BU$1),1,"")</f>
        <v/>
      </c>
      <c r="BW41" s="269" t="str">
        <f>IF(AND('Bridge Start'!$H36&lt;=CEILING('Bridge CPM'!BW$1,1),'Bridge Start'!$I36&gt;'Bridge CPM'!BV$1),1,"")</f>
        <v/>
      </c>
      <c r="BX41" s="269" t="str">
        <f>IF(AND('Bridge Start'!$H36&lt;=CEILING('Bridge CPM'!BX$1,1),'Bridge Start'!$I36&gt;'Bridge CPM'!BW$1),1,"")</f>
        <v/>
      </c>
      <c r="BY41" s="269" t="str">
        <f>IF(AND('Bridge Start'!$H36&lt;=CEILING('Bridge CPM'!BY$1,1),'Bridge Start'!$I36&gt;'Bridge CPM'!BX$1),1,"")</f>
        <v/>
      </c>
      <c r="BZ41" s="269" t="str">
        <f>IF(AND('Bridge Start'!$H36&lt;=CEILING('Bridge CPM'!BZ$1,1),'Bridge Start'!$I36&gt;'Bridge CPM'!BY$1),1,"")</f>
        <v/>
      </c>
      <c r="CA41" s="269" t="str">
        <f>IF(AND('Bridge Start'!$H36&lt;=CEILING('Bridge CPM'!CA$1,1),'Bridge Start'!$I36&gt;'Bridge CPM'!BZ$1),1,"")</f>
        <v/>
      </c>
      <c r="CB41" s="269" t="str">
        <f>IF(AND('Bridge Start'!$H36&lt;=CEILING('Bridge CPM'!CB$1,1),'Bridge Start'!$I36&gt;'Bridge CPM'!CA$1),1,"")</f>
        <v/>
      </c>
      <c r="CC41" s="269" t="str">
        <f>IF(AND('Bridge Start'!$H36&lt;=CEILING('Bridge CPM'!CC$1,1),'Bridge Start'!$I36&gt;'Bridge CPM'!CB$1),1,"")</f>
        <v/>
      </c>
      <c r="CD41" s="269" t="str">
        <f>IF(AND('Bridge Start'!$H36&lt;=CEILING('Bridge CPM'!CD$1,1),'Bridge Start'!$I36&gt;'Bridge CPM'!CC$1),1,"")</f>
        <v/>
      </c>
      <c r="CE41" s="270" t="str">
        <f>IF(AND('Bridge Start'!$H36&lt;=CEILING('Bridge CPM'!CE$1,1),'Bridge Start'!$I36&gt;'Bridge CPM'!CD$1),1,"")</f>
        <v/>
      </c>
      <c r="CF41" s="268" t="str">
        <f>IF(AND('Bridge Start'!$H36&lt;=CEILING('Bridge CPM'!CF$1,1),'Bridge Start'!$I36&gt;'Bridge CPM'!CE$1),1,"")</f>
        <v/>
      </c>
      <c r="CG41" s="269" t="str">
        <f>IF(AND('Bridge Start'!$H36&lt;=CEILING('Bridge CPM'!CG$1,1),'Bridge Start'!$I36&gt;'Bridge CPM'!CF$1),1,"")</f>
        <v/>
      </c>
      <c r="CH41" s="269" t="str">
        <f>IF(AND('Bridge Start'!$H36&lt;=CEILING('Bridge CPM'!CH$1,1),'Bridge Start'!$I36&gt;'Bridge CPM'!CG$1),1,"")</f>
        <v/>
      </c>
      <c r="CI41" s="269" t="str">
        <f>IF(AND('Bridge Start'!$H36&lt;=CEILING('Bridge CPM'!CI$1,1),'Bridge Start'!$I36&gt;'Bridge CPM'!CH$1),1,"")</f>
        <v/>
      </c>
      <c r="CJ41" s="269" t="str">
        <f>IF(AND('Bridge Start'!$H36&lt;=CEILING('Bridge CPM'!CJ$1,1),'Bridge Start'!$I36&gt;'Bridge CPM'!CI$1),1,"")</f>
        <v/>
      </c>
      <c r="CK41" s="269" t="str">
        <f>IF(AND('Bridge Start'!$H36&lt;=CEILING('Bridge CPM'!CK$1,1),'Bridge Start'!$I36&gt;'Bridge CPM'!CJ$1),1,"")</f>
        <v/>
      </c>
      <c r="CL41" s="269" t="str">
        <f>IF(AND('Bridge Start'!$H36&lt;=CEILING('Bridge CPM'!CL$1,1),'Bridge Start'!$I36&gt;'Bridge CPM'!CK$1),1,"")</f>
        <v/>
      </c>
      <c r="CM41" s="269" t="str">
        <f>IF(AND('Bridge Start'!$H36&lt;=CEILING('Bridge CPM'!CM$1,1),'Bridge Start'!$I36&gt;'Bridge CPM'!CL$1),1,"")</f>
        <v/>
      </c>
      <c r="CN41" s="269" t="str">
        <f>IF(AND('Bridge Start'!$H36&lt;=CEILING('Bridge CPM'!CN$1,1),'Bridge Start'!$I36&gt;'Bridge CPM'!CM$1),1,"")</f>
        <v/>
      </c>
      <c r="CO41" s="270" t="str">
        <f>IF(AND('Bridge Start'!$H36&lt;=CEILING('Bridge CPM'!CO$1,1),'Bridge Start'!$I36&gt;'Bridge CPM'!CN$1),1,"")</f>
        <v/>
      </c>
      <c r="CP41" s="268" t="str">
        <f>IF(AND('Bridge Start'!$H36&lt;=CEILING('Bridge CPM'!CP$1,1),'Bridge Start'!$I36&gt;'Bridge CPM'!CO$1),1,"")</f>
        <v/>
      </c>
      <c r="CQ41" s="269" t="str">
        <f>IF(AND('Bridge Start'!$H36&lt;=CEILING('Bridge CPM'!CQ$1,1),'Bridge Start'!$I36&gt;'Bridge CPM'!CP$1),1,"")</f>
        <v/>
      </c>
      <c r="CR41" s="269" t="str">
        <f>IF(AND('Bridge Start'!$H36&lt;=CEILING('Bridge CPM'!CR$1,1),'Bridge Start'!$I36&gt;'Bridge CPM'!CQ$1),1,"")</f>
        <v/>
      </c>
      <c r="CS41" s="269" t="str">
        <f>IF(AND('Bridge Start'!$H36&lt;=CEILING('Bridge CPM'!CS$1,1),'Bridge Start'!$I36&gt;'Bridge CPM'!CR$1),1,"")</f>
        <v/>
      </c>
      <c r="CT41" s="269" t="str">
        <f>IF(AND('Bridge Start'!$H36&lt;=CEILING('Bridge CPM'!CT$1,1),'Bridge Start'!$I36&gt;'Bridge CPM'!CS$1),1,"")</f>
        <v/>
      </c>
      <c r="CU41" s="269" t="str">
        <f>IF(AND('Bridge Start'!$H36&lt;=CEILING('Bridge CPM'!CU$1,1),'Bridge Start'!$I36&gt;'Bridge CPM'!CT$1),1,"")</f>
        <v/>
      </c>
      <c r="CV41" s="269" t="str">
        <f>IF(AND('Bridge Start'!$H36&lt;=CEILING('Bridge CPM'!CV$1,1),'Bridge Start'!$I36&gt;'Bridge CPM'!CU$1),1,"")</f>
        <v/>
      </c>
      <c r="CW41" s="269" t="str">
        <f>IF(AND('Bridge Start'!$H36&lt;=CEILING('Bridge CPM'!CW$1,1),'Bridge Start'!$I36&gt;'Bridge CPM'!CV$1),1,"")</f>
        <v/>
      </c>
      <c r="CX41" s="269" t="str">
        <f>IF(AND('Bridge Start'!$H36&lt;=CEILING('Bridge CPM'!CX$1,1),'Bridge Start'!$I36&gt;'Bridge CPM'!CW$1),1,"")</f>
        <v/>
      </c>
      <c r="CY41" s="270" t="str">
        <f>IF(AND('Bridge Start'!$H36&lt;=CEILING('Bridge CPM'!CY$1,1),'Bridge Start'!$I36&gt;'Bridge CPM'!CX$1),1,"")</f>
        <v/>
      </c>
      <c r="CZ41" s="268" t="str">
        <f>IF(AND('Bridge Start'!$H36&lt;=CEILING('Bridge CPM'!CZ$1,1),'Bridge Start'!$I36&gt;'Bridge CPM'!CY$1),1,"")</f>
        <v/>
      </c>
      <c r="DA41" s="269" t="str">
        <f>IF(AND('Bridge Start'!$H36&lt;=CEILING('Bridge CPM'!DA$1,1),'Bridge Start'!$I36&gt;'Bridge CPM'!CZ$1),1,"")</f>
        <v/>
      </c>
      <c r="DB41" s="269" t="str">
        <f>IF(AND('Bridge Start'!$H36&lt;=CEILING('Bridge CPM'!DB$1,1),'Bridge Start'!$I36&gt;'Bridge CPM'!DA$1),1,"")</f>
        <v/>
      </c>
      <c r="DC41" s="269" t="str">
        <f>IF(AND('Bridge Start'!$H36&lt;=CEILING('Bridge CPM'!DC$1,1),'Bridge Start'!$I36&gt;'Bridge CPM'!DB$1),1,"")</f>
        <v/>
      </c>
      <c r="DD41" s="269" t="str">
        <f>IF(AND('Bridge Start'!$H36&lt;=CEILING('Bridge CPM'!DD$1,1),'Bridge Start'!$I36&gt;'Bridge CPM'!DC$1),1,"")</f>
        <v/>
      </c>
      <c r="DE41" s="269" t="str">
        <f>IF(AND('Bridge Start'!$H36&lt;=CEILING('Bridge CPM'!DE$1,1),'Bridge Start'!$I36&gt;'Bridge CPM'!DD$1),1,"")</f>
        <v/>
      </c>
      <c r="DF41" s="269" t="str">
        <f>IF(AND('Bridge Start'!$H36&lt;=CEILING('Bridge CPM'!DF$1,1),'Bridge Start'!$I36&gt;'Bridge CPM'!DE$1),1,"")</f>
        <v/>
      </c>
      <c r="DG41" s="269" t="str">
        <f>IF(AND('Bridge Start'!$H36&lt;=CEILING('Bridge CPM'!DG$1,1),'Bridge Start'!$I36&gt;'Bridge CPM'!DF$1),1,"")</f>
        <v/>
      </c>
      <c r="DH41" s="269" t="str">
        <f>IF(AND('Bridge Start'!$H36&lt;=CEILING('Bridge CPM'!DH$1,1),'Bridge Start'!$I36&gt;'Bridge CPM'!DG$1),1,"")</f>
        <v/>
      </c>
      <c r="DI41" s="270" t="str">
        <f>IF(AND('Bridge Start'!$H36&lt;=CEILING('Bridge CPM'!DI$1,1),'Bridge Start'!$I36&gt;'Bridge CPM'!DH$1),1,"")</f>
        <v/>
      </c>
      <c r="DJ41" s="268" t="str">
        <f>IF(AND('Bridge Start'!$H36&lt;=CEILING('Bridge CPM'!DJ$1,1),'Bridge Start'!$I36&gt;'Bridge CPM'!DI$1),1,"")</f>
        <v/>
      </c>
      <c r="DK41" s="269" t="str">
        <f>IF(AND('Bridge Start'!$H36&lt;=CEILING('Bridge CPM'!DK$1,1),'Bridge Start'!$I36&gt;'Bridge CPM'!DJ$1),1,"")</f>
        <v/>
      </c>
      <c r="DL41" s="269" t="str">
        <f>IF(AND('Bridge Start'!$H36&lt;=CEILING('Bridge CPM'!DL$1,1),'Bridge Start'!$I36&gt;'Bridge CPM'!DK$1),1,"")</f>
        <v/>
      </c>
      <c r="DM41" s="269" t="str">
        <f>IF(AND('Bridge Start'!$H36&lt;=CEILING('Bridge CPM'!DM$1,1),'Bridge Start'!$I36&gt;'Bridge CPM'!DL$1),1,"")</f>
        <v/>
      </c>
      <c r="DN41" s="269" t="str">
        <f>IF(AND('Bridge Start'!$H36&lt;=CEILING('Bridge CPM'!DN$1,1),'Bridge Start'!$I36&gt;'Bridge CPM'!DM$1),1,"")</f>
        <v/>
      </c>
      <c r="DO41" s="269" t="str">
        <f>IF(AND('Bridge Start'!$H36&lt;=CEILING('Bridge CPM'!DO$1,1),'Bridge Start'!$I36&gt;'Bridge CPM'!DN$1),1,"")</f>
        <v/>
      </c>
      <c r="DP41" s="269" t="str">
        <f>IF(AND('Bridge Start'!$H36&lt;=CEILING('Bridge CPM'!DP$1,1),'Bridge Start'!$I36&gt;'Bridge CPM'!DO$1),1,"")</f>
        <v/>
      </c>
      <c r="DQ41" s="269" t="str">
        <f>IF(AND('Bridge Start'!$H36&lt;=CEILING('Bridge CPM'!DQ$1,1),'Bridge Start'!$I36&gt;'Bridge CPM'!DP$1),1,"")</f>
        <v/>
      </c>
      <c r="DR41" s="269" t="str">
        <f>IF(AND('Bridge Start'!$H36&lt;=CEILING('Bridge CPM'!DR$1,1),'Bridge Start'!$I36&gt;'Bridge CPM'!DQ$1),1,"")</f>
        <v/>
      </c>
      <c r="DS41" s="270" t="str">
        <f>IF(AND('Bridge Start'!$H36&lt;=CEILING('Bridge CPM'!DS$1,1),'Bridge Start'!$I36&gt;'Bridge CPM'!DR$1),1,"")</f>
        <v/>
      </c>
      <c r="DT41" s="268" t="str">
        <f>IF(AND('Bridge Start'!$H36&lt;=CEILING('Bridge CPM'!DT$1,1),'Bridge Start'!$I36&gt;'Bridge CPM'!DS$1),1,"")</f>
        <v/>
      </c>
      <c r="DU41" s="269" t="str">
        <f>IF(AND('Bridge Start'!$H36&lt;=CEILING('Bridge CPM'!DU$1,1),'Bridge Start'!$I36&gt;'Bridge CPM'!DT$1),1,"")</f>
        <v/>
      </c>
      <c r="DV41" s="269" t="str">
        <f>IF(AND('Bridge Start'!$H36&lt;=CEILING('Bridge CPM'!DV$1,1),'Bridge Start'!$I36&gt;'Bridge CPM'!DU$1),1,"")</f>
        <v/>
      </c>
      <c r="DW41" s="269" t="str">
        <f>IF(AND('Bridge Start'!$H36&lt;=CEILING('Bridge CPM'!DW$1,1),'Bridge Start'!$I36&gt;'Bridge CPM'!DV$1),1,"")</f>
        <v/>
      </c>
      <c r="DX41" s="269" t="str">
        <f>IF(AND('Bridge Start'!$H36&lt;=CEILING('Bridge CPM'!DX$1,1),'Bridge Start'!$I36&gt;'Bridge CPM'!DW$1),1,"")</f>
        <v/>
      </c>
      <c r="DY41" s="269" t="str">
        <f>IF(AND('Bridge Start'!$H36&lt;=CEILING('Bridge CPM'!DY$1,1),'Bridge Start'!$I36&gt;'Bridge CPM'!DX$1),1,"")</f>
        <v/>
      </c>
      <c r="DZ41" s="269" t="str">
        <f>IF(AND('Bridge Start'!$H36&lt;=CEILING('Bridge CPM'!DZ$1,1),'Bridge Start'!$I36&gt;'Bridge CPM'!DY$1),1,"")</f>
        <v/>
      </c>
      <c r="EA41" s="269" t="str">
        <f>IF(AND('Bridge Start'!$H36&lt;=CEILING('Bridge CPM'!EA$1,1),'Bridge Start'!$I36&gt;'Bridge CPM'!DZ$1),1,"")</f>
        <v/>
      </c>
      <c r="EB41" s="269" t="str">
        <f>IF(AND('Bridge Start'!$H36&lt;=CEILING('Bridge CPM'!EB$1,1),'Bridge Start'!$I36&gt;'Bridge CPM'!EA$1),1,"")</f>
        <v/>
      </c>
      <c r="EC41" s="270" t="str">
        <f>IF(AND('Bridge Start'!$H36&lt;=CEILING('Bridge CPM'!EC$1,1),'Bridge Start'!$I36&gt;'Bridge CPM'!EB$1),1,"")</f>
        <v/>
      </c>
    </row>
    <row r="42" spans="2:133" ht="12" customHeight="1" x14ac:dyDescent="0.2">
      <c r="B42" t="str">
        <f>'Bridge Start'!B37</f>
        <v/>
      </c>
      <c r="C42" s="221" t="str">
        <f>'Bridge Start'!D37</f>
        <v/>
      </c>
      <c r="D42" s="222" t="str">
        <f>IF(AND('Bridge Start'!$H37&lt;=CEILING('Bridge CPM'!D$1,1),'Bridge Start'!$I37&gt;'Bridge CPM'!C$1),1,"")</f>
        <v/>
      </c>
      <c r="E42" s="257" t="str">
        <f>IF(AND('Bridge Start'!$H37&lt;=CEILING('Bridge CPM'!E$1,1),'Bridge Start'!$I37&gt;'Bridge CPM'!D$1),1,"")</f>
        <v/>
      </c>
      <c r="F42" s="257" t="str">
        <f>IF(AND('Bridge Start'!$H37&lt;=CEILING('Bridge CPM'!F$1,1),'Bridge Start'!$I37&gt;'Bridge CPM'!E$1),1,"")</f>
        <v/>
      </c>
      <c r="G42" s="257" t="str">
        <f>IF(AND('Bridge Start'!$H37&lt;=CEILING('Bridge CPM'!G$1,1),'Bridge Start'!$I37&gt;'Bridge CPM'!F$1),1,"")</f>
        <v/>
      </c>
      <c r="H42" s="257" t="str">
        <f>IF(AND('Bridge Start'!$H37&lt;=CEILING('Bridge CPM'!H$1,1),'Bridge Start'!$I37&gt;'Bridge CPM'!G$1),1,"")</f>
        <v/>
      </c>
      <c r="I42" s="257" t="str">
        <f>IF(AND('Bridge Start'!$H37&lt;=CEILING('Bridge CPM'!I$1,1),'Bridge Start'!$I37&gt;'Bridge CPM'!H$1),1,"")</f>
        <v/>
      </c>
      <c r="J42" s="257" t="str">
        <f>IF(AND('Bridge Start'!$H37&lt;=CEILING('Bridge CPM'!J$1,1),'Bridge Start'!$I37&gt;'Bridge CPM'!I$1),1,"")</f>
        <v/>
      </c>
      <c r="K42" s="257" t="str">
        <f>IF(AND('Bridge Start'!$H37&lt;=CEILING('Bridge CPM'!K$1,1),'Bridge Start'!$I37&gt;'Bridge CPM'!J$1),1,"")</f>
        <v/>
      </c>
      <c r="L42" s="257" t="str">
        <f>IF(AND('Bridge Start'!$H37&lt;=CEILING('Bridge CPM'!L$1,1),'Bridge Start'!$I37&gt;'Bridge CPM'!K$1),1,"")</f>
        <v/>
      </c>
      <c r="M42" s="223" t="str">
        <f>IF(AND('Bridge Start'!$H37&lt;=CEILING('Bridge CPM'!M$1,1),'Bridge Start'!$I37&gt;'Bridge CPM'!L$1),1,"")</f>
        <v/>
      </c>
      <c r="N42" s="222" t="str">
        <f>IF(AND('Bridge Start'!$H37&lt;=CEILING('Bridge CPM'!N$1,1),'Bridge Start'!$I37&gt;'Bridge CPM'!M$1),1,"")</f>
        <v/>
      </c>
      <c r="O42" s="257" t="str">
        <f>IF(AND('Bridge Start'!$H37&lt;=CEILING('Bridge CPM'!O$1,1),'Bridge Start'!$I37&gt;'Bridge CPM'!N$1),1,"")</f>
        <v/>
      </c>
      <c r="P42" s="257" t="str">
        <f>IF(AND('Bridge Start'!$H37&lt;=CEILING('Bridge CPM'!P$1,1),'Bridge Start'!$I37&gt;'Bridge CPM'!O$1),1,"")</f>
        <v/>
      </c>
      <c r="Q42" s="257" t="str">
        <f>IF(AND('Bridge Start'!$H37&lt;=CEILING('Bridge CPM'!Q$1,1),'Bridge Start'!$I37&gt;'Bridge CPM'!P$1),1,"")</f>
        <v/>
      </c>
      <c r="R42" s="257" t="str">
        <f>IF(AND('Bridge Start'!$H37&lt;=CEILING('Bridge CPM'!R$1,1),'Bridge Start'!$I37&gt;'Bridge CPM'!Q$1),1,"")</f>
        <v/>
      </c>
      <c r="S42" s="257" t="str">
        <f>IF(AND('Bridge Start'!$H37&lt;=CEILING('Bridge CPM'!S$1,1),'Bridge Start'!$I37&gt;'Bridge CPM'!R$1),1,"")</f>
        <v/>
      </c>
      <c r="T42" s="257" t="str">
        <f>IF(AND('Bridge Start'!$H37&lt;=CEILING('Bridge CPM'!T$1,1),'Bridge Start'!$I37&gt;'Bridge CPM'!S$1),1,"")</f>
        <v/>
      </c>
      <c r="U42" s="257" t="str">
        <f>IF(AND('Bridge Start'!$H37&lt;=CEILING('Bridge CPM'!U$1,1),'Bridge Start'!$I37&gt;'Bridge CPM'!T$1),1,"")</f>
        <v/>
      </c>
      <c r="V42" s="257" t="str">
        <f>IF(AND('Bridge Start'!$H37&lt;=CEILING('Bridge CPM'!V$1,1),'Bridge Start'!$I37&gt;'Bridge CPM'!U$1),1,"")</f>
        <v/>
      </c>
      <c r="W42" s="223" t="str">
        <f>IF(AND('Bridge Start'!$H37&lt;=CEILING('Bridge CPM'!W$1,1),'Bridge Start'!$I37&gt;'Bridge CPM'!V$1),1,"")</f>
        <v/>
      </c>
      <c r="X42" s="222" t="str">
        <f>IF(AND('Bridge Start'!$H37&lt;=CEILING('Bridge CPM'!X$1,1),'Bridge Start'!$I37&gt;'Bridge CPM'!W$1),1,"")</f>
        <v/>
      </c>
      <c r="Y42" s="257" t="str">
        <f>IF(AND('Bridge Start'!$H37&lt;=CEILING('Bridge CPM'!Y$1,1),'Bridge Start'!$I37&gt;'Bridge CPM'!X$1),1,"")</f>
        <v/>
      </c>
      <c r="Z42" s="257" t="str">
        <f>IF(AND('Bridge Start'!$H37&lt;=CEILING('Bridge CPM'!Z$1,1),'Bridge Start'!$I37&gt;'Bridge CPM'!Y$1),1,"")</f>
        <v/>
      </c>
      <c r="AA42" s="257" t="str">
        <f>IF(AND('Bridge Start'!$H37&lt;=CEILING('Bridge CPM'!AA$1,1),'Bridge Start'!$I37&gt;'Bridge CPM'!Z$1),1,"")</f>
        <v/>
      </c>
      <c r="AB42" s="257" t="str">
        <f>IF(AND('Bridge Start'!$H37&lt;=CEILING('Bridge CPM'!AB$1,1),'Bridge Start'!$I37&gt;'Bridge CPM'!AA$1),1,"")</f>
        <v/>
      </c>
      <c r="AC42" s="257" t="str">
        <f>IF(AND('Bridge Start'!$H37&lt;=CEILING('Bridge CPM'!AC$1,1),'Bridge Start'!$I37&gt;'Bridge CPM'!AB$1),1,"")</f>
        <v/>
      </c>
      <c r="AD42" s="257" t="str">
        <f>IF(AND('Bridge Start'!$H37&lt;=CEILING('Bridge CPM'!AD$1,1),'Bridge Start'!$I37&gt;'Bridge CPM'!AC$1),1,"")</f>
        <v/>
      </c>
      <c r="AE42" s="257" t="str">
        <f>IF(AND('Bridge Start'!$H37&lt;=CEILING('Bridge CPM'!AE$1,1),'Bridge Start'!$I37&gt;'Bridge CPM'!AD$1),1,"")</f>
        <v/>
      </c>
      <c r="AF42" s="257" t="str">
        <f>IF(AND('Bridge Start'!$H37&lt;=CEILING('Bridge CPM'!AF$1,1),'Bridge Start'!$I37&gt;'Bridge CPM'!AE$1),1,"")</f>
        <v/>
      </c>
      <c r="AG42" s="223" t="str">
        <f>IF(AND('Bridge Start'!$H37&lt;=CEILING('Bridge CPM'!AG$1,1),'Bridge Start'!$I37&gt;'Bridge CPM'!AF$1),1,"")</f>
        <v/>
      </c>
      <c r="AH42" s="222" t="str">
        <f>IF(AND('Bridge Start'!$H37&lt;=CEILING('Bridge CPM'!AH$1,1),'Bridge Start'!$I37&gt;'Bridge CPM'!AG$1),1,"")</f>
        <v/>
      </c>
      <c r="AI42" s="257" t="str">
        <f>IF(AND('Bridge Start'!$H37&lt;=CEILING('Bridge CPM'!AI$1,1),'Bridge Start'!$I37&gt;'Bridge CPM'!AH$1),1,"")</f>
        <v/>
      </c>
      <c r="AJ42" s="257" t="str">
        <f>IF(AND('Bridge Start'!$H37&lt;=CEILING('Bridge CPM'!AJ$1,1),'Bridge Start'!$I37&gt;'Bridge CPM'!AI$1),1,"")</f>
        <v/>
      </c>
      <c r="AK42" s="257" t="str">
        <f>IF(AND('Bridge Start'!$H37&lt;=CEILING('Bridge CPM'!AK$1,1),'Bridge Start'!$I37&gt;'Bridge CPM'!AJ$1),1,"")</f>
        <v/>
      </c>
      <c r="AL42" s="257" t="str">
        <f>IF(AND('Bridge Start'!$H37&lt;=CEILING('Bridge CPM'!AL$1,1),'Bridge Start'!$I37&gt;'Bridge CPM'!AK$1),1,"")</f>
        <v/>
      </c>
      <c r="AM42" s="257" t="str">
        <f>IF(AND('Bridge Start'!$H37&lt;=CEILING('Bridge CPM'!AM$1,1),'Bridge Start'!$I37&gt;'Bridge CPM'!AL$1),1,"")</f>
        <v/>
      </c>
      <c r="AN42" s="257" t="str">
        <f>IF(AND('Bridge Start'!$H37&lt;=CEILING('Bridge CPM'!AN$1,1),'Bridge Start'!$I37&gt;'Bridge CPM'!AM$1),1,"")</f>
        <v/>
      </c>
      <c r="AO42" s="257" t="str">
        <f>IF(AND('Bridge Start'!$H37&lt;=CEILING('Bridge CPM'!AO$1,1),'Bridge Start'!$I37&gt;'Bridge CPM'!AN$1),1,"")</f>
        <v/>
      </c>
      <c r="AP42" s="257" t="str">
        <f>IF(AND('Bridge Start'!$H37&lt;=CEILING('Bridge CPM'!AP$1,1),'Bridge Start'!$I37&gt;'Bridge CPM'!AO$1),1,"")</f>
        <v/>
      </c>
      <c r="AQ42" s="223" t="str">
        <f>IF(AND('Bridge Start'!$H37&lt;=CEILING('Bridge CPM'!AQ$1,1),'Bridge Start'!$I37&gt;'Bridge CPM'!AP$1),1,"")</f>
        <v/>
      </c>
      <c r="AR42" s="222" t="str">
        <f>IF(AND('Bridge Start'!$H37&lt;=CEILING('Bridge CPM'!AR$1,1),'Bridge Start'!$I37&gt;'Bridge CPM'!AQ$1),1,"")</f>
        <v/>
      </c>
      <c r="AS42" s="257" t="str">
        <f>IF(AND('Bridge Start'!$H37&lt;=CEILING('Bridge CPM'!AS$1,1),'Bridge Start'!$I37&gt;'Bridge CPM'!AR$1),1,"")</f>
        <v/>
      </c>
      <c r="AT42" s="257" t="str">
        <f>IF(AND('Bridge Start'!$H37&lt;=CEILING('Bridge CPM'!AT$1,1),'Bridge Start'!$I37&gt;'Bridge CPM'!AS$1),1,"")</f>
        <v/>
      </c>
      <c r="AU42" s="257" t="str">
        <f>IF(AND('Bridge Start'!$H37&lt;=CEILING('Bridge CPM'!AU$1,1),'Bridge Start'!$I37&gt;'Bridge CPM'!AT$1),1,"")</f>
        <v/>
      </c>
      <c r="AV42" s="257" t="str">
        <f>IF(AND('Bridge Start'!$H37&lt;=CEILING('Bridge CPM'!AV$1,1),'Bridge Start'!$I37&gt;'Bridge CPM'!AU$1),1,"")</f>
        <v/>
      </c>
      <c r="AW42" s="257" t="str">
        <f>IF(AND('Bridge Start'!$H37&lt;=CEILING('Bridge CPM'!AW$1,1),'Bridge Start'!$I37&gt;'Bridge CPM'!AV$1),1,"")</f>
        <v/>
      </c>
      <c r="AX42" s="257" t="str">
        <f>IF(AND('Bridge Start'!$H37&lt;=CEILING('Bridge CPM'!AX$1,1),'Bridge Start'!$I37&gt;'Bridge CPM'!AW$1),1,"")</f>
        <v/>
      </c>
      <c r="AY42" s="257" t="str">
        <f>IF(AND('Bridge Start'!$H37&lt;=CEILING('Bridge CPM'!AY$1,1),'Bridge Start'!$I37&gt;'Bridge CPM'!AX$1),1,"")</f>
        <v/>
      </c>
      <c r="AZ42" s="257" t="str">
        <f>IF(AND('Bridge Start'!$H37&lt;=CEILING('Bridge CPM'!AZ$1,1),'Bridge Start'!$I37&gt;'Bridge CPM'!AY$1),1,"")</f>
        <v/>
      </c>
      <c r="BA42" s="223" t="str">
        <f>IF(AND('Bridge Start'!$H37&lt;=CEILING('Bridge CPM'!BA$1,1),'Bridge Start'!$I37&gt;'Bridge CPM'!AZ$1),1,"")</f>
        <v/>
      </c>
      <c r="BB42" s="222" t="str">
        <f>IF(AND('Bridge Start'!$H37&lt;=CEILING('Bridge CPM'!BB$1,1),'Bridge Start'!$I37&gt;'Bridge CPM'!BA$1),1,"")</f>
        <v/>
      </c>
      <c r="BC42" s="257" t="str">
        <f>IF(AND('Bridge Start'!$H37&lt;=CEILING('Bridge CPM'!BC$1,1),'Bridge Start'!$I37&gt;'Bridge CPM'!BB$1),1,"")</f>
        <v/>
      </c>
      <c r="BD42" s="257" t="str">
        <f>IF(AND('Bridge Start'!$H37&lt;=CEILING('Bridge CPM'!BD$1,1),'Bridge Start'!$I37&gt;'Bridge CPM'!BC$1),1,"")</f>
        <v/>
      </c>
      <c r="BE42" s="257" t="str">
        <f>IF(AND('Bridge Start'!$H37&lt;=CEILING('Bridge CPM'!BE$1,1),'Bridge Start'!$I37&gt;'Bridge CPM'!BD$1),1,"")</f>
        <v/>
      </c>
      <c r="BF42" s="257" t="str">
        <f>IF(AND('Bridge Start'!$H37&lt;=CEILING('Bridge CPM'!BF$1,1),'Bridge Start'!$I37&gt;'Bridge CPM'!BE$1),1,"")</f>
        <v/>
      </c>
      <c r="BG42" s="257" t="str">
        <f>IF(AND('Bridge Start'!$H37&lt;=CEILING('Bridge CPM'!BG$1,1),'Bridge Start'!$I37&gt;'Bridge CPM'!BF$1),1,"")</f>
        <v/>
      </c>
      <c r="BH42" s="257" t="str">
        <f>IF(AND('Bridge Start'!$H37&lt;=CEILING('Bridge CPM'!BH$1,1),'Bridge Start'!$I37&gt;'Bridge CPM'!BG$1),1,"")</f>
        <v/>
      </c>
      <c r="BI42" s="257" t="str">
        <f>IF(AND('Bridge Start'!$H37&lt;=CEILING('Bridge CPM'!BI$1,1),'Bridge Start'!$I37&gt;'Bridge CPM'!BH$1),1,"")</f>
        <v/>
      </c>
      <c r="BJ42" s="257" t="str">
        <f>IF(AND('Bridge Start'!$H37&lt;=CEILING('Bridge CPM'!BJ$1,1),'Bridge Start'!$I37&gt;'Bridge CPM'!BI$1),1,"")</f>
        <v/>
      </c>
      <c r="BK42" s="223" t="str">
        <f>IF(AND('Bridge Start'!$H37&lt;=CEILING('Bridge CPM'!BK$1,1),'Bridge Start'!$I37&gt;'Bridge CPM'!BJ$1),1,"")</f>
        <v/>
      </c>
      <c r="BL42" s="222" t="str">
        <f>IF(AND('Bridge Start'!$H37&lt;=CEILING('Bridge CPM'!BL$1,1),'Bridge Start'!$I37&gt;'Bridge CPM'!BK$1),1,"")</f>
        <v/>
      </c>
      <c r="BM42" s="257" t="str">
        <f>IF(AND('Bridge Start'!$H37&lt;=CEILING('Bridge CPM'!BM$1,1),'Bridge Start'!$I37&gt;'Bridge CPM'!BL$1),1,"")</f>
        <v/>
      </c>
      <c r="BN42" s="257" t="str">
        <f>IF(AND('Bridge Start'!$H37&lt;=CEILING('Bridge CPM'!BN$1,1),'Bridge Start'!$I37&gt;'Bridge CPM'!BM$1),1,"")</f>
        <v/>
      </c>
      <c r="BO42" s="257" t="str">
        <f>IF(AND('Bridge Start'!$H37&lt;=CEILING('Bridge CPM'!BO$1,1),'Bridge Start'!$I37&gt;'Bridge CPM'!BN$1),1,"")</f>
        <v/>
      </c>
      <c r="BP42" s="257" t="str">
        <f>IF(AND('Bridge Start'!$H37&lt;=CEILING('Bridge CPM'!BP$1,1),'Bridge Start'!$I37&gt;'Bridge CPM'!BO$1),1,"")</f>
        <v/>
      </c>
      <c r="BQ42" s="257" t="str">
        <f>IF(AND('Bridge Start'!$H37&lt;=CEILING('Bridge CPM'!BQ$1,1),'Bridge Start'!$I37&gt;'Bridge CPM'!BP$1),1,"")</f>
        <v/>
      </c>
      <c r="BR42" s="257" t="str">
        <f>IF(AND('Bridge Start'!$H37&lt;=CEILING('Bridge CPM'!BR$1,1),'Bridge Start'!$I37&gt;'Bridge CPM'!BQ$1),1,"")</f>
        <v/>
      </c>
      <c r="BS42" s="257" t="str">
        <f>IF(AND('Bridge Start'!$H37&lt;=CEILING('Bridge CPM'!BS$1,1),'Bridge Start'!$I37&gt;'Bridge CPM'!BR$1),1,"")</f>
        <v/>
      </c>
      <c r="BT42" s="257" t="str">
        <f>IF(AND('Bridge Start'!$H37&lt;=CEILING('Bridge CPM'!BT$1,1),'Bridge Start'!$I37&gt;'Bridge CPM'!BS$1),1,"")</f>
        <v/>
      </c>
      <c r="BU42" s="223" t="str">
        <f>IF(AND('Bridge Start'!$H37&lt;=CEILING('Bridge CPM'!BU$1,1),'Bridge Start'!$I37&gt;'Bridge CPM'!BT$1),1,"")</f>
        <v/>
      </c>
      <c r="BV42" s="222" t="str">
        <f>IF(AND('Bridge Start'!$H37&lt;=CEILING('Bridge CPM'!BV$1,1),'Bridge Start'!$I37&gt;'Bridge CPM'!BU$1),1,"")</f>
        <v/>
      </c>
      <c r="BW42" s="257" t="str">
        <f>IF(AND('Bridge Start'!$H37&lt;=CEILING('Bridge CPM'!BW$1,1),'Bridge Start'!$I37&gt;'Bridge CPM'!BV$1),1,"")</f>
        <v/>
      </c>
      <c r="BX42" s="257" t="str">
        <f>IF(AND('Bridge Start'!$H37&lt;=CEILING('Bridge CPM'!BX$1,1),'Bridge Start'!$I37&gt;'Bridge CPM'!BW$1),1,"")</f>
        <v/>
      </c>
      <c r="BY42" s="257" t="str">
        <f>IF(AND('Bridge Start'!$H37&lt;=CEILING('Bridge CPM'!BY$1,1),'Bridge Start'!$I37&gt;'Bridge CPM'!BX$1),1,"")</f>
        <v/>
      </c>
      <c r="BZ42" s="257" t="str">
        <f>IF(AND('Bridge Start'!$H37&lt;=CEILING('Bridge CPM'!BZ$1,1),'Bridge Start'!$I37&gt;'Bridge CPM'!BY$1),1,"")</f>
        <v/>
      </c>
      <c r="CA42" s="257" t="str">
        <f>IF(AND('Bridge Start'!$H37&lt;=CEILING('Bridge CPM'!CA$1,1),'Bridge Start'!$I37&gt;'Bridge CPM'!BZ$1),1,"")</f>
        <v/>
      </c>
      <c r="CB42" s="257" t="str">
        <f>IF(AND('Bridge Start'!$H37&lt;=CEILING('Bridge CPM'!CB$1,1),'Bridge Start'!$I37&gt;'Bridge CPM'!CA$1),1,"")</f>
        <v/>
      </c>
      <c r="CC42" s="257" t="str">
        <f>IF(AND('Bridge Start'!$H37&lt;=CEILING('Bridge CPM'!CC$1,1),'Bridge Start'!$I37&gt;'Bridge CPM'!CB$1),1,"")</f>
        <v/>
      </c>
      <c r="CD42" s="257" t="str">
        <f>IF(AND('Bridge Start'!$H37&lt;=CEILING('Bridge CPM'!CD$1,1),'Bridge Start'!$I37&gt;'Bridge CPM'!CC$1),1,"")</f>
        <v/>
      </c>
      <c r="CE42" s="223" t="str">
        <f>IF(AND('Bridge Start'!$H37&lt;=CEILING('Bridge CPM'!CE$1,1),'Bridge Start'!$I37&gt;'Bridge CPM'!CD$1),1,"")</f>
        <v/>
      </c>
      <c r="CF42" s="222" t="str">
        <f>IF(AND('Bridge Start'!$H37&lt;=CEILING('Bridge CPM'!CF$1,1),'Bridge Start'!$I37&gt;'Bridge CPM'!CE$1),1,"")</f>
        <v/>
      </c>
      <c r="CG42" s="257" t="str">
        <f>IF(AND('Bridge Start'!$H37&lt;=CEILING('Bridge CPM'!CG$1,1),'Bridge Start'!$I37&gt;'Bridge CPM'!CF$1),1,"")</f>
        <v/>
      </c>
      <c r="CH42" s="257" t="str">
        <f>IF(AND('Bridge Start'!$H37&lt;=CEILING('Bridge CPM'!CH$1,1),'Bridge Start'!$I37&gt;'Bridge CPM'!CG$1),1,"")</f>
        <v/>
      </c>
      <c r="CI42" s="257" t="str">
        <f>IF(AND('Bridge Start'!$H37&lt;=CEILING('Bridge CPM'!CI$1,1),'Bridge Start'!$I37&gt;'Bridge CPM'!CH$1),1,"")</f>
        <v/>
      </c>
      <c r="CJ42" s="257" t="str">
        <f>IF(AND('Bridge Start'!$H37&lt;=CEILING('Bridge CPM'!CJ$1,1),'Bridge Start'!$I37&gt;'Bridge CPM'!CI$1),1,"")</f>
        <v/>
      </c>
      <c r="CK42" s="257" t="str">
        <f>IF(AND('Bridge Start'!$H37&lt;=CEILING('Bridge CPM'!CK$1,1),'Bridge Start'!$I37&gt;'Bridge CPM'!CJ$1),1,"")</f>
        <v/>
      </c>
      <c r="CL42" s="257" t="str">
        <f>IF(AND('Bridge Start'!$H37&lt;=CEILING('Bridge CPM'!CL$1,1),'Bridge Start'!$I37&gt;'Bridge CPM'!CK$1),1,"")</f>
        <v/>
      </c>
      <c r="CM42" s="257" t="str">
        <f>IF(AND('Bridge Start'!$H37&lt;=CEILING('Bridge CPM'!CM$1,1),'Bridge Start'!$I37&gt;'Bridge CPM'!CL$1),1,"")</f>
        <v/>
      </c>
      <c r="CN42" s="257" t="str">
        <f>IF(AND('Bridge Start'!$H37&lt;=CEILING('Bridge CPM'!CN$1,1),'Bridge Start'!$I37&gt;'Bridge CPM'!CM$1),1,"")</f>
        <v/>
      </c>
      <c r="CO42" s="223" t="str">
        <f>IF(AND('Bridge Start'!$H37&lt;=CEILING('Bridge CPM'!CO$1,1),'Bridge Start'!$I37&gt;'Bridge CPM'!CN$1),1,"")</f>
        <v/>
      </c>
      <c r="CP42" s="222" t="str">
        <f>IF(AND('Bridge Start'!$H37&lt;=CEILING('Bridge CPM'!CP$1,1),'Bridge Start'!$I37&gt;'Bridge CPM'!CO$1),1,"")</f>
        <v/>
      </c>
      <c r="CQ42" s="257" t="str">
        <f>IF(AND('Bridge Start'!$H37&lt;=CEILING('Bridge CPM'!CQ$1,1),'Bridge Start'!$I37&gt;'Bridge CPM'!CP$1),1,"")</f>
        <v/>
      </c>
      <c r="CR42" s="257" t="str">
        <f>IF(AND('Bridge Start'!$H37&lt;=CEILING('Bridge CPM'!CR$1,1),'Bridge Start'!$I37&gt;'Bridge CPM'!CQ$1),1,"")</f>
        <v/>
      </c>
      <c r="CS42" s="257" t="str">
        <f>IF(AND('Bridge Start'!$H37&lt;=CEILING('Bridge CPM'!CS$1,1),'Bridge Start'!$I37&gt;'Bridge CPM'!CR$1),1,"")</f>
        <v/>
      </c>
      <c r="CT42" s="257" t="str">
        <f>IF(AND('Bridge Start'!$H37&lt;=CEILING('Bridge CPM'!CT$1,1),'Bridge Start'!$I37&gt;'Bridge CPM'!CS$1),1,"")</f>
        <v/>
      </c>
      <c r="CU42" s="257" t="str">
        <f>IF(AND('Bridge Start'!$H37&lt;=CEILING('Bridge CPM'!CU$1,1),'Bridge Start'!$I37&gt;'Bridge CPM'!CT$1),1,"")</f>
        <v/>
      </c>
      <c r="CV42" s="257" t="str">
        <f>IF(AND('Bridge Start'!$H37&lt;=CEILING('Bridge CPM'!CV$1,1),'Bridge Start'!$I37&gt;'Bridge CPM'!CU$1),1,"")</f>
        <v/>
      </c>
      <c r="CW42" s="257" t="str">
        <f>IF(AND('Bridge Start'!$H37&lt;=CEILING('Bridge CPM'!CW$1,1),'Bridge Start'!$I37&gt;'Bridge CPM'!CV$1),1,"")</f>
        <v/>
      </c>
      <c r="CX42" s="257" t="str">
        <f>IF(AND('Bridge Start'!$H37&lt;=CEILING('Bridge CPM'!CX$1,1),'Bridge Start'!$I37&gt;'Bridge CPM'!CW$1),1,"")</f>
        <v/>
      </c>
      <c r="CY42" s="223" t="str">
        <f>IF(AND('Bridge Start'!$H37&lt;=CEILING('Bridge CPM'!CY$1,1),'Bridge Start'!$I37&gt;'Bridge CPM'!CX$1),1,"")</f>
        <v/>
      </c>
      <c r="CZ42" s="222" t="str">
        <f>IF(AND('Bridge Start'!$H37&lt;=CEILING('Bridge CPM'!CZ$1,1),'Bridge Start'!$I37&gt;'Bridge CPM'!CY$1),1,"")</f>
        <v/>
      </c>
      <c r="DA42" s="257" t="str">
        <f>IF(AND('Bridge Start'!$H37&lt;=CEILING('Bridge CPM'!DA$1,1),'Bridge Start'!$I37&gt;'Bridge CPM'!CZ$1),1,"")</f>
        <v/>
      </c>
      <c r="DB42" s="257" t="str">
        <f>IF(AND('Bridge Start'!$H37&lt;=CEILING('Bridge CPM'!DB$1,1),'Bridge Start'!$I37&gt;'Bridge CPM'!DA$1),1,"")</f>
        <v/>
      </c>
      <c r="DC42" s="257" t="str">
        <f>IF(AND('Bridge Start'!$H37&lt;=CEILING('Bridge CPM'!DC$1,1),'Bridge Start'!$I37&gt;'Bridge CPM'!DB$1),1,"")</f>
        <v/>
      </c>
      <c r="DD42" s="257" t="str">
        <f>IF(AND('Bridge Start'!$H37&lt;=CEILING('Bridge CPM'!DD$1,1),'Bridge Start'!$I37&gt;'Bridge CPM'!DC$1),1,"")</f>
        <v/>
      </c>
      <c r="DE42" s="257" t="str">
        <f>IF(AND('Bridge Start'!$H37&lt;=CEILING('Bridge CPM'!DE$1,1),'Bridge Start'!$I37&gt;'Bridge CPM'!DD$1),1,"")</f>
        <v/>
      </c>
      <c r="DF42" s="257" t="str">
        <f>IF(AND('Bridge Start'!$H37&lt;=CEILING('Bridge CPM'!DF$1,1),'Bridge Start'!$I37&gt;'Bridge CPM'!DE$1),1,"")</f>
        <v/>
      </c>
      <c r="DG42" s="257" t="str">
        <f>IF(AND('Bridge Start'!$H37&lt;=CEILING('Bridge CPM'!DG$1,1),'Bridge Start'!$I37&gt;'Bridge CPM'!DF$1),1,"")</f>
        <v/>
      </c>
      <c r="DH42" s="257" t="str">
        <f>IF(AND('Bridge Start'!$H37&lt;=CEILING('Bridge CPM'!DH$1,1),'Bridge Start'!$I37&gt;'Bridge CPM'!DG$1),1,"")</f>
        <v/>
      </c>
      <c r="DI42" s="223" t="str">
        <f>IF(AND('Bridge Start'!$H37&lt;=CEILING('Bridge CPM'!DI$1,1),'Bridge Start'!$I37&gt;'Bridge CPM'!DH$1),1,"")</f>
        <v/>
      </c>
      <c r="DJ42" s="222" t="str">
        <f>IF(AND('Bridge Start'!$H37&lt;=CEILING('Bridge CPM'!DJ$1,1),'Bridge Start'!$I37&gt;'Bridge CPM'!DI$1),1,"")</f>
        <v/>
      </c>
      <c r="DK42" s="257" t="str">
        <f>IF(AND('Bridge Start'!$H37&lt;=CEILING('Bridge CPM'!DK$1,1),'Bridge Start'!$I37&gt;'Bridge CPM'!DJ$1),1,"")</f>
        <v/>
      </c>
      <c r="DL42" s="257" t="str">
        <f>IF(AND('Bridge Start'!$H37&lt;=CEILING('Bridge CPM'!DL$1,1),'Bridge Start'!$I37&gt;'Bridge CPM'!DK$1),1,"")</f>
        <v/>
      </c>
      <c r="DM42" s="257" t="str">
        <f>IF(AND('Bridge Start'!$H37&lt;=CEILING('Bridge CPM'!DM$1,1),'Bridge Start'!$I37&gt;'Bridge CPM'!DL$1),1,"")</f>
        <v/>
      </c>
      <c r="DN42" s="257" t="str">
        <f>IF(AND('Bridge Start'!$H37&lt;=CEILING('Bridge CPM'!DN$1,1),'Bridge Start'!$I37&gt;'Bridge CPM'!DM$1),1,"")</f>
        <v/>
      </c>
      <c r="DO42" s="257" t="str">
        <f>IF(AND('Bridge Start'!$H37&lt;=CEILING('Bridge CPM'!DO$1,1),'Bridge Start'!$I37&gt;'Bridge CPM'!DN$1),1,"")</f>
        <v/>
      </c>
      <c r="DP42" s="257" t="str">
        <f>IF(AND('Bridge Start'!$H37&lt;=CEILING('Bridge CPM'!DP$1,1),'Bridge Start'!$I37&gt;'Bridge CPM'!DO$1),1,"")</f>
        <v/>
      </c>
      <c r="DQ42" s="257" t="str">
        <f>IF(AND('Bridge Start'!$H37&lt;=CEILING('Bridge CPM'!DQ$1,1),'Bridge Start'!$I37&gt;'Bridge CPM'!DP$1),1,"")</f>
        <v/>
      </c>
      <c r="DR42" s="257" t="str">
        <f>IF(AND('Bridge Start'!$H37&lt;=CEILING('Bridge CPM'!DR$1,1),'Bridge Start'!$I37&gt;'Bridge CPM'!DQ$1),1,"")</f>
        <v/>
      </c>
      <c r="DS42" s="223" t="str">
        <f>IF(AND('Bridge Start'!$H37&lt;=CEILING('Bridge CPM'!DS$1,1),'Bridge Start'!$I37&gt;'Bridge CPM'!DR$1),1,"")</f>
        <v/>
      </c>
      <c r="DT42" s="222" t="str">
        <f>IF(AND('Bridge Start'!$H37&lt;=CEILING('Bridge CPM'!DT$1,1),'Bridge Start'!$I37&gt;'Bridge CPM'!DS$1),1,"")</f>
        <v/>
      </c>
      <c r="DU42" s="257" t="str">
        <f>IF(AND('Bridge Start'!$H37&lt;=CEILING('Bridge CPM'!DU$1,1),'Bridge Start'!$I37&gt;'Bridge CPM'!DT$1),1,"")</f>
        <v/>
      </c>
      <c r="DV42" s="257" t="str">
        <f>IF(AND('Bridge Start'!$H37&lt;=CEILING('Bridge CPM'!DV$1,1),'Bridge Start'!$I37&gt;'Bridge CPM'!DU$1),1,"")</f>
        <v/>
      </c>
      <c r="DW42" s="257" t="str">
        <f>IF(AND('Bridge Start'!$H37&lt;=CEILING('Bridge CPM'!DW$1,1),'Bridge Start'!$I37&gt;'Bridge CPM'!DV$1),1,"")</f>
        <v/>
      </c>
      <c r="DX42" s="257" t="str">
        <f>IF(AND('Bridge Start'!$H37&lt;=CEILING('Bridge CPM'!DX$1,1),'Bridge Start'!$I37&gt;'Bridge CPM'!DW$1),1,"")</f>
        <v/>
      </c>
      <c r="DY42" s="257" t="str">
        <f>IF(AND('Bridge Start'!$H37&lt;=CEILING('Bridge CPM'!DY$1,1),'Bridge Start'!$I37&gt;'Bridge CPM'!DX$1),1,"")</f>
        <v/>
      </c>
      <c r="DZ42" s="257" t="str">
        <f>IF(AND('Bridge Start'!$H37&lt;=CEILING('Bridge CPM'!DZ$1,1),'Bridge Start'!$I37&gt;'Bridge CPM'!DY$1),1,"")</f>
        <v/>
      </c>
      <c r="EA42" s="257" t="str">
        <f>IF(AND('Bridge Start'!$H37&lt;=CEILING('Bridge CPM'!EA$1,1),'Bridge Start'!$I37&gt;'Bridge CPM'!DZ$1),1,"")</f>
        <v/>
      </c>
      <c r="EB42" s="257" t="str">
        <f>IF(AND('Bridge Start'!$H37&lt;=CEILING('Bridge CPM'!EB$1,1),'Bridge Start'!$I37&gt;'Bridge CPM'!EA$1),1,"")</f>
        <v/>
      </c>
      <c r="EC42" s="223" t="str">
        <f>IF(AND('Bridge Start'!$H37&lt;=CEILING('Bridge CPM'!EC$1,1),'Bridge Start'!$I37&gt;'Bridge CPM'!EB$1),1,"")</f>
        <v/>
      </c>
    </row>
    <row r="43" spans="2:133" ht="12" customHeight="1" x14ac:dyDescent="0.2">
      <c r="B43" t="str">
        <f>'Bridge Start'!B38</f>
        <v/>
      </c>
      <c r="C43" s="249" t="str">
        <f>'Bridge Start'!D38</f>
        <v/>
      </c>
      <c r="D43" s="268" t="str">
        <f>IF(AND('Bridge Start'!$H38&lt;=CEILING('Bridge CPM'!D$1,1),'Bridge Start'!$I38&gt;'Bridge CPM'!C$1),1,"")</f>
        <v/>
      </c>
      <c r="E43" s="269" t="str">
        <f>IF(AND('Bridge Start'!$H38&lt;=CEILING('Bridge CPM'!E$1,1),'Bridge Start'!$I38&gt;'Bridge CPM'!D$1),1,"")</f>
        <v/>
      </c>
      <c r="F43" s="269" t="str">
        <f>IF(AND('Bridge Start'!$H38&lt;=CEILING('Bridge CPM'!F$1,1),'Bridge Start'!$I38&gt;'Bridge CPM'!E$1),1,"")</f>
        <v/>
      </c>
      <c r="G43" s="269" t="str">
        <f>IF(AND('Bridge Start'!$H38&lt;=CEILING('Bridge CPM'!G$1,1),'Bridge Start'!$I38&gt;'Bridge CPM'!F$1),1,"")</f>
        <v/>
      </c>
      <c r="H43" s="269" t="str">
        <f>IF(AND('Bridge Start'!$H38&lt;=CEILING('Bridge CPM'!H$1,1),'Bridge Start'!$I38&gt;'Bridge CPM'!G$1),1,"")</f>
        <v/>
      </c>
      <c r="I43" s="269" t="str">
        <f>IF(AND('Bridge Start'!$H38&lt;=CEILING('Bridge CPM'!I$1,1),'Bridge Start'!$I38&gt;'Bridge CPM'!H$1),1,"")</f>
        <v/>
      </c>
      <c r="J43" s="269" t="str">
        <f>IF(AND('Bridge Start'!$H38&lt;=CEILING('Bridge CPM'!J$1,1),'Bridge Start'!$I38&gt;'Bridge CPM'!I$1),1,"")</f>
        <v/>
      </c>
      <c r="K43" s="269" t="str">
        <f>IF(AND('Bridge Start'!$H38&lt;=CEILING('Bridge CPM'!K$1,1),'Bridge Start'!$I38&gt;'Bridge CPM'!J$1),1,"")</f>
        <v/>
      </c>
      <c r="L43" s="269" t="str">
        <f>IF(AND('Bridge Start'!$H38&lt;=CEILING('Bridge CPM'!L$1,1),'Bridge Start'!$I38&gt;'Bridge CPM'!K$1),1,"")</f>
        <v/>
      </c>
      <c r="M43" s="270" t="str">
        <f>IF(AND('Bridge Start'!$H38&lt;=CEILING('Bridge CPM'!M$1,1),'Bridge Start'!$I38&gt;'Bridge CPM'!L$1),1,"")</f>
        <v/>
      </c>
      <c r="N43" s="268" t="str">
        <f>IF(AND('Bridge Start'!$H38&lt;=CEILING('Bridge CPM'!N$1,1),'Bridge Start'!$I38&gt;'Bridge CPM'!M$1),1,"")</f>
        <v/>
      </c>
      <c r="O43" s="269" t="str">
        <f>IF(AND('Bridge Start'!$H38&lt;=CEILING('Bridge CPM'!O$1,1),'Bridge Start'!$I38&gt;'Bridge CPM'!N$1),1,"")</f>
        <v/>
      </c>
      <c r="P43" s="269" t="str">
        <f>IF(AND('Bridge Start'!$H38&lt;=CEILING('Bridge CPM'!P$1,1),'Bridge Start'!$I38&gt;'Bridge CPM'!O$1),1,"")</f>
        <v/>
      </c>
      <c r="Q43" s="269" t="str">
        <f>IF(AND('Bridge Start'!$H38&lt;=CEILING('Bridge CPM'!Q$1,1),'Bridge Start'!$I38&gt;'Bridge CPM'!P$1),1,"")</f>
        <v/>
      </c>
      <c r="R43" s="269" t="str">
        <f>IF(AND('Bridge Start'!$H38&lt;=CEILING('Bridge CPM'!R$1,1),'Bridge Start'!$I38&gt;'Bridge CPM'!Q$1),1,"")</f>
        <v/>
      </c>
      <c r="S43" s="269" t="str">
        <f>IF(AND('Bridge Start'!$H38&lt;=CEILING('Bridge CPM'!S$1,1),'Bridge Start'!$I38&gt;'Bridge CPM'!R$1),1,"")</f>
        <v/>
      </c>
      <c r="T43" s="269" t="str">
        <f>IF(AND('Bridge Start'!$H38&lt;=CEILING('Bridge CPM'!T$1,1),'Bridge Start'!$I38&gt;'Bridge CPM'!S$1),1,"")</f>
        <v/>
      </c>
      <c r="U43" s="269" t="str">
        <f>IF(AND('Bridge Start'!$H38&lt;=CEILING('Bridge CPM'!U$1,1),'Bridge Start'!$I38&gt;'Bridge CPM'!T$1),1,"")</f>
        <v/>
      </c>
      <c r="V43" s="269" t="str">
        <f>IF(AND('Bridge Start'!$H38&lt;=CEILING('Bridge CPM'!V$1,1),'Bridge Start'!$I38&gt;'Bridge CPM'!U$1),1,"")</f>
        <v/>
      </c>
      <c r="W43" s="270" t="str">
        <f>IF(AND('Bridge Start'!$H38&lt;=CEILING('Bridge CPM'!W$1,1),'Bridge Start'!$I38&gt;'Bridge CPM'!V$1),1,"")</f>
        <v/>
      </c>
      <c r="X43" s="268" t="str">
        <f>IF(AND('Bridge Start'!$H38&lt;=CEILING('Bridge CPM'!X$1,1),'Bridge Start'!$I38&gt;'Bridge CPM'!W$1),1,"")</f>
        <v/>
      </c>
      <c r="Y43" s="269" t="str">
        <f>IF(AND('Bridge Start'!$H38&lt;=CEILING('Bridge CPM'!Y$1,1),'Bridge Start'!$I38&gt;'Bridge CPM'!X$1),1,"")</f>
        <v/>
      </c>
      <c r="Z43" s="269" t="str">
        <f>IF(AND('Bridge Start'!$H38&lt;=CEILING('Bridge CPM'!Z$1,1),'Bridge Start'!$I38&gt;'Bridge CPM'!Y$1),1,"")</f>
        <v/>
      </c>
      <c r="AA43" s="269" t="str">
        <f>IF(AND('Bridge Start'!$H38&lt;=CEILING('Bridge CPM'!AA$1,1),'Bridge Start'!$I38&gt;'Bridge CPM'!Z$1),1,"")</f>
        <v/>
      </c>
      <c r="AB43" s="269" t="str">
        <f>IF(AND('Bridge Start'!$H38&lt;=CEILING('Bridge CPM'!AB$1,1),'Bridge Start'!$I38&gt;'Bridge CPM'!AA$1),1,"")</f>
        <v/>
      </c>
      <c r="AC43" s="269" t="str">
        <f>IF(AND('Bridge Start'!$H38&lt;=CEILING('Bridge CPM'!AC$1,1),'Bridge Start'!$I38&gt;'Bridge CPM'!AB$1),1,"")</f>
        <v/>
      </c>
      <c r="AD43" s="269" t="str">
        <f>IF(AND('Bridge Start'!$H38&lt;=CEILING('Bridge CPM'!AD$1,1),'Bridge Start'!$I38&gt;'Bridge CPM'!AC$1),1,"")</f>
        <v/>
      </c>
      <c r="AE43" s="269" t="str">
        <f>IF(AND('Bridge Start'!$H38&lt;=CEILING('Bridge CPM'!AE$1,1),'Bridge Start'!$I38&gt;'Bridge CPM'!AD$1),1,"")</f>
        <v/>
      </c>
      <c r="AF43" s="269" t="str">
        <f>IF(AND('Bridge Start'!$H38&lt;=CEILING('Bridge CPM'!AF$1,1),'Bridge Start'!$I38&gt;'Bridge CPM'!AE$1),1,"")</f>
        <v/>
      </c>
      <c r="AG43" s="270" t="str">
        <f>IF(AND('Bridge Start'!$H38&lt;=CEILING('Bridge CPM'!AG$1,1),'Bridge Start'!$I38&gt;'Bridge CPM'!AF$1),1,"")</f>
        <v/>
      </c>
      <c r="AH43" s="268" t="str">
        <f>IF(AND('Bridge Start'!$H38&lt;=CEILING('Bridge CPM'!AH$1,1),'Bridge Start'!$I38&gt;'Bridge CPM'!AG$1),1,"")</f>
        <v/>
      </c>
      <c r="AI43" s="269" t="str">
        <f>IF(AND('Bridge Start'!$H38&lt;=CEILING('Bridge CPM'!AI$1,1),'Bridge Start'!$I38&gt;'Bridge CPM'!AH$1),1,"")</f>
        <v/>
      </c>
      <c r="AJ43" s="269" t="str">
        <f>IF(AND('Bridge Start'!$H38&lt;=CEILING('Bridge CPM'!AJ$1,1),'Bridge Start'!$I38&gt;'Bridge CPM'!AI$1),1,"")</f>
        <v/>
      </c>
      <c r="AK43" s="269" t="str">
        <f>IF(AND('Bridge Start'!$H38&lt;=CEILING('Bridge CPM'!AK$1,1),'Bridge Start'!$I38&gt;'Bridge CPM'!AJ$1),1,"")</f>
        <v/>
      </c>
      <c r="AL43" s="269" t="str">
        <f>IF(AND('Bridge Start'!$H38&lt;=CEILING('Bridge CPM'!AL$1,1),'Bridge Start'!$I38&gt;'Bridge CPM'!AK$1),1,"")</f>
        <v/>
      </c>
      <c r="AM43" s="269" t="str">
        <f>IF(AND('Bridge Start'!$H38&lt;=CEILING('Bridge CPM'!AM$1,1),'Bridge Start'!$I38&gt;'Bridge CPM'!AL$1),1,"")</f>
        <v/>
      </c>
      <c r="AN43" s="269" t="str">
        <f>IF(AND('Bridge Start'!$H38&lt;=CEILING('Bridge CPM'!AN$1,1),'Bridge Start'!$I38&gt;'Bridge CPM'!AM$1),1,"")</f>
        <v/>
      </c>
      <c r="AO43" s="269" t="str">
        <f>IF(AND('Bridge Start'!$H38&lt;=CEILING('Bridge CPM'!AO$1,1),'Bridge Start'!$I38&gt;'Bridge CPM'!AN$1),1,"")</f>
        <v/>
      </c>
      <c r="AP43" s="269" t="str">
        <f>IF(AND('Bridge Start'!$H38&lt;=CEILING('Bridge CPM'!AP$1,1),'Bridge Start'!$I38&gt;'Bridge CPM'!AO$1),1,"")</f>
        <v/>
      </c>
      <c r="AQ43" s="270" t="str">
        <f>IF(AND('Bridge Start'!$H38&lt;=CEILING('Bridge CPM'!AQ$1,1),'Bridge Start'!$I38&gt;'Bridge CPM'!AP$1),1,"")</f>
        <v/>
      </c>
      <c r="AR43" s="268" t="str">
        <f>IF(AND('Bridge Start'!$H38&lt;=CEILING('Bridge CPM'!AR$1,1),'Bridge Start'!$I38&gt;'Bridge CPM'!AQ$1),1,"")</f>
        <v/>
      </c>
      <c r="AS43" s="269" t="str">
        <f>IF(AND('Bridge Start'!$H38&lt;=CEILING('Bridge CPM'!AS$1,1),'Bridge Start'!$I38&gt;'Bridge CPM'!AR$1),1,"")</f>
        <v/>
      </c>
      <c r="AT43" s="269" t="str">
        <f>IF(AND('Bridge Start'!$H38&lt;=CEILING('Bridge CPM'!AT$1,1),'Bridge Start'!$I38&gt;'Bridge CPM'!AS$1),1,"")</f>
        <v/>
      </c>
      <c r="AU43" s="269" t="str">
        <f>IF(AND('Bridge Start'!$H38&lt;=CEILING('Bridge CPM'!AU$1,1),'Bridge Start'!$I38&gt;'Bridge CPM'!AT$1),1,"")</f>
        <v/>
      </c>
      <c r="AV43" s="269" t="str">
        <f>IF(AND('Bridge Start'!$H38&lt;=CEILING('Bridge CPM'!AV$1,1),'Bridge Start'!$I38&gt;'Bridge CPM'!AU$1),1,"")</f>
        <v/>
      </c>
      <c r="AW43" s="269" t="str">
        <f>IF(AND('Bridge Start'!$H38&lt;=CEILING('Bridge CPM'!AW$1,1),'Bridge Start'!$I38&gt;'Bridge CPM'!AV$1),1,"")</f>
        <v/>
      </c>
      <c r="AX43" s="269" t="str">
        <f>IF(AND('Bridge Start'!$H38&lt;=CEILING('Bridge CPM'!AX$1,1),'Bridge Start'!$I38&gt;'Bridge CPM'!AW$1),1,"")</f>
        <v/>
      </c>
      <c r="AY43" s="269" t="str">
        <f>IF(AND('Bridge Start'!$H38&lt;=CEILING('Bridge CPM'!AY$1,1),'Bridge Start'!$I38&gt;'Bridge CPM'!AX$1),1,"")</f>
        <v/>
      </c>
      <c r="AZ43" s="269" t="str">
        <f>IF(AND('Bridge Start'!$H38&lt;=CEILING('Bridge CPM'!AZ$1,1),'Bridge Start'!$I38&gt;'Bridge CPM'!AY$1),1,"")</f>
        <v/>
      </c>
      <c r="BA43" s="270" t="str">
        <f>IF(AND('Bridge Start'!$H38&lt;=CEILING('Bridge CPM'!BA$1,1),'Bridge Start'!$I38&gt;'Bridge CPM'!AZ$1),1,"")</f>
        <v/>
      </c>
      <c r="BB43" s="268" t="str">
        <f>IF(AND('Bridge Start'!$H38&lt;=CEILING('Bridge CPM'!BB$1,1),'Bridge Start'!$I38&gt;'Bridge CPM'!BA$1),1,"")</f>
        <v/>
      </c>
      <c r="BC43" s="269" t="str">
        <f>IF(AND('Bridge Start'!$H38&lt;=CEILING('Bridge CPM'!BC$1,1),'Bridge Start'!$I38&gt;'Bridge CPM'!BB$1),1,"")</f>
        <v/>
      </c>
      <c r="BD43" s="269" t="str">
        <f>IF(AND('Bridge Start'!$H38&lt;=CEILING('Bridge CPM'!BD$1,1),'Bridge Start'!$I38&gt;'Bridge CPM'!BC$1),1,"")</f>
        <v/>
      </c>
      <c r="BE43" s="269" t="str">
        <f>IF(AND('Bridge Start'!$H38&lt;=CEILING('Bridge CPM'!BE$1,1),'Bridge Start'!$I38&gt;'Bridge CPM'!BD$1),1,"")</f>
        <v/>
      </c>
      <c r="BF43" s="269" t="str">
        <f>IF(AND('Bridge Start'!$H38&lt;=CEILING('Bridge CPM'!BF$1,1),'Bridge Start'!$I38&gt;'Bridge CPM'!BE$1),1,"")</f>
        <v/>
      </c>
      <c r="BG43" s="269" t="str">
        <f>IF(AND('Bridge Start'!$H38&lt;=CEILING('Bridge CPM'!BG$1,1),'Bridge Start'!$I38&gt;'Bridge CPM'!BF$1),1,"")</f>
        <v/>
      </c>
      <c r="BH43" s="269" t="str">
        <f>IF(AND('Bridge Start'!$H38&lt;=CEILING('Bridge CPM'!BH$1,1),'Bridge Start'!$I38&gt;'Bridge CPM'!BG$1),1,"")</f>
        <v/>
      </c>
      <c r="BI43" s="269" t="str">
        <f>IF(AND('Bridge Start'!$H38&lt;=CEILING('Bridge CPM'!BI$1,1),'Bridge Start'!$I38&gt;'Bridge CPM'!BH$1),1,"")</f>
        <v/>
      </c>
      <c r="BJ43" s="269" t="str">
        <f>IF(AND('Bridge Start'!$H38&lt;=CEILING('Bridge CPM'!BJ$1,1),'Bridge Start'!$I38&gt;'Bridge CPM'!BI$1),1,"")</f>
        <v/>
      </c>
      <c r="BK43" s="270" t="str">
        <f>IF(AND('Bridge Start'!$H38&lt;=CEILING('Bridge CPM'!BK$1,1),'Bridge Start'!$I38&gt;'Bridge CPM'!BJ$1),1,"")</f>
        <v/>
      </c>
      <c r="BL43" s="268" t="str">
        <f>IF(AND('Bridge Start'!$H38&lt;=CEILING('Bridge CPM'!BL$1,1),'Bridge Start'!$I38&gt;'Bridge CPM'!BK$1),1,"")</f>
        <v/>
      </c>
      <c r="BM43" s="269" t="str">
        <f>IF(AND('Bridge Start'!$H38&lt;=CEILING('Bridge CPM'!BM$1,1),'Bridge Start'!$I38&gt;'Bridge CPM'!BL$1),1,"")</f>
        <v/>
      </c>
      <c r="BN43" s="269" t="str">
        <f>IF(AND('Bridge Start'!$H38&lt;=CEILING('Bridge CPM'!BN$1,1),'Bridge Start'!$I38&gt;'Bridge CPM'!BM$1),1,"")</f>
        <v/>
      </c>
      <c r="BO43" s="269" t="str">
        <f>IF(AND('Bridge Start'!$H38&lt;=CEILING('Bridge CPM'!BO$1,1),'Bridge Start'!$I38&gt;'Bridge CPM'!BN$1),1,"")</f>
        <v/>
      </c>
      <c r="BP43" s="269" t="str">
        <f>IF(AND('Bridge Start'!$H38&lt;=CEILING('Bridge CPM'!BP$1,1),'Bridge Start'!$I38&gt;'Bridge CPM'!BO$1),1,"")</f>
        <v/>
      </c>
      <c r="BQ43" s="269" t="str">
        <f>IF(AND('Bridge Start'!$H38&lt;=CEILING('Bridge CPM'!BQ$1,1),'Bridge Start'!$I38&gt;'Bridge CPM'!BP$1),1,"")</f>
        <v/>
      </c>
      <c r="BR43" s="269" t="str">
        <f>IF(AND('Bridge Start'!$H38&lt;=CEILING('Bridge CPM'!BR$1,1),'Bridge Start'!$I38&gt;'Bridge CPM'!BQ$1),1,"")</f>
        <v/>
      </c>
      <c r="BS43" s="269" t="str">
        <f>IF(AND('Bridge Start'!$H38&lt;=CEILING('Bridge CPM'!BS$1,1),'Bridge Start'!$I38&gt;'Bridge CPM'!BR$1),1,"")</f>
        <v/>
      </c>
      <c r="BT43" s="269" t="str">
        <f>IF(AND('Bridge Start'!$H38&lt;=CEILING('Bridge CPM'!BT$1,1),'Bridge Start'!$I38&gt;'Bridge CPM'!BS$1),1,"")</f>
        <v/>
      </c>
      <c r="BU43" s="270" t="str">
        <f>IF(AND('Bridge Start'!$H38&lt;=CEILING('Bridge CPM'!BU$1,1),'Bridge Start'!$I38&gt;'Bridge CPM'!BT$1),1,"")</f>
        <v/>
      </c>
      <c r="BV43" s="268" t="str">
        <f>IF(AND('Bridge Start'!$H38&lt;=CEILING('Bridge CPM'!BV$1,1),'Bridge Start'!$I38&gt;'Bridge CPM'!BU$1),1,"")</f>
        <v/>
      </c>
      <c r="BW43" s="269" t="str">
        <f>IF(AND('Bridge Start'!$H38&lt;=CEILING('Bridge CPM'!BW$1,1),'Bridge Start'!$I38&gt;'Bridge CPM'!BV$1),1,"")</f>
        <v/>
      </c>
      <c r="BX43" s="269" t="str">
        <f>IF(AND('Bridge Start'!$H38&lt;=CEILING('Bridge CPM'!BX$1,1),'Bridge Start'!$I38&gt;'Bridge CPM'!BW$1),1,"")</f>
        <v/>
      </c>
      <c r="BY43" s="269" t="str">
        <f>IF(AND('Bridge Start'!$H38&lt;=CEILING('Bridge CPM'!BY$1,1),'Bridge Start'!$I38&gt;'Bridge CPM'!BX$1),1,"")</f>
        <v/>
      </c>
      <c r="BZ43" s="269" t="str">
        <f>IF(AND('Bridge Start'!$H38&lt;=CEILING('Bridge CPM'!BZ$1,1),'Bridge Start'!$I38&gt;'Bridge CPM'!BY$1),1,"")</f>
        <v/>
      </c>
      <c r="CA43" s="269" t="str">
        <f>IF(AND('Bridge Start'!$H38&lt;=CEILING('Bridge CPM'!CA$1,1),'Bridge Start'!$I38&gt;'Bridge CPM'!BZ$1),1,"")</f>
        <v/>
      </c>
      <c r="CB43" s="269" t="str">
        <f>IF(AND('Bridge Start'!$H38&lt;=CEILING('Bridge CPM'!CB$1,1),'Bridge Start'!$I38&gt;'Bridge CPM'!CA$1),1,"")</f>
        <v/>
      </c>
      <c r="CC43" s="269" t="str">
        <f>IF(AND('Bridge Start'!$H38&lt;=CEILING('Bridge CPM'!CC$1,1),'Bridge Start'!$I38&gt;'Bridge CPM'!CB$1),1,"")</f>
        <v/>
      </c>
      <c r="CD43" s="269" t="str">
        <f>IF(AND('Bridge Start'!$H38&lt;=CEILING('Bridge CPM'!CD$1,1),'Bridge Start'!$I38&gt;'Bridge CPM'!CC$1),1,"")</f>
        <v/>
      </c>
      <c r="CE43" s="270" t="str">
        <f>IF(AND('Bridge Start'!$H38&lt;=CEILING('Bridge CPM'!CE$1,1),'Bridge Start'!$I38&gt;'Bridge CPM'!CD$1),1,"")</f>
        <v/>
      </c>
      <c r="CF43" s="268" t="str">
        <f>IF(AND('Bridge Start'!$H38&lt;=CEILING('Bridge CPM'!CF$1,1),'Bridge Start'!$I38&gt;'Bridge CPM'!CE$1),1,"")</f>
        <v/>
      </c>
      <c r="CG43" s="269" t="str">
        <f>IF(AND('Bridge Start'!$H38&lt;=CEILING('Bridge CPM'!CG$1,1),'Bridge Start'!$I38&gt;'Bridge CPM'!CF$1),1,"")</f>
        <v/>
      </c>
      <c r="CH43" s="269" t="str">
        <f>IF(AND('Bridge Start'!$H38&lt;=CEILING('Bridge CPM'!CH$1,1),'Bridge Start'!$I38&gt;'Bridge CPM'!CG$1),1,"")</f>
        <v/>
      </c>
      <c r="CI43" s="269" t="str">
        <f>IF(AND('Bridge Start'!$H38&lt;=CEILING('Bridge CPM'!CI$1,1),'Bridge Start'!$I38&gt;'Bridge CPM'!CH$1),1,"")</f>
        <v/>
      </c>
      <c r="CJ43" s="269" t="str">
        <f>IF(AND('Bridge Start'!$H38&lt;=CEILING('Bridge CPM'!CJ$1,1),'Bridge Start'!$I38&gt;'Bridge CPM'!CI$1),1,"")</f>
        <v/>
      </c>
      <c r="CK43" s="269" t="str">
        <f>IF(AND('Bridge Start'!$H38&lt;=CEILING('Bridge CPM'!CK$1,1),'Bridge Start'!$I38&gt;'Bridge CPM'!CJ$1),1,"")</f>
        <v/>
      </c>
      <c r="CL43" s="269" t="str">
        <f>IF(AND('Bridge Start'!$H38&lt;=CEILING('Bridge CPM'!CL$1,1),'Bridge Start'!$I38&gt;'Bridge CPM'!CK$1),1,"")</f>
        <v/>
      </c>
      <c r="CM43" s="269" t="str">
        <f>IF(AND('Bridge Start'!$H38&lt;=CEILING('Bridge CPM'!CM$1,1),'Bridge Start'!$I38&gt;'Bridge CPM'!CL$1),1,"")</f>
        <v/>
      </c>
      <c r="CN43" s="269" t="str">
        <f>IF(AND('Bridge Start'!$H38&lt;=CEILING('Bridge CPM'!CN$1,1),'Bridge Start'!$I38&gt;'Bridge CPM'!CM$1),1,"")</f>
        <v/>
      </c>
      <c r="CO43" s="270" t="str">
        <f>IF(AND('Bridge Start'!$H38&lt;=CEILING('Bridge CPM'!CO$1,1),'Bridge Start'!$I38&gt;'Bridge CPM'!CN$1),1,"")</f>
        <v/>
      </c>
      <c r="CP43" s="268" t="str">
        <f>IF(AND('Bridge Start'!$H38&lt;=CEILING('Bridge CPM'!CP$1,1),'Bridge Start'!$I38&gt;'Bridge CPM'!CO$1),1,"")</f>
        <v/>
      </c>
      <c r="CQ43" s="269" t="str">
        <f>IF(AND('Bridge Start'!$H38&lt;=CEILING('Bridge CPM'!CQ$1,1),'Bridge Start'!$I38&gt;'Bridge CPM'!CP$1),1,"")</f>
        <v/>
      </c>
      <c r="CR43" s="269" t="str">
        <f>IF(AND('Bridge Start'!$H38&lt;=CEILING('Bridge CPM'!CR$1,1),'Bridge Start'!$I38&gt;'Bridge CPM'!CQ$1),1,"")</f>
        <v/>
      </c>
      <c r="CS43" s="269" t="str">
        <f>IF(AND('Bridge Start'!$H38&lt;=CEILING('Bridge CPM'!CS$1,1),'Bridge Start'!$I38&gt;'Bridge CPM'!CR$1),1,"")</f>
        <v/>
      </c>
      <c r="CT43" s="269" t="str">
        <f>IF(AND('Bridge Start'!$H38&lt;=CEILING('Bridge CPM'!CT$1,1),'Bridge Start'!$I38&gt;'Bridge CPM'!CS$1),1,"")</f>
        <v/>
      </c>
      <c r="CU43" s="269" t="str">
        <f>IF(AND('Bridge Start'!$H38&lt;=CEILING('Bridge CPM'!CU$1,1),'Bridge Start'!$I38&gt;'Bridge CPM'!CT$1),1,"")</f>
        <v/>
      </c>
      <c r="CV43" s="269" t="str">
        <f>IF(AND('Bridge Start'!$H38&lt;=CEILING('Bridge CPM'!CV$1,1),'Bridge Start'!$I38&gt;'Bridge CPM'!CU$1),1,"")</f>
        <v/>
      </c>
      <c r="CW43" s="269" t="str">
        <f>IF(AND('Bridge Start'!$H38&lt;=CEILING('Bridge CPM'!CW$1,1),'Bridge Start'!$I38&gt;'Bridge CPM'!CV$1),1,"")</f>
        <v/>
      </c>
      <c r="CX43" s="269" t="str">
        <f>IF(AND('Bridge Start'!$H38&lt;=CEILING('Bridge CPM'!CX$1,1),'Bridge Start'!$I38&gt;'Bridge CPM'!CW$1),1,"")</f>
        <v/>
      </c>
      <c r="CY43" s="270" t="str">
        <f>IF(AND('Bridge Start'!$H38&lt;=CEILING('Bridge CPM'!CY$1,1),'Bridge Start'!$I38&gt;'Bridge CPM'!CX$1),1,"")</f>
        <v/>
      </c>
      <c r="CZ43" s="268" t="str">
        <f>IF(AND('Bridge Start'!$H38&lt;=CEILING('Bridge CPM'!CZ$1,1),'Bridge Start'!$I38&gt;'Bridge CPM'!CY$1),1,"")</f>
        <v/>
      </c>
      <c r="DA43" s="269" t="str">
        <f>IF(AND('Bridge Start'!$H38&lt;=CEILING('Bridge CPM'!DA$1,1),'Bridge Start'!$I38&gt;'Bridge CPM'!CZ$1),1,"")</f>
        <v/>
      </c>
      <c r="DB43" s="269" t="str">
        <f>IF(AND('Bridge Start'!$H38&lt;=CEILING('Bridge CPM'!DB$1,1),'Bridge Start'!$I38&gt;'Bridge CPM'!DA$1),1,"")</f>
        <v/>
      </c>
      <c r="DC43" s="269" t="str">
        <f>IF(AND('Bridge Start'!$H38&lt;=CEILING('Bridge CPM'!DC$1,1),'Bridge Start'!$I38&gt;'Bridge CPM'!DB$1),1,"")</f>
        <v/>
      </c>
      <c r="DD43" s="269" t="str">
        <f>IF(AND('Bridge Start'!$H38&lt;=CEILING('Bridge CPM'!DD$1,1),'Bridge Start'!$I38&gt;'Bridge CPM'!DC$1),1,"")</f>
        <v/>
      </c>
      <c r="DE43" s="269" t="str">
        <f>IF(AND('Bridge Start'!$H38&lt;=CEILING('Bridge CPM'!DE$1,1),'Bridge Start'!$I38&gt;'Bridge CPM'!DD$1),1,"")</f>
        <v/>
      </c>
      <c r="DF43" s="269" t="str">
        <f>IF(AND('Bridge Start'!$H38&lt;=CEILING('Bridge CPM'!DF$1,1),'Bridge Start'!$I38&gt;'Bridge CPM'!DE$1),1,"")</f>
        <v/>
      </c>
      <c r="DG43" s="269" t="str">
        <f>IF(AND('Bridge Start'!$H38&lt;=CEILING('Bridge CPM'!DG$1,1),'Bridge Start'!$I38&gt;'Bridge CPM'!DF$1),1,"")</f>
        <v/>
      </c>
      <c r="DH43" s="269" t="str">
        <f>IF(AND('Bridge Start'!$H38&lt;=CEILING('Bridge CPM'!DH$1,1),'Bridge Start'!$I38&gt;'Bridge CPM'!DG$1),1,"")</f>
        <v/>
      </c>
      <c r="DI43" s="270" t="str">
        <f>IF(AND('Bridge Start'!$H38&lt;=CEILING('Bridge CPM'!DI$1,1),'Bridge Start'!$I38&gt;'Bridge CPM'!DH$1),1,"")</f>
        <v/>
      </c>
      <c r="DJ43" s="268" t="str">
        <f>IF(AND('Bridge Start'!$H38&lt;=CEILING('Bridge CPM'!DJ$1,1),'Bridge Start'!$I38&gt;'Bridge CPM'!DI$1),1,"")</f>
        <v/>
      </c>
      <c r="DK43" s="269" t="str">
        <f>IF(AND('Bridge Start'!$H38&lt;=CEILING('Bridge CPM'!DK$1,1),'Bridge Start'!$I38&gt;'Bridge CPM'!DJ$1),1,"")</f>
        <v/>
      </c>
      <c r="DL43" s="269" t="str">
        <f>IF(AND('Bridge Start'!$H38&lt;=CEILING('Bridge CPM'!DL$1,1),'Bridge Start'!$I38&gt;'Bridge CPM'!DK$1),1,"")</f>
        <v/>
      </c>
      <c r="DM43" s="269" t="str">
        <f>IF(AND('Bridge Start'!$H38&lt;=CEILING('Bridge CPM'!DM$1,1),'Bridge Start'!$I38&gt;'Bridge CPM'!DL$1),1,"")</f>
        <v/>
      </c>
      <c r="DN43" s="269" t="str">
        <f>IF(AND('Bridge Start'!$H38&lt;=CEILING('Bridge CPM'!DN$1,1),'Bridge Start'!$I38&gt;'Bridge CPM'!DM$1),1,"")</f>
        <v/>
      </c>
      <c r="DO43" s="269" t="str">
        <f>IF(AND('Bridge Start'!$H38&lt;=CEILING('Bridge CPM'!DO$1,1),'Bridge Start'!$I38&gt;'Bridge CPM'!DN$1),1,"")</f>
        <v/>
      </c>
      <c r="DP43" s="269" t="str">
        <f>IF(AND('Bridge Start'!$H38&lt;=CEILING('Bridge CPM'!DP$1,1),'Bridge Start'!$I38&gt;'Bridge CPM'!DO$1),1,"")</f>
        <v/>
      </c>
      <c r="DQ43" s="269" t="str">
        <f>IF(AND('Bridge Start'!$H38&lt;=CEILING('Bridge CPM'!DQ$1,1),'Bridge Start'!$I38&gt;'Bridge CPM'!DP$1),1,"")</f>
        <v/>
      </c>
      <c r="DR43" s="269" t="str">
        <f>IF(AND('Bridge Start'!$H38&lt;=CEILING('Bridge CPM'!DR$1,1),'Bridge Start'!$I38&gt;'Bridge CPM'!DQ$1),1,"")</f>
        <v/>
      </c>
      <c r="DS43" s="270" t="str">
        <f>IF(AND('Bridge Start'!$H38&lt;=CEILING('Bridge CPM'!DS$1,1),'Bridge Start'!$I38&gt;'Bridge CPM'!DR$1),1,"")</f>
        <v/>
      </c>
      <c r="DT43" s="268" t="str">
        <f>IF(AND('Bridge Start'!$H38&lt;=CEILING('Bridge CPM'!DT$1,1),'Bridge Start'!$I38&gt;'Bridge CPM'!DS$1),1,"")</f>
        <v/>
      </c>
      <c r="DU43" s="269" t="str">
        <f>IF(AND('Bridge Start'!$H38&lt;=CEILING('Bridge CPM'!DU$1,1),'Bridge Start'!$I38&gt;'Bridge CPM'!DT$1),1,"")</f>
        <v/>
      </c>
      <c r="DV43" s="269" t="str">
        <f>IF(AND('Bridge Start'!$H38&lt;=CEILING('Bridge CPM'!DV$1,1),'Bridge Start'!$I38&gt;'Bridge CPM'!DU$1),1,"")</f>
        <v/>
      </c>
      <c r="DW43" s="269" t="str">
        <f>IF(AND('Bridge Start'!$H38&lt;=CEILING('Bridge CPM'!DW$1,1),'Bridge Start'!$I38&gt;'Bridge CPM'!DV$1),1,"")</f>
        <v/>
      </c>
      <c r="DX43" s="269" t="str">
        <f>IF(AND('Bridge Start'!$H38&lt;=CEILING('Bridge CPM'!DX$1,1),'Bridge Start'!$I38&gt;'Bridge CPM'!DW$1),1,"")</f>
        <v/>
      </c>
      <c r="DY43" s="269" t="str">
        <f>IF(AND('Bridge Start'!$H38&lt;=CEILING('Bridge CPM'!DY$1,1),'Bridge Start'!$I38&gt;'Bridge CPM'!DX$1),1,"")</f>
        <v/>
      </c>
      <c r="DZ43" s="269" t="str">
        <f>IF(AND('Bridge Start'!$H38&lt;=CEILING('Bridge CPM'!DZ$1,1),'Bridge Start'!$I38&gt;'Bridge CPM'!DY$1),1,"")</f>
        <v/>
      </c>
      <c r="EA43" s="269" t="str">
        <f>IF(AND('Bridge Start'!$H38&lt;=CEILING('Bridge CPM'!EA$1,1),'Bridge Start'!$I38&gt;'Bridge CPM'!DZ$1),1,"")</f>
        <v/>
      </c>
      <c r="EB43" s="269" t="str">
        <f>IF(AND('Bridge Start'!$H38&lt;=CEILING('Bridge CPM'!EB$1,1),'Bridge Start'!$I38&gt;'Bridge CPM'!EA$1),1,"")</f>
        <v/>
      </c>
      <c r="EC43" s="270" t="str">
        <f>IF(AND('Bridge Start'!$H38&lt;=CEILING('Bridge CPM'!EC$1,1),'Bridge Start'!$I38&gt;'Bridge CPM'!EB$1),1,"")</f>
        <v/>
      </c>
    </row>
    <row r="44" spans="2:133" ht="12" hidden="1" customHeight="1" x14ac:dyDescent="0.2">
      <c r="B44" t="str">
        <f>'Bridge Start'!B39</f>
        <v/>
      </c>
      <c r="C44" s="207" t="str">
        <f>'Bridge Start'!D39</f>
        <v/>
      </c>
      <c r="D44" s="265" t="str">
        <f>IF(AND('Bridge Start'!$H39&lt;=CEILING('Bridge CPM'!D$1,1),'Bridge Start'!$I39&gt;'Bridge CPM'!C$1),1,"")</f>
        <v/>
      </c>
      <c r="E44" s="266" t="str">
        <f>IF(AND('Bridge Start'!$H39&lt;=CEILING('Bridge CPM'!E$1,1),'Bridge Start'!$I39&gt;'Bridge CPM'!D$1),1,"")</f>
        <v/>
      </c>
      <c r="F44" s="266" t="str">
        <f>IF(AND('Bridge Start'!$H39&lt;=CEILING('Bridge CPM'!F$1,1),'Bridge Start'!$I39&gt;'Bridge CPM'!E$1),1,"")</f>
        <v/>
      </c>
      <c r="G44" s="266" t="str">
        <f>IF(AND('Bridge Start'!$H39&lt;=CEILING('Bridge CPM'!G$1,1),'Bridge Start'!$I39&gt;'Bridge CPM'!F$1),1,"")</f>
        <v/>
      </c>
      <c r="H44" s="266" t="str">
        <f>IF(AND('Bridge Start'!$H39&lt;=CEILING('Bridge CPM'!H$1,1),'Bridge Start'!$I39&gt;'Bridge CPM'!G$1),1,"")</f>
        <v/>
      </c>
      <c r="I44" s="266" t="str">
        <f>IF(AND('Bridge Start'!$H39&lt;=CEILING('Bridge CPM'!I$1,1),'Bridge Start'!$I39&gt;'Bridge CPM'!H$1),1,"")</f>
        <v/>
      </c>
      <c r="J44" s="266" t="str">
        <f>IF(AND('Bridge Start'!$H39&lt;=CEILING('Bridge CPM'!J$1,1),'Bridge Start'!$I39&gt;'Bridge CPM'!I$1),1,"")</f>
        <v/>
      </c>
      <c r="K44" s="266" t="str">
        <f>IF(AND('Bridge Start'!$H39&lt;=CEILING('Bridge CPM'!K$1,1),'Bridge Start'!$I39&gt;'Bridge CPM'!J$1),1,"")</f>
        <v/>
      </c>
      <c r="L44" s="266" t="str">
        <f>IF(AND('Bridge Start'!$H39&lt;=CEILING('Bridge CPM'!L$1,1),'Bridge Start'!$I39&gt;'Bridge CPM'!K$1),1,"")</f>
        <v/>
      </c>
      <c r="M44" s="267" t="str">
        <f>IF(AND('Bridge Start'!$H39&lt;=CEILING('Bridge CPM'!M$1,1),'Bridge Start'!$I39&gt;'Bridge CPM'!L$1),1,"")</f>
        <v/>
      </c>
      <c r="N44" s="265" t="str">
        <f>IF(AND('Bridge Start'!$H39&lt;=CEILING('Bridge CPM'!N$1,1),'Bridge Start'!$I39&gt;'Bridge CPM'!M$1),1,"")</f>
        <v/>
      </c>
      <c r="O44" s="266" t="str">
        <f>IF(AND('Bridge Start'!$H39&lt;=CEILING('Bridge CPM'!O$1,1),'Bridge Start'!$I39&gt;'Bridge CPM'!N$1),1,"")</f>
        <v/>
      </c>
      <c r="P44" s="266" t="str">
        <f>IF(AND('Bridge Start'!$H39&lt;=CEILING('Bridge CPM'!P$1,1),'Bridge Start'!$I39&gt;'Bridge CPM'!O$1),1,"")</f>
        <v/>
      </c>
      <c r="Q44" s="266" t="str">
        <f>IF(AND('Bridge Start'!$H39&lt;=CEILING('Bridge CPM'!Q$1,1),'Bridge Start'!$I39&gt;'Bridge CPM'!P$1),1,"")</f>
        <v/>
      </c>
      <c r="R44" s="266" t="str">
        <f>IF(AND('Bridge Start'!$H39&lt;=CEILING('Bridge CPM'!R$1,1),'Bridge Start'!$I39&gt;'Bridge CPM'!Q$1),1,"")</f>
        <v/>
      </c>
      <c r="S44" s="266" t="str">
        <f>IF(AND('Bridge Start'!$H39&lt;=CEILING('Bridge CPM'!S$1,1),'Bridge Start'!$I39&gt;'Bridge CPM'!R$1),1,"")</f>
        <v/>
      </c>
      <c r="T44" s="266" t="str">
        <f>IF(AND('Bridge Start'!$H39&lt;=CEILING('Bridge CPM'!T$1,1),'Bridge Start'!$I39&gt;'Bridge CPM'!S$1),1,"")</f>
        <v/>
      </c>
      <c r="U44" s="266" t="str">
        <f>IF(AND('Bridge Start'!$H39&lt;=CEILING('Bridge CPM'!U$1,1),'Bridge Start'!$I39&gt;'Bridge CPM'!T$1),1,"")</f>
        <v/>
      </c>
      <c r="V44" s="266" t="str">
        <f>IF(AND('Bridge Start'!$H39&lt;=CEILING('Bridge CPM'!V$1,1),'Bridge Start'!$I39&gt;'Bridge CPM'!U$1),1,"")</f>
        <v/>
      </c>
      <c r="W44" s="267" t="str">
        <f>IF(AND('Bridge Start'!$H39&lt;=CEILING('Bridge CPM'!W$1,1),'Bridge Start'!$I39&gt;'Bridge CPM'!V$1),1,"")</f>
        <v/>
      </c>
      <c r="X44" s="265" t="str">
        <f>IF(AND('Bridge Start'!$H39&lt;=CEILING('Bridge CPM'!X$1,1),'Bridge Start'!$I39&gt;'Bridge CPM'!W$1),1,"")</f>
        <v/>
      </c>
      <c r="Y44" s="266" t="str">
        <f>IF(AND('Bridge Start'!$H39&lt;=CEILING('Bridge CPM'!Y$1,1),'Bridge Start'!$I39&gt;'Bridge CPM'!X$1),1,"")</f>
        <v/>
      </c>
      <c r="Z44" s="266" t="str">
        <f>IF(AND('Bridge Start'!$H39&lt;=CEILING('Bridge CPM'!Z$1,1),'Bridge Start'!$I39&gt;'Bridge CPM'!Y$1),1,"")</f>
        <v/>
      </c>
      <c r="AA44" s="266" t="str">
        <f>IF(AND('Bridge Start'!$H39&lt;=CEILING('Bridge CPM'!AA$1,1),'Bridge Start'!$I39&gt;'Bridge CPM'!Z$1),1,"")</f>
        <v/>
      </c>
      <c r="AB44" s="266" t="str">
        <f>IF(AND('Bridge Start'!$H39&lt;=CEILING('Bridge CPM'!AB$1,1),'Bridge Start'!$I39&gt;'Bridge CPM'!AA$1),1,"")</f>
        <v/>
      </c>
      <c r="AC44" s="266" t="str">
        <f>IF(AND('Bridge Start'!$H39&lt;=CEILING('Bridge CPM'!AC$1,1),'Bridge Start'!$I39&gt;'Bridge CPM'!AB$1),1,"")</f>
        <v/>
      </c>
      <c r="AD44" s="266" t="str">
        <f>IF(AND('Bridge Start'!$H39&lt;=CEILING('Bridge CPM'!AD$1,1),'Bridge Start'!$I39&gt;'Bridge CPM'!AC$1),1,"")</f>
        <v/>
      </c>
      <c r="AE44" s="266" t="str">
        <f>IF(AND('Bridge Start'!$H39&lt;=CEILING('Bridge CPM'!AE$1,1),'Bridge Start'!$I39&gt;'Bridge CPM'!AD$1),1,"")</f>
        <v/>
      </c>
      <c r="AF44" s="266" t="str">
        <f>IF(AND('Bridge Start'!$H39&lt;=CEILING('Bridge CPM'!AF$1,1),'Bridge Start'!$I39&gt;'Bridge CPM'!AE$1),1,"")</f>
        <v/>
      </c>
      <c r="AG44" s="267" t="str">
        <f>IF(AND('Bridge Start'!$H39&lt;=CEILING('Bridge CPM'!AG$1,1),'Bridge Start'!$I39&gt;'Bridge CPM'!AF$1),1,"")</f>
        <v/>
      </c>
      <c r="AH44" s="265" t="str">
        <f>IF(AND('Bridge Start'!$H39&lt;=CEILING('Bridge CPM'!AH$1,1),'Bridge Start'!$I39&gt;'Bridge CPM'!AG$1),1,"")</f>
        <v/>
      </c>
      <c r="AI44" s="266" t="str">
        <f>IF(AND('Bridge Start'!$H39&lt;=CEILING('Bridge CPM'!AI$1,1),'Bridge Start'!$I39&gt;'Bridge CPM'!AH$1),1,"")</f>
        <v/>
      </c>
      <c r="AJ44" s="266" t="str">
        <f>IF(AND('Bridge Start'!$H39&lt;=CEILING('Bridge CPM'!AJ$1,1),'Bridge Start'!$I39&gt;'Bridge CPM'!AI$1),1,"")</f>
        <v/>
      </c>
      <c r="AK44" s="266" t="str">
        <f>IF(AND('Bridge Start'!$H39&lt;=CEILING('Bridge CPM'!AK$1,1),'Bridge Start'!$I39&gt;'Bridge CPM'!AJ$1),1,"")</f>
        <v/>
      </c>
      <c r="AL44" s="266" t="str">
        <f>IF(AND('Bridge Start'!$H39&lt;=CEILING('Bridge CPM'!AL$1,1),'Bridge Start'!$I39&gt;'Bridge CPM'!AK$1),1,"")</f>
        <v/>
      </c>
      <c r="AM44" s="266" t="str">
        <f>IF(AND('Bridge Start'!$H39&lt;=CEILING('Bridge CPM'!AM$1,1),'Bridge Start'!$I39&gt;'Bridge CPM'!AL$1),1,"")</f>
        <v/>
      </c>
      <c r="AN44" s="266" t="str">
        <f>IF(AND('Bridge Start'!$H39&lt;=CEILING('Bridge CPM'!AN$1,1),'Bridge Start'!$I39&gt;'Bridge CPM'!AM$1),1,"")</f>
        <v/>
      </c>
      <c r="AO44" s="266" t="str">
        <f>IF(AND('Bridge Start'!$H39&lt;=CEILING('Bridge CPM'!AO$1,1),'Bridge Start'!$I39&gt;'Bridge CPM'!AN$1),1,"")</f>
        <v/>
      </c>
      <c r="AP44" s="266" t="str">
        <f>IF(AND('Bridge Start'!$H39&lt;=CEILING('Bridge CPM'!AP$1,1),'Bridge Start'!$I39&gt;'Bridge CPM'!AO$1),1,"")</f>
        <v/>
      </c>
      <c r="AQ44" s="267" t="str">
        <f>IF(AND('Bridge Start'!$H39&lt;=CEILING('Bridge CPM'!AQ$1,1),'Bridge Start'!$I39&gt;'Bridge CPM'!AP$1),1,"")</f>
        <v/>
      </c>
      <c r="AR44" s="265" t="str">
        <f>IF(AND('Bridge Start'!$H39&lt;=CEILING('Bridge CPM'!AR$1,1),'Bridge Start'!$I39&gt;'Bridge CPM'!AQ$1),1,"")</f>
        <v/>
      </c>
      <c r="AS44" s="266" t="str">
        <f>IF(AND('Bridge Start'!$H39&lt;=CEILING('Bridge CPM'!AS$1,1),'Bridge Start'!$I39&gt;'Bridge CPM'!AR$1),1,"")</f>
        <v/>
      </c>
      <c r="AT44" s="266" t="str">
        <f>IF(AND('Bridge Start'!$H39&lt;=CEILING('Bridge CPM'!AT$1,1),'Bridge Start'!$I39&gt;'Bridge CPM'!AS$1),1,"")</f>
        <v/>
      </c>
      <c r="AU44" s="266" t="str">
        <f>IF(AND('Bridge Start'!$H39&lt;=CEILING('Bridge CPM'!AU$1,1),'Bridge Start'!$I39&gt;'Bridge CPM'!AT$1),1,"")</f>
        <v/>
      </c>
      <c r="AV44" s="266" t="str">
        <f>IF(AND('Bridge Start'!$H39&lt;=CEILING('Bridge CPM'!AV$1,1),'Bridge Start'!$I39&gt;'Bridge CPM'!AU$1),1,"")</f>
        <v/>
      </c>
      <c r="AW44" s="266" t="str">
        <f>IF(AND('Bridge Start'!$H39&lt;=CEILING('Bridge CPM'!AW$1,1),'Bridge Start'!$I39&gt;'Bridge CPM'!AV$1),1,"")</f>
        <v/>
      </c>
      <c r="AX44" s="266" t="str">
        <f>IF(AND('Bridge Start'!$H39&lt;=CEILING('Bridge CPM'!AX$1,1),'Bridge Start'!$I39&gt;'Bridge CPM'!AW$1),1,"")</f>
        <v/>
      </c>
      <c r="AY44" s="266" t="str">
        <f>IF(AND('Bridge Start'!$H39&lt;=CEILING('Bridge CPM'!AY$1,1),'Bridge Start'!$I39&gt;'Bridge CPM'!AX$1),1,"")</f>
        <v/>
      </c>
      <c r="AZ44" s="266" t="str">
        <f>IF(AND('Bridge Start'!$H39&lt;=CEILING('Bridge CPM'!AZ$1,1),'Bridge Start'!$I39&gt;'Bridge CPM'!AY$1),1,"")</f>
        <v/>
      </c>
      <c r="BA44" s="267" t="str">
        <f>IF(AND('Bridge Start'!$H39&lt;=CEILING('Bridge CPM'!BA$1,1),'Bridge Start'!$I39&gt;'Bridge CPM'!AZ$1),1,"")</f>
        <v/>
      </c>
      <c r="BB44" s="265" t="str">
        <f>IF(AND('Bridge Start'!$H39&lt;=CEILING('Bridge CPM'!BB$1,1),'Bridge Start'!$I39&gt;'Bridge CPM'!BA$1),1,"")</f>
        <v/>
      </c>
      <c r="BC44" s="266" t="str">
        <f>IF(AND('Bridge Start'!$H39&lt;=CEILING('Bridge CPM'!BC$1,1),'Bridge Start'!$I39&gt;'Bridge CPM'!BB$1),1,"")</f>
        <v/>
      </c>
      <c r="BD44" s="266" t="str">
        <f>IF(AND('Bridge Start'!$H39&lt;=CEILING('Bridge CPM'!BD$1,1),'Bridge Start'!$I39&gt;'Bridge CPM'!BC$1),1,"")</f>
        <v/>
      </c>
      <c r="BE44" s="266" t="str">
        <f>IF(AND('Bridge Start'!$H39&lt;=CEILING('Bridge CPM'!BE$1,1),'Bridge Start'!$I39&gt;'Bridge CPM'!BD$1),1,"")</f>
        <v/>
      </c>
      <c r="BF44" s="266" t="str">
        <f>IF(AND('Bridge Start'!$H39&lt;=CEILING('Bridge CPM'!BF$1,1),'Bridge Start'!$I39&gt;'Bridge CPM'!BE$1),1,"")</f>
        <v/>
      </c>
      <c r="BG44" s="266" t="str">
        <f>IF(AND('Bridge Start'!$H39&lt;=CEILING('Bridge CPM'!BG$1,1),'Bridge Start'!$I39&gt;'Bridge CPM'!BF$1),1,"")</f>
        <v/>
      </c>
      <c r="BH44" s="266" t="str">
        <f>IF(AND('Bridge Start'!$H39&lt;=CEILING('Bridge CPM'!BH$1,1),'Bridge Start'!$I39&gt;'Bridge CPM'!BG$1),1,"")</f>
        <v/>
      </c>
      <c r="BI44" s="266" t="str">
        <f>IF(AND('Bridge Start'!$H39&lt;=CEILING('Bridge CPM'!BI$1,1),'Bridge Start'!$I39&gt;'Bridge CPM'!BH$1),1,"")</f>
        <v/>
      </c>
      <c r="BJ44" s="266" t="str">
        <f>IF(AND('Bridge Start'!$H39&lt;=CEILING('Bridge CPM'!BJ$1,1),'Bridge Start'!$I39&gt;'Bridge CPM'!BI$1),1,"")</f>
        <v/>
      </c>
      <c r="BK44" s="267" t="str">
        <f>IF(AND('Bridge Start'!$H39&lt;=CEILING('Bridge CPM'!BK$1,1),'Bridge Start'!$I39&gt;'Bridge CPM'!BJ$1),1,"")</f>
        <v/>
      </c>
      <c r="BL44" s="265" t="str">
        <f>IF(AND('Bridge Start'!$H39&lt;=CEILING('Bridge CPM'!BL$1,1),'Bridge Start'!$I39&gt;'Bridge CPM'!BK$1),1,"")</f>
        <v/>
      </c>
      <c r="BM44" s="266" t="str">
        <f>IF(AND('Bridge Start'!$H39&lt;=CEILING('Bridge CPM'!BM$1,1),'Bridge Start'!$I39&gt;'Bridge CPM'!BL$1),1,"")</f>
        <v/>
      </c>
      <c r="BN44" s="266" t="str">
        <f>IF(AND('Bridge Start'!$H39&lt;=CEILING('Bridge CPM'!BN$1,1),'Bridge Start'!$I39&gt;'Bridge CPM'!BM$1),1,"")</f>
        <v/>
      </c>
      <c r="BO44" s="266" t="str">
        <f>IF(AND('Bridge Start'!$H39&lt;=CEILING('Bridge CPM'!BO$1,1),'Bridge Start'!$I39&gt;'Bridge CPM'!BN$1),1,"")</f>
        <v/>
      </c>
      <c r="BP44" s="266" t="str">
        <f>IF(AND('Bridge Start'!$H39&lt;=CEILING('Bridge CPM'!BP$1,1),'Bridge Start'!$I39&gt;'Bridge CPM'!BO$1),1,"")</f>
        <v/>
      </c>
      <c r="BQ44" s="266" t="str">
        <f>IF(AND('Bridge Start'!$H39&lt;=CEILING('Bridge CPM'!BQ$1,1),'Bridge Start'!$I39&gt;'Bridge CPM'!BP$1),1,"")</f>
        <v/>
      </c>
      <c r="BR44" s="266" t="str">
        <f>IF(AND('Bridge Start'!$H39&lt;=CEILING('Bridge CPM'!BR$1,1),'Bridge Start'!$I39&gt;'Bridge CPM'!BQ$1),1,"")</f>
        <v/>
      </c>
      <c r="BS44" s="266" t="str">
        <f>IF(AND('Bridge Start'!$H39&lt;=CEILING('Bridge CPM'!BS$1,1),'Bridge Start'!$I39&gt;'Bridge CPM'!BR$1),1,"")</f>
        <v/>
      </c>
      <c r="BT44" s="266" t="str">
        <f>IF(AND('Bridge Start'!$H39&lt;=CEILING('Bridge CPM'!BT$1,1),'Bridge Start'!$I39&gt;'Bridge CPM'!BS$1),1,"")</f>
        <v/>
      </c>
      <c r="BU44" s="267" t="str">
        <f>IF(AND('Bridge Start'!$H39&lt;=CEILING('Bridge CPM'!BU$1,1),'Bridge Start'!$I39&gt;'Bridge CPM'!BT$1),1,"")</f>
        <v/>
      </c>
      <c r="BV44" s="265" t="str">
        <f>IF(AND('Bridge Start'!$H39&lt;=CEILING('Bridge CPM'!BV$1,1),'Bridge Start'!$I39&gt;'Bridge CPM'!BU$1),1,"")</f>
        <v/>
      </c>
      <c r="BW44" s="266" t="str">
        <f>IF(AND('Bridge Start'!$H39&lt;=CEILING('Bridge CPM'!BW$1,1),'Bridge Start'!$I39&gt;'Bridge CPM'!BV$1),1,"")</f>
        <v/>
      </c>
      <c r="BX44" s="266" t="str">
        <f>IF(AND('Bridge Start'!$H39&lt;=CEILING('Bridge CPM'!BX$1,1),'Bridge Start'!$I39&gt;'Bridge CPM'!BW$1),1,"")</f>
        <v/>
      </c>
      <c r="BY44" s="266" t="str">
        <f>IF(AND('Bridge Start'!$H39&lt;=CEILING('Bridge CPM'!BY$1,1),'Bridge Start'!$I39&gt;'Bridge CPM'!BX$1),1,"")</f>
        <v/>
      </c>
      <c r="BZ44" s="266" t="str">
        <f>IF(AND('Bridge Start'!$H39&lt;=CEILING('Bridge CPM'!BZ$1,1),'Bridge Start'!$I39&gt;'Bridge CPM'!BY$1),1,"")</f>
        <v/>
      </c>
      <c r="CA44" s="266" t="str">
        <f>IF(AND('Bridge Start'!$H39&lt;=CEILING('Bridge CPM'!CA$1,1),'Bridge Start'!$I39&gt;'Bridge CPM'!BZ$1),1,"")</f>
        <v/>
      </c>
      <c r="CB44" s="266" t="str">
        <f>IF(AND('Bridge Start'!$H39&lt;=CEILING('Bridge CPM'!CB$1,1),'Bridge Start'!$I39&gt;'Bridge CPM'!CA$1),1,"")</f>
        <v/>
      </c>
      <c r="CC44" s="266" t="str">
        <f>IF(AND('Bridge Start'!$H39&lt;=CEILING('Bridge CPM'!CC$1,1),'Bridge Start'!$I39&gt;'Bridge CPM'!CB$1),1,"")</f>
        <v/>
      </c>
      <c r="CD44" s="266" t="str">
        <f>IF(AND('Bridge Start'!$H39&lt;=CEILING('Bridge CPM'!CD$1,1),'Bridge Start'!$I39&gt;'Bridge CPM'!CC$1),1,"")</f>
        <v/>
      </c>
      <c r="CE44" s="267" t="str">
        <f>IF(AND('Bridge Start'!$H39&lt;=CEILING('Bridge CPM'!CE$1,1),'Bridge Start'!$I39&gt;'Bridge CPM'!CD$1),1,"")</f>
        <v/>
      </c>
      <c r="CF44" s="265" t="str">
        <f>IF(AND('Bridge Start'!$H39&lt;=CEILING('Bridge CPM'!CF$1,1),'Bridge Start'!$I39&gt;'Bridge CPM'!CE$1),1,"")</f>
        <v/>
      </c>
      <c r="CG44" s="266" t="str">
        <f>IF(AND('Bridge Start'!$H39&lt;=CEILING('Bridge CPM'!CG$1,1),'Bridge Start'!$I39&gt;'Bridge CPM'!CF$1),1,"")</f>
        <v/>
      </c>
      <c r="CH44" s="266" t="str">
        <f>IF(AND('Bridge Start'!$H39&lt;=CEILING('Bridge CPM'!CH$1,1),'Bridge Start'!$I39&gt;'Bridge CPM'!CG$1),1,"")</f>
        <v/>
      </c>
      <c r="CI44" s="266" t="str">
        <f>IF(AND('Bridge Start'!$H39&lt;=CEILING('Bridge CPM'!CI$1,1),'Bridge Start'!$I39&gt;'Bridge CPM'!CH$1),1,"")</f>
        <v/>
      </c>
      <c r="CJ44" s="266" t="str">
        <f>IF(AND('Bridge Start'!$H39&lt;=CEILING('Bridge CPM'!CJ$1,1),'Bridge Start'!$I39&gt;'Bridge CPM'!CI$1),1,"")</f>
        <v/>
      </c>
      <c r="CK44" s="266" t="str">
        <f>IF(AND('Bridge Start'!$H39&lt;=CEILING('Bridge CPM'!CK$1,1),'Bridge Start'!$I39&gt;'Bridge CPM'!CJ$1),1,"")</f>
        <v/>
      </c>
      <c r="CL44" s="266" t="str">
        <f>IF(AND('Bridge Start'!$H39&lt;=CEILING('Bridge CPM'!CL$1,1),'Bridge Start'!$I39&gt;'Bridge CPM'!CK$1),1,"")</f>
        <v/>
      </c>
      <c r="CM44" s="266" t="str">
        <f>IF(AND('Bridge Start'!$H39&lt;=CEILING('Bridge CPM'!CM$1,1),'Bridge Start'!$I39&gt;'Bridge CPM'!CL$1),1,"")</f>
        <v/>
      </c>
      <c r="CN44" s="266" t="str">
        <f>IF(AND('Bridge Start'!$H39&lt;=CEILING('Bridge CPM'!CN$1,1),'Bridge Start'!$I39&gt;'Bridge CPM'!CM$1),1,"")</f>
        <v/>
      </c>
      <c r="CO44" s="267" t="str">
        <f>IF(AND('Bridge Start'!$H39&lt;=CEILING('Bridge CPM'!CO$1,1),'Bridge Start'!$I39&gt;'Bridge CPM'!CN$1),1,"")</f>
        <v/>
      </c>
      <c r="CP44" s="265" t="str">
        <f>IF(AND('Bridge Start'!$H39&lt;=CEILING('Bridge CPM'!CP$1,1),'Bridge Start'!$I39&gt;'Bridge CPM'!CO$1),1,"")</f>
        <v/>
      </c>
      <c r="CQ44" s="266" t="str">
        <f>IF(AND('Bridge Start'!$H39&lt;=CEILING('Bridge CPM'!CQ$1,1),'Bridge Start'!$I39&gt;'Bridge CPM'!CP$1),1,"")</f>
        <v/>
      </c>
      <c r="CR44" s="266" t="str">
        <f>IF(AND('Bridge Start'!$H39&lt;=CEILING('Bridge CPM'!CR$1,1),'Bridge Start'!$I39&gt;'Bridge CPM'!CQ$1),1,"")</f>
        <v/>
      </c>
      <c r="CS44" s="266" t="str">
        <f>IF(AND('Bridge Start'!$H39&lt;=CEILING('Bridge CPM'!CS$1,1),'Bridge Start'!$I39&gt;'Bridge CPM'!CR$1),1,"")</f>
        <v/>
      </c>
      <c r="CT44" s="266" t="str">
        <f>IF(AND('Bridge Start'!$H39&lt;=CEILING('Bridge CPM'!CT$1,1),'Bridge Start'!$I39&gt;'Bridge CPM'!CS$1),1,"")</f>
        <v/>
      </c>
      <c r="CU44" s="266" t="str">
        <f>IF(AND('Bridge Start'!$H39&lt;=CEILING('Bridge CPM'!CU$1,1),'Bridge Start'!$I39&gt;'Bridge CPM'!CT$1),1,"")</f>
        <v/>
      </c>
      <c r="CV44" s="266" t="str">
        <f>IF(AND('Bridge Start'!$H39&lt;=CEILING('Bridge CPM'!CV$1,1),'Bridge Start'!$I39&gt;'Bridge CPM'!CU$1),1,"")</f>
        <v/>
      </c>
      <c r="CW44" s="266" t="str">
        <f>IF(AND('Bridge Start'!$H39&lt;=CEILING('Bridge CPM'!CW$1,1),'Bridge Start'!$I39&gt;'Bridge CPM'!CV$1),1,"")</f>
        <v/>
      </c>
      <c r="CX44" s="266" t="str">
        <f>IF(AND('Bridge Start'!$H39&lt;=CEILING('Bridge CPM'!CX$1,1),'Bridge Start'!$I39&gt;'Bridge CPM'!CW$1),1,"")</f>
        <v/>
      </c>
      <c r="CY44" s="267" t="str">
        <f>IF(AND('Bridge Start'!$H39&lt;=CEILING('Bridge CPM'!CY$1,1),'Bridge Start'!$I39&gt;'Bridge CPM'!CX$1),1,"")</f>
        <v/>
      </c>
      <c r="CZ44" s="265" t="str">
        <f>IF(AND('Bridge Start'!$H39&lt;=CEILING('Bridge CPM'!CZ$1,1),'Bridge Start'!$I39&gt;'Bridge CPM'!CY$1),1,"")</f>
        <v/>
      </c>
      <c r="DA44" s="266" t="str">
        <f>IF(AND('Bridge Start'!$H39&lt;=CEILING('Bridge CPM'!DA$1,1),'Bridge Start'!$I39&gt;'Bridge CPM'!CZ$1),1,"")</f>
        <v/>
      </c>
      <c r="DB44" s="266" t="str">
        <f>IF(AND('Bridge Start'!$H39&lt;=CEILING('Bridge CPM'!DB$1,1),'Bridge Start'!$I39&gt;'Bridge CPM'!DA$1),1,"")</f>
        <v/>
      </c>
      <c r="DC44" s="266" t="str">
        <f>IF(AND('Bridge Start'!$H39&lt;=CEILING('Bridge CPM'!DC$1,1),'Bridge Start'!$I39&gt;'Bridge CPM'!DB$1),1,"")</f>
        <v/>
      </c>
      <c r="DD44" s="266" t="str">
        <f>IF(AND('Bridge Start'!$H39&lt;=CEILING('Bridge CPM'!DD$1,1),'Bridge Start'!$I39&gt;'Bridge CPM'!DC$1),1,"")</f>
        <v/>
      </c>
      <c r="DE44" s="266" t="str">
        <f>IF(AND('Bridge Start'!$H39&lt;=CEILING('Bridge CPM'!DE$1,1),'Bridge Start'!$I39&gt;'Bridge CPM'!DD$1),1,"")</f>
        <v/>
      </c>
      <c r="DF44" s="266" t="str">
        <f>IF(AND('Bridge Start'!$H39&lt;=CEILING('Bridge CPM'!DF$1,1),'Bridge Start'!$I39&gt;'Bridge CPM'!DE$1),1,"")</f>
        <v/>
      </c>
      <c r="DG44" s="266" t="str">
        <f>IF(AND('Bridge Start'!$H39&lt;=CEILING('Bridge CPM'!DG$1,1),'Bridge Start'!$I39&gt;'Bridge CPM'!DF$1),1,"")</f>
        <v/>
      </c>
      <c r="DH44" s="266" t="str">
        <f>IF(AND('Bridge Start'!$H39&lt;=CEILING('Bridge CPM'!DH$1,1),'Bridge Start'!$I39&gt;'Bridge CPM'!DG$1),1,"")</f>
        <v/>
      </c>
      <c r="DI44" s="267" t="str">
        <f>IF(AND('Bridge Start'!$H39&lt;=CEILING('Bridge CPM'!DI$1,1),'Bridge Start'!$I39&gt;'Bridge CPM'!DH$1),1,"")</f>
        <v/>
      </c>
      <c r="DJ44" s="265" t="str">
        <f>IF(AND('Bridge Start'!$H39&lt;=CEILING('Bridge CPM'!DJ$1,1),'Bridge Start'!$I39&gt;'Bridge CPM'!DI$1),1,"")</f>
        <v/>
      </c>
      <c r="DK44" s="266" t="str">
        <f>IF(AND('Bridge Start'!$H39&lt;=CEILING('Bridge CPM'!DK$1,1),'Bridge Start'!$I39&gt;'Bridge CPM'!DJ$1),1,"")</f>
        <v/>
      </c>
      <c r="DL44" s="266" t="str">
        <f>IF(AND('Bridge Start'!$H39&lt;=CEILING('Bridge CPM'!DL$1,1),'Bridge Start'!$I39&gt;'Bridge CPM'!DK$1),1,"")</f>
        <v/>
      </c>
      <c r="DM44" s="266" t="str">
        <f>IF(AND('Bridge Start'!$H39&lt;=CEILING('Bridge CPM'!DM$1,1),'Bridge Start'!$I39&gt;'Bridge CPM'!DL$1),1,"")</f>
        <v/>
      </c>
      <c r="DN44" s="266" t="str">
        <f>IF(AND('Bridge Start'!$H39&lt;=CEILING('Bridge CPM'!DN$1,1),'Bridge Start'!$I39&gt;'Bridge CPM'!DM$1),1,"")</f>
        <v/>
      </c>
      <c r="DO44" s="266" t="str">
        <f>IF(AND('Bridge Start'!$H39&lt;=CEILING('Bridge CPM'!DO$1,1),'Bridge Start'!$I39&gt;'Bridge CPM'!DN$1),1,"")</f>
        <v/>
      </c>
      <c r="DP44" s="266" t="str">
        <f>IF(AND('Bridge Start'!$H39&lt;=CEILING('Bridge CPM'!DP$1,1),'Bridge Start'!$I39&gt;'Bridge CPM'!DO$1),1,"")</f>
        <v/>
      </c>
      <c r="DQ44" s="266" t="str">
        <f>IF(AND('Bridge Start'!$H39&lt;=CEILING('Bridge CPM'!DQ$1,1),'Bridge Start'!$I39&gt;'Bridge CPM'!DP$1),1,"")</f>
        <v/>
      </c>
      <c r="DR44" s="266" t="str">
        <f>IF(AND('Bridge Start'!$H39&lt;=CEILING('Bridge CPM'!DR$1,1),'Bridge Start'!$I39&gt;'Bridge CPM'!DQ$1),1,"")</f>
        <v/>
      </c>
      <c r="DS44" s="267" t="str">
        <f>IF(AND('Bridge Start'!$H39&lt;=CEILING('Bridge CPM'!DS$1,1),'Bridge Start'!$I39&gt;'Bridge CPM'!DR$1),1,"")</f>
        <v/>
      </c>
      <c r="DT44" s="265" t="str">
        <f>IF(AND('Bridge Start'!$H39&lt;=CEILING('Bridge CPM'!DT$1,1),'Bridge Start'!$I39&gt;'Bridge CPM'!DS$1),1,"")</f>
        <v/>
      </c>
      <c r="DU44" s="266" t="str">
        <f>IF(AND('Bridge Start'!$H39&lt;=CEILING('Bridge CPM'!DU$1,1),'Bridge Start'!$I39&gt;'Bridge CPM'!DT$1),1,"")</f>
        <v/>
      </c>
      <c r="DV44" s="266" t="str">
        <f>IF(AND('Bridge Start'!$H39&lt;=CEILING('Bridge CPM'!DV$1,1),'Bridge Start'!$I39&gt;'Bridge CPM'!DU$1),1,"")</f>
        <v/>
      </c>
      <c r="DW44" s="266" t="str">
        <f>IF(AND('Bridge Start'!$H39&lt;=CEILING('Bridge CPM'!DW$1,1),'Bridge Start'!$I39&gt;'Bridge CPM'!DV$1),1,"")</f>
        <v/>
      </c>
      <c r="DX44" s="266" t="str">
        <f>IF(AND('Bridge Start'!$H39&lt;=CEILING('Bridge CPM'!DX$1,1),'Bridge Start'!$I39&gt;'Bridge CPM'!DW$1),1,"")</f>
        <v/>
      </c>
      <c r="DY44" s="266" t="str">
        <f>IF(AND('Bridge Start'!$H39&lt;=CEILING('Bridge CPM'!DY$1,1),'Bridge Start'!$I39&gt;'Bridge CPM'!DX$1),1,"")</f>
        <v/>
      </c>
      <c r="DZ44" s="266" t="str">
        <f>IF(AND('Bridge Start'!$H39&lt;=CEILING('Bridge CPM'!DZ$1,1),'Bridge Start'!$I39&gt;'Bridge CPM'!DY$1),1,"")</f>
        <v/>
      </c>
      <c r="EA44" s="266" t="str">
        <f>IF(AND('Bridge Start'!$H39&lt;=CEILING('Bridge CPM'!EA$1,1),'Bridge Start'!$I39&gt;'Bridge CPM'!DZ$1),1,"")</f>
        <v/>
      </c>
      <c r="EB44" s="266" t="str">
        <f>IF(AND('Bridge Start'!$H39&lt;=CEILING('Bridge CPM'!EB$1,1),'Bridge Start'!$I39&gt;'Bridge CPM'!EA$1),1,"")</f>
        <v/>
      </c>
      <c r="EC44" s="267" t="str">
        <f>IF(AND('Bridge Start'!$H39&lt;=CEILING('Bridge CPM'!EC$1,1),'Bridge Start'!$I39&gt;'Bridge CPM'!EB$1),1,"")</f>
        <v/>
      </c>
    </row>
    <row r="45" spans="2:133" ht="12" hidden="1" customHeight="1" x14ac:dyDescent="0.2">
      <c r="B45" t="str">
        <f>'Bridge Start'!B40</f>
        <v/>
      </c>
      <c r="C45" s="207" t="str">
        <f>'Bridge Start'!D40</f>
        <v/>
      </c>
      <c r="D45" s="265" t="str">
        <f>IF(AND('Bridge Start'!$H40&lt;=CEILING('Bridge CPM'!D$1,1),'Bridge Start'!$I40&gt;'Bridge CPM'!C$1),1,"")</f>
        <v/>
      </c>
      <c r="E45" s="266" t="str">
        <f>IF(AND('Bridge Start'!$H40&lt;=CEILING('Bridge CPM'!E$1,1),'Bridge Start'!$I40&gt;'Bridge CPM'!D$1),1,"")</f>
        <v/>
      </c>
      <c r="F45" s="266" t="str">
        <f>IF(AND('Bridge Start'!$H40&lt;=CEILING('Bridge CPM'!F$1,1),'Bridge Start'!$I40&gt;'Bridge CPM'!E$1),1,"")</f>
        <v/>
      </c>
      <c r="G45" s="266" t="str">
        <f>IF(AND('Bridge Start'!$H40&lt;=CEILING('Bridge CPM'!G$1,1),'Bridge Start'!$I40&gt;'Bridge CPM'!F$1),1,"")</f>
        <v/>
      </c>
      <c r="H45" s="266" t="str">
        <f>IF(AND('Bridge Start'!$H40&lt;=CEILING('Bridge CPM'!H$1,1),'Bridge Start'!$I40&gt;'Bridge CPM'!G$1),1,"")</f>
        <v/>
      </c>
      <c r="I45" s="266" t="str">
        <f>IF(AND('Bridge Start'!$H40&lt;=CEILING('Bridge CPM'!I$1,1),'Bridge Start'!$I40&gt;'Bridge CPM'!H$1),1,"")</f>
        <v/>
      </c>
      <c r="J45" s="266" t="str">
        <f>IF(AND('Bridge Start'!$H40&lt;=CEILING('Bridge CPM'!J$1,1),'Bridge Start'!$I40&gt;'Bridge CPM'!I$1),1,"")</f>
        <v/>
      </c>
      <c r="K45" s="266" t="str">
        <f>IF(AND('Bridge Start'!$H40&lt;=CEILING('Bridge CPM'!K$1,1),'Bridge Start'!$I40&gt;'Bridge CPM'!J$1),1,"")</f>
        <v/>
      </c>
      <c r="L45" s="266" t="str">
        <f>IF(AND('Bridge Start'!$H40&lt;=CEILING('Bridge CPM'!L$1,1),'Bridge Start'!$I40&gt;'Bridge CPM'!K$1),1,"")</f>
        <v/>
      </c>
      <c r="M45" s="267" t="str">
        <f>IF(AND('Bridge Start'!$H40&lt;=CEILING('Bridge CPM'!M$1,1),'Bridge Start'!$I40&gt;'Bridge CPM'!L$1),1,"")</f>
        <v/>
      </c>
      <c r="N45" s="265" t="str">
        <f>IF(AND('Bridge Start'!$H40&lt;=CEILING('Bridge CPM'!N$1,1),'Bridge Start'!$I40&gt;'Bridge CPM'!M$1),1,"")</f>
        <v/>
      </c>
      <c r="O45" s="266" t="str">
        <f>IF(AND('Bridge Start'!$H40&lt;=CEILING('Bridge CPM'!O$1,1),'Bridge Start'!$I40&gt;'Bridge CPM'!N$1),1,"")</f>
        <v/>
      </c>
      <c r="P45" s="266" t="str">
        <f>IF(AND('Bridge Start'!$H40&lt;=CEILING('Bridge CPM'!P$1,1),'Bridge Start'!$I40&gt;'Bridge CPM'!O$1),1,"")</f>
        <v/>
      </c>
      <c r="Q45" s="266" t="str">
        <f>IF(AND('Bridge Start'!$H40&lt;=CEILING('Bridge CPM'!Q$1,1),'Bridge Start'!$I40&gt;'Bridge CPM'!P$1),1,"")</f>
        <v/>
      </c>
      <c r="R45" s="266" t="str">
        <f>IF(AND('Bridge Start'!$H40&lt;=CEILING('Bridge CPM'!R$1,1),'Bridge Start'!$I40&gt;'Bridge CPM'!Q$1),1,"")</f>
        <v/>
      </c>
      <c r="S45" s="266" t="str">
        <f>IF(AND('Bridge Start'!$H40&lt;=CEILING('Bridge CPM'!S$1,1),'Bridge Start'!$I40&gt;'Bridge CPM'!R$1),1,"")</f>
        <v/>
      </c>
      <c r="T45" s="266" t="str">
        <f>IF(AND('Bridge Start'!$H40&lt;=CEILING('Bridge CPM'!T$1,1),'Bridge Start'!$I40&gt;'Bridge CPM'!S$1),1,"")</f>
        <v/>
      </c>
      <c r="U45" s="266" t="str">
        <f>IF(AND('Bridge Start'!$H40&lt;=CEILING('Bridge CPM'!U$1,1),'Bridge Start'!$I40&gt;'Bridge CPM'!T$1),1,"")</f>
        <v/>
      </c>
      <c r="V45" s="266" t="str">
        <f>IF(AND('Bridge Start'!$H40&lt;=CEILING('Bridge CPM'!V$1,1),'Bridge Start'!$I40&gt;'Bridge CPM'!U$1),1,"")</f>
        <v/>
      </c>
      <c r="W45" s="267" t="str">
        <f>IF(AND('Bridge Start'!$H40&lt;=CEILING('Bridge CPM'!W$1,1),'Bridge Start'!$I40&gt;'Bridge CPM'!V$1),1,"")</f>
        <v/>
      </c>
      <c r="X45" s="265" t="str">
        <f>IF(AND('Bridge Start'!$H40&lt;=CEILING('Bridge CPM'!X$1,1),'Bridge Start'!$I40&gt;'Bridge CPM'!W$1),1,"")</f>
        <v/>
      </c>
      <c r="Y45" s="266" t="str">
        <f>IF(AND('Bridge Start'!$H40&lt;=CEILING('Bridge CPM'!Y$1,1),'Bridge Start'!$I40&gt;'Bridge CPM'!X$1),1,"")</f>
        <v/>
      </c>
      <c r="Z45" s="266" t="str">
        <f>IF(AND('Bridge Start'!$H40&lt;=CEILING('Bridge CPM'!Z$1,1),'Bridge Start'!$I40&gt;'Bridge CPM'!Y$1),1,"")</f>
        <v/>
      </c>
      <c r="AA45" s="266" t="str">
        <f>IF(AND('Bridge Start'!$H40&lt;=CEILING('Bridge CPM'!AA$1,1),'Bridge Start'!$I40&gt;'Bridge CPM'!Z$1),1,"")</f>
        <v/>
      </c>
      <c r="AB45" s="266" t="str">
        <f>IF(AND('Bridge Start'!$H40&lt;=CEILING('Bridge CPM'!AB$1,1),'Bridge Start'!$I40&gt;'Bridge CPM'!AA$1),1,"")</f>
        <v/>
      </c>
      <c r="AC45" s="266" t="str">
        <f>IF(AND('Bridge Start'!$H40&lt;=CEILING('Bridge CPM'!AC$1,1),'Bridge Start'!$I40&gt;'Bridge CPM'!AB$1),1,"")</f>
        <v/>
      </c>
      <c r="AD45" s="266" t="str">
        <f>IF(AND('Bridge Start'!$H40&lt;=CEILING('Bridge CPM'!AD$1,1),'Bridge Start'!$I40&gt;'Bridge CPM'!AC$1),1,"")</f>
        <v/>
      </c>
      <c r="AE45" s="266" t="str">
        <f>IF(AND('Bridge Start'!$H40&lt;=CEILING('Bridge CPM'!AE$1,1),'Bridge Start'!$I40&gt;'Bridge CPM'!AD$1),1,"")</f>
        <v/>
      </c>
      <c r="AF45" s="266" t="str">
        <f>IF(AND('Bridge Start'!$H40&lt;=CEILING('Bridge CPM'!AF$1,1),'Bridge Start'!$I40&gt;'Bridge CPM'!AE$1),1,"")</f>
        <v/>
      </c>
      <c r="AG45" s="267" t="str">
        <f>IF(AND('Bridge Start'!$H40&lt;=CEILING('Bridge CPM'!AG$1,1),'Bridge Start'!$I40&gt;'Bridge CPM'!AF$1),1,"")</f>
        <v/>
      </c>
      <c r="AH45" s="265" t="str">
        <f>IF(AND('Bridge Start'!$H40&lt;=CEILING('Bridge CPM'!AH$1,1),'Bridge Start'!$I40&gt;'Bridge CPM'!AG$1),1,"")</f>
        <v/>
      </c>
      <c r="AI45" s="266" t="str">
        <f>IF(AND('Bridge Start'!$H40&lt;=CEILING('Bridge CPM'!AI$1,1),'Bridge Start'!$I40&gt;'Bridge CPM'!AH$1),1,"")</f>
        <v/>
      </c>
      <c r="AJ45" s="266" t="str">
        <f>IF(AND('Bridge Start'!$H40&lt;=CEILING('Bridge CPM'!AJ$1,1),'Bridge Start'!$I40&gt;'Bridge CPM'!AI$1),1,"")</f>
        <v/>
      </c>
      <c r="AK45" s="266" t="str">
        <f>IF(AND('Bridge Start'!$H40&lt;=CEILING('Bridge CPM'!AK$1,1),'Bridge Start'!$I40&gt;'Bridge CPM'!AJ$1),1,"")</f>
        <v/>
      </c>
      <c r="AL45" s="266" t="str">
        <f>IF(AND('Bridge Start'!$H40&lt;=CEILING('Bridge CPM'!AL$1,1),'Bridge Start'!$I40&gt;'Bridge CPM'!AK$1),1,"")</f>
        <v/>
      </c>
      <c r="AM45" s="266" t="str">
        <f>IF(AND('Bridge Start'!$H40&lt;=CEILING('Bridge CPM'!AM$1,1),'Bridge Start'!$I40&gt;'Bridge CPM'!AL$1),1,"")</f>
        <v/>
      </c>
      <c r="AN45" s="266" t="str">
        <f>IF(AND('Bridge Start'!$H40&lt;=CEILING('Bridge CPM'!AN$1,1),'Bridge Start'!$I40&gt;'Bridge CPM'!AM$1),1,"")</f>
        <v/>
      </c>
      <c r="AO45" s="266" t="str">
        <f>IF(AND('Bridge Start'!$H40&lt;=CEILING('Bridge CPM'!AO$1,1),'Bridge Start'!$I40&gt;'Bridge CPM'!AN$1),1,"")</f>
        <v/>
      </c>
      <c r="AP45" s="266" t="str">
        <f>IF(AND('Bridge Start'!$H40&lt;=CEILING('Bridge CPM'!AP$1,1),'Bridge Start'!$I40&gt;'Bridge CPM'!AO$1),1,"")</f>
        <v/>
      </c>
      <c r="AQ45" s="267" t="str">
        <f>IF(AND('Bridge Start'!$H40&lt;=CEILING('Bridge CPM'!AQ$1,1),'Bridge Start'!$I40&gt;'Bridge CPM'!AP$1),1,"")</f>
        <v/>
      </c>
      <c r="AR45" s="265" t="str">
        <f>IF(AND('Bridge Start'!$H40&lt;=CEILING('Bridge CPM'!AR$1,1),'Bridge Start'!$I40&gt;'Bridge CPM'!AQ$1),1,"")</f>
        <v/>
      </c>
      <c r="AS45" s="266" t="str">
        <f>IF(AND('Bridge Start'!$H40&lt;=CEILING('Bridge CPM'!AS$1,1),'Bridge Start'!$I40&gt;'Bridge CPM'!AR$1),1,"")</f>
        <v/>
      </c>
      <c r="AT45" s="266" t="str">
        <f>IF(AND('Bridge Start'!$H40&lt;=CEILING('Bridge CPM'!AT$1,1),'Bridge Start'!$I40&gt;'Bridge CPM'!AS$1),1,"")</f>
        <v/>
      </c>
      <c r="AU45" s="266" t="str">
        <f>IF(AND('Bridge Start'!$H40&lt;=CEILING('Bridge CPM'!AU$1,1),'Bridge Start'!$I40&gt;'Bridge CPM'!AT$1),1,"")</f>
        <v/>
      </c>
      <c r="AV45" s="266" t="str">
        <f>IF(AND('Bridge Start'!$H40&lt;=CEILING('Bridge CPM'!AV$1,1),'Bridge Start'!$I40&gt;'Bridge CPM'!AU$1),1,"")</f>
        <v/>
      </c>
      <c r="AW45" s="266" t="str">
        <f>IF(AND('Bridge Start'!$H40&lt;=CEILING('Bridge CPM'!AW$1,1),'Bridge Start'!$I40&gt;'Bridge CPM'!AV$1),1,"")</f>
        <v/>
      </c>
      <c r="AX45" s="266" t="str">
        <f>IF(AND('Bridge Start'!$H40&lt;=CEILING('Bridge CPM'!AX$1,1),'Bridge Start'!$I40&gt;'Bridge CPM'!AW$1),1,"")</f>
        <v/>
      </c>
      <c r="AY45" s="266" t="str">
        <f>IF(AND('Bridge Start'!$H40&lt;=CEILING('Bridge CPM'!AY$1,1),'Bridge Start'!$I40&gt;'Bridge CPM'!AX$1),1,"")</f>
        <v/>
      </c>
      <c r="AZ45" s="266" t="str">
        <f>IF(AND('Bridge Start'!$H40&lt;=CEILING('Bridge CPM'!AZ$1,1),'Bridge Start'!$I40&gt;'Bridge CPM'!AY$1),1,"")</f>
        <v/>
      </c>
      <c r="BA45" s="267" t="str">
        <f>IF(AND('Bridge Start'!$H40&lt;=CEILING('Bridge CPM'!BA$1,1),'Bridge Start'!$I40&gt;'Bridge CPM'!AZ$1),1,"")</f>
        <v/>
      </c>
      <c r="BB45" s="265" t="str">
        <f>IF(AND('Bridge Start'!$H40&lt;=CEILING('Bridge CPM'!BB$1,1),'Bridge Start'!$I40&gt;'Bridge CPM'!BA$1),1,"")</f>
        <v/>
      </c>
      <c r="BC45" s="266" t="str">
        <f>IF(AND('Bridge Start'!$H40&lt;=CEILING('Bridge CPM'!BC$1,1),'Bridge Start'!$I40&gt;'Bridge CPM'!BB$1),1,"")</f>
        <v/>
      </c>
      <c r="BD45" s="266" t="str">
        <f>IF(AND('Bridge Start'!$H40&lt;=CEILING('Bridge CPM'!BD$1,1),'Bridge Start'!$I40&gt;'Bridge CPM'!BC$1),1,"")</f>
        <v/>
      </c>
      <c r="BE45" s="266" t="str">
        <f>IF(AND('Bridge Start'!$H40&lt;=CEILING('Bridge CPM'!BE$1,1),'Bridge Start'!$I40&gt;'Bridge CPM'!BD$1),1,"")</f>
        <v/>
      </c>
      <c r="BF45" s="266" t="str">
        <f>IF(AND('Bridge Start'!$H40&lt;=CEILING('Bridge CPM'!BF$1,1),'Bridge Start'!$I40&gt;'Bridge CPM'!BE$1),1,"")</f>
        <v/>
      </c>
      <c r="BG45" s="266" t="str">
        <f>IF(AND('Bridge Start'!$H40&lt;=CEILING('Bridge CPM'!BG$1,1),'Bridge Start'!$I40&gt;'Bridge CPM'!BF$1),1,"")</f>
        <v/>
      </c>
      <c r="BH45" s="266" t="str">
        <f>IF(AND('Bridge Start'!$H40&lt;=CEILING('Bridge CPM'!BH$1,1),'Bridge Start'!$I40&gt;'Bridge CPM'!BG$1),1,"")</f>
        <v/>
      </c>
      <c r="BI45" s="266" t="str">
        <f>IF(AND('Bridge Start'!$H40&lt;=CEILING('Bridge CPM'!BI$1,1),'Bridge Start'!$I40&gt;'Bridge CPM'!BH$1),1,"")</f>
        <v/>
      </c>
      <c r="BJ45" s="266" t="str">
        <f>IF(AND('Bridge Start'!$H40&lt;=CEILING('Bridge CPM'!BJ$1,1),'Bridge Start'!$I40&gt;'Bridge CPM'!BI$1),1,"")</f>
        <v/>
      </c>
      <c r="BK45" s="267" t="str">
        <f>IF(AND('Bridge Start'!$H40&lt;=CEILING('Bridge CPM'!BK$1,1),'Bridge Start'!$I40&gt;'Bridge CPM'!BJ$1),1,"")</f>
        <v/>
      </c>
      <c r="BL45" s="265" t="str">
        <f>IF(AND('Bridge Start'!$H40&lt;=CEILING('Bridge CPM'!BL$1,1),'Bridge Start'!$I40&gt;'Bridge CPM'!BK$1),1,"")</f>
        <v/>
      </c>
      <c r="BM45" s="266" t="str">
        <f>IF(AND('Bridge Start'!$H40&lt;=CEILING('Bridge CPM'!BM$1,1),'Bridge Start'!$I40&gt;'Bridge CPM'!BL$1),1,"")</f>
        <v/>
      </c>
      <c r="BN45" s="266" t="str">
        <f>IF(AND('Bridge Start'!$H40&lt;=CEILING('Bridge CPM'!BN$1,1),'Bridge Start'!$I40&gt;'Bridge CPM'!BM$1),1,"")</f>
        <v/>
      </c>
      <c r="BO45" s="266" t="str">
        <f>IF(AND('Bridge Start'!$H40&lt;=CEILING('Bridge CPM'!BO$1,1),'Bridge Start'!$I40&gt;'Bridge CPM'!BN$1),1,"")</f>
        <v/>
      </c>
      <c r="BP45" s="266" t="str">
        <f>IF(AND('Bridge Start'!$H40&lt;=CEILING('Bridge CPM'!BP$1,1),'Bridge Start'!$I40&gt;'Bridge CPM'!BO$1),1,"")</f>
        <v/>
      </c>
      <c r="BQ45" s="266" t="str">
        <f>IF(AND('Bridge Start'!$H40&lt;=CEILING('Bridge CPM'!BQ$1,1),'Bridge Start'!$I40&gt;'Bridge CPM'!BP$1),1,"")</f>
        <v/>
      </c>
      <c r="BR45" s="266" t="str">
        <f>IF(AND('Bridge Start'!$H40&lt;=CEILING('Bridge CPM'!BR$1,1),'Bridge Start'!$I40&gt;'Bridge CPM'!BQ$1),1,"")</f>
        <v/>
      </c>
      <c r="BS45" s="266" t="str">
        <f>IF(AND('Bridge Start'!$H40&lt;=CEILING('Bridge CPM'!BS$1,1),'Bridge Start'!$I40&gt;'Bridge CPM'!BR$1),1,"")</f>
        <v/>
      </c>
      <c r="BT45" s="266" t="str">
        <f>IF(AND('Bridge Start'!$H40&lt;=CEILING('Bridge CPM'!BT$1,1),'Bridge Start'!$I40&gt;'Bridge CPM'!BS$1),1,"")</f>
        <v/>
      </c>
      <c r="BU45" s="267" t="str">
        <f>IF(AND('Bridge Start'!$H40&lt;=CEILING('Bridge CPM'!BU$1,1),'Bridge Start'!$I40&gt;'Bridge CPM'!BT$1),1,"")</f>
        <v/>
      </c>
      <c r="BV45" s="265" t="str">
        <f>IF(AND('Bridge Start'!$H40&lt;=CEILING('Bridge CPM'!BV$1,1),'Bridge Start'!$I40&gt;'Bridge CPM'!BU$1),1,"")</f>
        <v/>
      </c>
      <c r="BW45" s="266" t="str">
        <f>IF(AND('Bridge Start'!$H40&lt;=CEILING('Bridge CPM'!BW$1,1),'Bridge Start'!$I40&gt;'Bridge CPM'!BV$1),1,"")</f>
        <v/>
      </c>
      <c r="BX45" s="266" t="str">
        <f>IF(AND('Bridge Start'!$H40&lt;=CEILING('Bridge CPM'!BX$1,1),'Bridge Start'!$I40&gt;'Bridge CPM'!BW$1),1,"")</f>
        <v/>
      </c>
      <c r="BY45" s="266" t="str">
        <f>IF(AND('Bridge Start'!$H40&lt;=CEILING('Bridge CPM'!BY$1,1),'Bridge Start'!$I40&gt;'Bridge CPM'!BX$1),1,"")</f>
        <v/>
      </c>
      <c r="BZ45" s="266" t="str">
        <f>IF(AND('Bridge Start'!$H40&lt;=CEILING('Bridge CPM'!BZ$1,1),'Bridge Start'!$I40&gt;'Bridge CPM'!BY$1),1,"")</f>
        <v/>
      </c>
      <c r="CA45" s="266" t="str">
        <f>IF(AND('Bridge Start'!$H40&lt;=CEILING('Bridge CPM'!CA$1,1),'Bridge Start'!$I40&gt;'Bridge CPM'!BZ$1),1,"")</f>
        <v/>
      </c>
      <c r="CB45" s="266" t="str">
        <f>IF(AND('Bridge Start'!$H40&lt;=CEILING('Bridge CPM'!CB$1,1),'Bridge Start'!$I40&gt;'Bridge CPM'!CA$1),1,"")</f>
        <v/>
      </c>
      <c r="CC45" s="266" t="str">
        <f>IF(AND('Bridge Start'!$H40&lt;=CEILING('Bridge CPM'!CC$1,1),'Bridge Start'!$I40&gt;'Bridge CPM'!CB$1),1,"")</f>
        <v/>
      </c>
      <c r="CD45" s="266" t="str">
        <f>IF(AND('Bridge Start'!$H40&lt;=CEILING('Bridge CPM'!CD$1,1),'Bridge Start'!$I40&gt;'Bridge CPM'!CC$1),1,"")</f>
        <v/>
      </c>
      <c r="CE45" s="267" t="str">
        <f>IF(AND('Bridge Start'!$H40&lt;=CEILING('Bridge CPM'!CE$1,1),'Bridge Start'!$I40&gt;'Bridge CPM'!CD$1),1,"")</f>
        <v/>
      </c>
      <c r="CF45" s="265" t="str">
        <f>IF(AND('Bridge Start'!$H40&lt;=CEILING('Bridge CPM'!CF$1,1),'Bridge Start'!$I40&gt;'Bridge CPM'!CE$1),1,"")</f>
        <v/>
      </c>
      <c r="CG45" s="266" t="str">
        <f>IF(AND('Bridge Start'!$H40&lt;=CEILING('Bridge CPM'!CG$1,1),'Bridge Start'!$I40&gt;'Bridge CPM'!CF$1),1,"")</f>
        <v/>
      </c>
      <c r="CH45" s="266" t="str">
        <f>IF(AND('Bridge Start'!$H40&lt;=CEILING('Bridge CPM'!CH$1,1),'Bridge Start'!$I40&gt;'Bridge CPM'!CG$1),1,"")</f>
        <v/>
      </c>
      <c r="CI45" s="266" t="str">
        <f>IF(AND('Bridge Start'!$H40&lt;=CEILING('Bridge CPM'!CI$1,1),'Bridge Start'!$I40&gt;'Bridge CPM'!CH$1),1,"")</f>
        <v/>
      </c>
      <c r="CJ45" s="266" t="str">
        <f>IF(AND('Bridge Start'!$H40&lt;=CEILING('Bridge CPM'!CJ$1,1),'Bridge Start'!$I40&gt;'Bridge CPM'!CI$1),1,"")</f>
        <v/>
      </c>
      <c r="CK45" s="266" t="str">
        <f>IF(AND('Bridge Start'!$H40&lt;=CEILING('Bridge CPM'!CK$1,1),'Bridge Start'!$I40&gt;'Bridge CPM'!CJ$1),1,"")</f>
        <v/>
      </c>
      <c r="CL45" s="266" t="str">
        <f>IF(AND('Bridge Start'!$H40&lt;=CEILING('Bridge CPM'!CL$1,1),'Bridge Start'!$I40&gt;'Bridge CPM'!CK$1),1,"")</f>
        <v/>
      </c>
      <c r="CM45" s="266" t="str">
        <f>IF(AND('Bridge Start'!$H40&lt;=CEILING('Bridge CPM'!CM$1,1),'Bridge Start'!$I40&gt;'Bridge CPM'!CL$1),1,"")</f>
        <v/>
      </c>
      <c r="CN45" s="266" t="str">
        <f>IF(AND('Bridge Start'!$H40&lt;=CEILING('Bridge CPM'!CN$1,1),'Bridge Start'!$I40&gt;'Bridge CPM'!CM$1),1,"")</f>
        <v/>
      </c>
      <c r="CO45" s="267" t="str">
        <f>IF(AND('Bridge Start'!$H40&lt;=CEILING('Bridge CPM'!CO$1,1),'Bridge Start'!$I40&gt;'Bridge CPM'!CN$1),1,"")</f>
        <v/>
      </c>
      <c r="CP45" s="265" t="str">
        <f>IF(AND('Bridge Start'!$H40&lt;=CEILING('Bridge CPM'!CP$1,1),'Bridge Start'!$I40&gt;'Bridge CPM'!CO$1),1,"")</f>
        <v/>
      </c>
      <c r="CQ45" s="266" t="str">
        <f>IF(AND('Bridge Start'!$H40&lt;=CEILING('Bridge CPM'!CQ$1,1),'Bridge Start'!$I40&gt;'Bridge CPM'!CP$1),1,"")</f>
        <v/>
      </c>
      <c r="CR45" s="266" t="str">
        <f>IF(AND('Bridge Start'!$H40&lt;=CEILING('Bridge CPM'!CR$1,1),'Bridge Start'!$I40&gt;'Bridge CPM'!CQ$1),1,"")</f>
        <v/>
      </c>
      <c r="CS45" s="266" t="str">
        <f>IF(AND('Bridge Start'!$H40&lt;=CEILING('Bridge CPM'!CS$1,1),'Bridge Start'!$I40&gt;'Bridge CPM'!CR$1),1,"")</f>
        <v/>
      </c>
      <c r="CT45" s="266" t="str">
        <f>IF(AND('Bridge Start'!$H40&lt;=CEILING('Bridge CPM'!CT$1,1),'Bridge Start'!$I40&gt;'Bridge CPM'!CS$1),1,"")</f>
        <v/>
      </c>
      <c r="CU45" s="266" t="str">
        <f>IF(AND('Bridge Start'!$H40&lt;=CEILING('Bridge CPM'!CU$1,1),'Bridge Start'!$I40&gt;'Bridge CPM'!CT$1),1,"")</f>
        <v/>
      </c>
      <c r="CV45" s="266" t="str">
        <f>IF(AND('Bridge Start'!$H40&lt;=CEILING('Bridge CPM'!CV$1,1),'Bridge Start'!$I40&gt;'Bridge CPM'!CU$1),1,"")</f>
        <v/>
      </c>
      <c r="CW45" s="266" t="str">
        <f>IF(AND('Bridge Start'!$H40&lt;=CEILING('Bridge CPM'!CW$1,1),'Bridge Start'!$I40&gt;'Bridge CPM'!CV$1),1,"")</f>
        <v/>
      </c>
      <c r="CX45" s="266" t="str">
        <f>IF(AND('Bridge Start'!$H40&lt;=CEILING('Bridge CPM'!CX$1,1),'Bridge Start'!$I40&gt;'Bridge CPM'!CW$1),1,"")</f>
        <v/>
      </c>
      <c r="CY45" s="267" t="str">
        <f>IF(AND('Bridge Start'!$H40&lt;=CEILING('Bridge CPM'!CY$1,1),'Bridge Start'!$I40&gt;'Bridge CPM'!CX$1),1,"")</f>
        <v/>
      </c>
      <c r="CZ45" s="265" t="str">
        <f>IF(AND('Bridge Start'!$H40&lt;=CEILING('Bridge CPM'!CZ$1,1),'Bridge Start'!$I40&gt;'Bridge CPM'!CY$1),1,"")</f>
        <v/>
      </c>
      <c r="DA45" s="266" t="str">
        <f>IF(AND('Bridge Start'!$H40&lt;=CEILING('Bridge CPM'!DA$1,1),'Bridge Start'!$I40&gt;'Bridge CPM'!CZ$1),1,"")</f>
        <v/>
      </c>
      <c r="DB45" s="266" t="str">
        <f>IF(AND('Bridge Start'!$H40&lt;=CEILING('Bridge CPM'!DB$1,1),'Bridge Start'!$I40&gt;'Bridge CPM'!DA$1),1,"")</f>
        <v/>
      </c>
      <c r="DC45" s="266" t="str">
        <f>IF(AND('Bridge Start'!$H40&lt;=CEILING('Bridge CPM'!DC$1,1),'Bridge Start'!$I40&gt;'Bridge CPM'!DB$1),1,"")</f>
        <v/>
      </c>
      <c r="DD45" s="266" t="str">
        <f>IF(AND('Bridge Start'!$H40&lt;=CEILING('Bridge CPM'!DD$1,1),'Bridge Start'!$I40&gt;'Bridge CPM'!DC$1),1,"")</f>
        <v/>
      </c>
      <c r="DE45" s="266" t="str">
        <f>IF(AND('Bridge Start'!$H40&lt;=CEILING('Bridge CPM'!DE$1,1),'Bridge Start'!$I40&gt;'Bridge CPM'!DD$1),1,"")</f>
        <v/>
      </c>
      <c r="DF45" s="266" t="str">
        <f>IF(AND('Bridge Start'!$H40&lt;=CEILING('Bridge CPM'!DF$1,1),'Bridge Start'!$I40&gt;'Bridge CPM'!DE$1),1,"")</f>
        <v/>
      </c>
      <c r="DG45" s="266" t="str">
        <f>IF(AND('Bridge Start'!$H40&lt;=CEILING('Bridge CPM'!DG$1,1),'Bridge Start'!$I40&gt;'Bridge CPM'!DF$1),1,"")</f>
        <v/>
      </c>
      <c r="DH45" s="266" t="str">
        <f>IF(AND('Bridge Start'!$H40&lt;=CEILING('Bridge CPM'!DH$1,1),'Bridge Start'!$I40&gt;'Bridge CPM'!DG$1),1,"")</f>
        <v/>
      </c>
      <c r="DI45" s="267" t="str">
        <f>IF(AND('Bridge Start'!$H40&lt;=CEILING('Bridge CPM'!DI$1,1),'Bridge Start'!$I40&gt;'Bridge CPM'!DH$1),1,"")</f>
        <v/>
      </c>
      <c r="DJ45" s="265" t="str">
        <f>IF(AND('Bridge Start'!$H40&lt;=CEILING('Bridge CPM'!DJ$1,1),'Bridge Start'!$I40&gt;'Bridge CPM'!DI$1),1,"")</f>
        <v/>
      </c>
      <c r="DK45" s="266" t="str">
        <f>IF(AND('Bridge Start'!$H40&lt;=CEILING('Bridge CPM'!DK$1,1),'Bridge Start'!$I40&gt;'Bridge CPM'!DJ$1),1,"")</f>
        <v/>
      </c>
      <c r="DL45" s="266" t="str">
        <f>IF(AND('Bridge Start'!$H40&lt;=CEILING('Bridge CPM'!DL$1,1),'Bridge Start'!$I40&gt;'Bridge CPM'!DK$1),1,"")</f>
        <v/>
      </c>
      <c r="DM45" s="266" t="str">
        <f>IF(AND('Bridge Start'!$H40&lt;=CEILING('Bridge CPM'!DM$1,1),'Bridge Start'!$I40&gt;'Bridge CPM'!DL$1),1,"")</f>
        <v/>
      </c>
      <c r="DN45" s="266" t="str">
        <f>IF(AND('Bridge Start'!$H40&lt;=CEILING('Bridge CPM'!DN$1,1),'Bridge Start'!$I40&gt;'Bridge CPM'!DM$1),1,"")</f>
        <v/>
      </c>
      <c r="DO45" s="266" t="str">
        <f>IF(AND('Bridge Start'!$H40&lt;=CEILING('Bridge CPM'!DO$1,1),'Bridge Start'!$I40&gt;'Bridge CPM'!DN$1),1,"")</f>
        <v/>
      </c>
      <c r="DP45" s="266" t="str">
        <f>IF(AND('Bridge Start'!$H40&lt;=CEILING('Bridge CPM'!DP$1,1),'Bridge Start'!$I40&gt;'Bridge CPM'!DO$1),1,"")</f>
        <v/>
      </c>
      <c r="DQ45" s="266" t="str">
        <f>IF(AND('Bridge Start'!$H40&lt;=CEILING('Bridge CPM'!DQ$1,1),'Bridge Start'!$I40&gt;'Bridge CPM'!DP$1),1,"")</f>
        <v/>
      </c>
      <c r="DR45" s="266" t="str">
        <f>IF(AND('Bridge Start'!$H40&lt;=CEILING('Bridge CPM'!DR$1,1),'Bridge Start'!$I40&gt;'Bridge CPM'!DQ$1),1,"")</f>
        <v/>
      </c>
      <c r="DS45" s="267" t="str">
        <f>IF(AND('Bridge Start'!$H40&lt;=CEILING('Bridge CPM'!DS$1,1),'Bridge Start'!$I40&gt;'Bridge CPM'!DR$1),1,"")</f>
        <v/>
      </c>
      <c r="DT45" s="265" t="str">
        <f>IF(AND('Bridge Start'!$H40&lt;=CEILING('Bridge CPM'!DT$1,1),'Bridge Start'!$I40&gt;'Bridge CPM'!DS$1),1,"")</f>
        <v/>
      </c>
      <c r="DU45" s="266" t="str">
        <f>IF(AND('Bridge Start'!$H40&lt;=CEILING('Bridge CPM'!DU$1,1),'Bridge Start'!$I40&gt;'Bridge CPM'!DT$1),1,"")</f>
        <v/>
      </c>
      <c r="DV45" s="266" t="str">
        <f>IF(AND('Bridge Start'!$H40&lt;=CEILING('Bridge CPM'!DV$1,1),'Bridge Start'!$I40&gt;'Bridge CPM'!DU$1),1,"")</f>
        <v/>
      </c>
      <c r="DW45" s="266" t="str">
        <f>IF(AND('Bridge Start'!$H40&lt;=CEILING('Bridge CPM'!DW$1,1),'Bridge Start'!$I40&gt;'Bridge CPM'!DV$1),1,"")</f>
        <v/>
      </c>
      <c r="DX45" s="266" t="str">
        <f>IF(AND('Bridge Start'!$H40&lt;=CEILING('Bridge CPM'!DX$1,1),'Bridge Start'!$I40&gt;'Bridge CPM'!DW$1),1,"")</f>
        <v/>
      </c>
      <c r="DY45" s="266" t="str">
        <f>IF(AND('Bridge Start'!$H40&lt;=CEILING('Bridge CPM'!DY$1,1),'Bridge Start'!$I40&gt;'Bridge CPM'!DX$1),1,"")</f>
        <v/>
      </c>
      <c r="DZ45" s="266" t="str">
        <f>IF(AND('Bridge Start'!$H40&lt;=CEILING('Bridge CPM'!DZ$1,1),'Bridge Start'!$I40&gt;'Bridge CPM'!DY$1),1,"")</f>
        <v/>
      </c>
      <c r="EA45" s="266" t="str">
        <f>IF(AND('Bridge Start'!$H40&lt;=CEILING('Bridge CPM'!EA$1,1),'Bridge Start'!$I40&gt;'Bridge CPM'!DZ$1),1,"")</f>
        <v/>
      </c>
      <c r="EB45" s="266" t="str">
        <f>IF(AND('Bridge Start'!$H40&lt;=CEILING('Bridge CPM'!EB$1,1),'Bridge Start'!$I40&gt;'Bridge CPM'!EA$1),1,"")</f>
        <v/>
      </c>
      <c r="EC45" s="267" t="str">
        <f>IF(AND('Bridge Start'!$H40&lt;=CEILING('Bridge CPM'!EC$1,1),'Bridge Start'!$I40&gt;'Bridge CPM'!EB$1),1,"")</f>
        <v/>
      </c>
    </row>
    <row r="46" spans="2:133" ht="12" hidden="1" customHeight="1" x14ac:dyDescent="0.2">
      <c r="B46" t="str">
        <f>'Bridge Start'!B41</f>
        <v/>
      </c>
      <c r="C46" s="207" t="str">
        <f>'Bridge Start'!D41</f>
        <v/>
      </c>
      <c r="D46" s="265" t="str">
        <f>IF(AND('Bridge Start'!$H41&lt;=CEILING('Bridge CPM'!D$1,1),'Bridge Start'!$I41&gt;'Bridge CPM'!C$1),1,"")</f>
        <v/>
      </c>
      <c r="E46" s="266" t="str">
        <f>IF(AND('Bridge Start'!$H41&lt;=CEILING('Bridge CPM'!E$1,1),'Bridge Start'!$I41&gt;'Bridge CPM'!D$1),1,"")</f>
        <v/>
      </c>
      <c r="F46" s="266" t="str">
        <f>IF(AND('Bridge Start'!$H41&lt;=CEILING('Bridge CPM'!F$1,1),'Bridge Start'!$I41&gt;'Bridge CPM'!E$1),1,"")</f>
        <v/>
      </c>
      <c r="G46" s="266" t="str">
        <f>IF(AND('Bridge Start'!$H41&lt;=CEILING('Bridge CPM'!G$1,1),'Bridge Start'!$I41&gt;'Bridge CPM'!F$1),1,"")</f>
        <v/>
      </c>
      <c r="H46" s="266" t="str">
        <f>IF(AND('Bridge Start'!$H41&lt;=CEILING('Bridge CPM'!H$1,1),'Bridge Start'!$I41&gt;'Bridge CPM'!G$1),1,"")</f>
        <v/>
      </c>
      <c r="I46" s="266" t="str">
        <f>IF(AND('Bridge Start'!$H41&lt;=CEILING('Bridge CPM'!I$1,1),'Bridge Start'!$I41&gt;'Bridge CPM'!H$1),1,"")</f>
        <v/>
      </c>
      <c r="J46" s="266" t="str">
        <f>IF(AND('Bridge Start'!$H41&lt;=CEILING('Bridge CPM'!J$1,1),'Bridge Start'!$I41&gt;'Bridge CPM'!I$1),1,"")</f>
        <v/>
      </c>
      <c r="K46" s="266" t="str">
        <f>IF(AND('Bridge Start'!$H41&lt;=CEILING('Bridge CPM'!K$1,1),'Bridge Start'!$I41&gt;'Bridge CPM'!J$1),1,"")</f>
        <v/>
      </c>
      <c r="L46" s="266" t="str">
        <f>IF(AND('Bridge Start'!$H41&lt;=CEILING('Bridge CPM'!L$1,1),'Bridge Start'!$I41&gt;'Bridge CPM'!K$1),1,"")</f>
        <v/>
      </c>
      <c r="M46" s="267" t="str">
        <f>IF(AND('Bridge Start'!$H41&lt;=CEILING('Bridge CPM'!M$1,1),'Bridge Start'!$I41&gt;'Bridge CPM'!L$1),1,"")</f>
        <v/>
      </c>
      <c r="N46" s="265" t="str">
        <f>IF(AND('Bridge Start'!$H41&lt;=CEILING('Bridge CPM'!N$1,1),'Bridge Start'!$I41&gt;'Bridge CPM'!M$1),1,"")</f>
        <v/>
      </c>
      <c r="O46" s="266" t="str">
        <f>IF(AND('Bridge Start'!$H41&lt;=CEILING('Bridge CPM'!O$1,1),'Bridge Start'!$I41&gt;'Bridge CPM'!N$1),1,"")</f>
        <v/>
      </c>
      <c r="P46" s="266" t="str">
        <f>IF(AND('Bridge Start'!$H41&lt;=CEILING('Bridge CPM'!P$1,1),'Bridge Start'!$I41&gt;'Bridge CPM'!O$1),1,"")</f>
        <v/>
      </c>
      <c r="Q46" s="266" t="str">
        <f>IF(AND('Bridge Start'!$H41&lt;=CEILING('Bridge CPM'!Q$1,1),'Bridge Start'!$I41&gt;'Bridge CPM'!P$1),1,"")</f>
        <v/>
      </c>
      <c r="R46" s="266" t="str">
        <f>IF(AND('Bridge Start'!$H41&lt;=CEILING('Bridge CPM'!R$1,1),'Bridge Start'!$I41&gt;'Bridge CPM'!Q$1),1,"")</f>
        <v/>
      </c>
      <c r="S46" s="266" t="str">
        <f>IF(AND('Bridge Start'!$H41&lt;=CEILING('Bridge CPM'!S$1,1),'Bridge Start'!$I41&gt;'Bridge CPM'!R$1),1,"")</f>
        <v/>
      </c>
      <c r="T46" s="266" t="str">
        <f>IF(AND('Bridge Start'!$H41&lt;=CEILING('Bridge CPM'!T$1,1),'Bridge Start'!$I41&gt;'Bridge CPM'!S$1),1,"")</f>
        <v/>
      </c>
      <c r="U46" s="266" t="str">
        <f>IF(AND('Bridge Start'!$H41&lt;=CEILING('Bridge CPM'!U$1,1),'Bridge Start'!$I41&gt;'Bridge CPM'!T$1),1,"")</f>
        <v/>
      </c>
      <c r="V46" s="266" t="str">
        <f>IF(AND('Bridge Start'!$H41&lt;=CEILING('Bridge CPM'!V$1,1),'Bridge Start'!$I41&gt;'Bridge CPM'!U$1),1,"")</f>
        <v/>
      </c>
      <c r="W46" s="267" t="str">
        <f>IF(AND('Bridge Start'!$H41&lt;=CEILING('Bridge CPM'!W$1,1),'Bridge Start'!$I41&gt;'Bridge CPM'!V$1),1,"")</f>
        <v/>
      </c>
      <c r="X46" s="265" t="str">
        <f>IF(AND('Bridge Start'!$H41&lt;=CEILING('Bridge CPM'!X$1,1),'Bridge Start'!$I41&gt;'Bridge CPM'!W$1),1,"")</f>
        <v/>
      </c>
      <c r="Y46" s="266" t="str">
        <f>IF(AND('Bridge Start'!$H41&lt;=CEILING('Bridge CPM'!Y$1,1),'Bridge Start'!$I41&gt;'Bridge CPM'!X$1),1,"")</f>
        <v/>
      </c>
      <c r="Z46" s="266" t="str">
        <f>IF(AND('Bridge Start'!$H41&lt;=CEILING('Bridge CPM'!Z$1,1),'Bridge Start'!$I41&gt;'Bridge CPM'!Y$1),1,"")</f>
        <v/>
      </c>
      <c r="AA46" s="266" t="str">
        <f>IF(AND('Bridge Start'!$H41&lt;=CEILING('Bridge CPM'!AA$1,1),'Bridge Start'!$I41&gt;'Bridge CPM'!Z$1),1,"")</f>
        <v/>
      </c>
      <c r="AB46" s="266" t="str">
        <f>IF(AND('Bridge Start'!$H41&lt;=CEILING('Bridge CPM'!AB$1,1),'Bridge Start'!$I41&gt;'Bridge CPM'!AA$1),1,"")</f>
        <v/>
      </c>
      <c r="AC46" s="266" t="str">
        <f>IF(AND('Bridge Start'!$H41&lt;=CEILING('Bridge CPM'!AC$1,1),'Bridge Start'!$I41&gt;'Bridge CPM'!AB$1),1,"")</f>
        <v/>
      </c>
      <c r="AD46" s="266" t="str">
        <f>IF(AND('Bridge Start'!$H41&lt;=CEILING('Bridge CPM'!AD$1,1),'Bridge Start'!$I41&gt;'Bridge CPM'!AC$1),1,"")</f>
        <v/>
      </c>
      <c r="AE46" s="266" t="str">
        <f>IF(AND('Bridge Start'!$H41&lt;=CEILING('Bridge CPM'!AE$1,1),'Bridge Start'!$I41&gt;'Bridge CPM'!AD$1),1,"")</f>
        <v/>
      </c>
      <c r="AF46" s="266" t="str">
        <f>IF(AND('Bridge Start'!$H41&lt;=CEILING('Bridge CPM'!AF$1,1),'Bridge Start'!$I41&gt;'Bridge CPM'!AE$1),1,"")</f>
        <v/>
      </c>
      <c r="AG46" s="267" t="str">
        <f>IF(AND('Bridge Start'!$H41&lt;=CEILING('Bridge CPM'!AG$1,1),'Bridge Start'!$I41&gt;'Bridge CPM'!AF$1),1,"")</f>
        <v/>
      </c>
      <c r="AH46" s="265" t="str">
        <f>IF(AND('Bridge Start'!$H41&lt;=CEILING('Bridge CPM'!AH$1,1),'Bridge Start'!$I41&gt;'Bridge CPM'!AG$1),1,"")</f>
        <v/>
      </c>
      <c r="AI46" s="266" t="str">
        <f>IF(AND('Bridge Start'!$H41&lt;=CEILING('Bridge CPM'!AI$1,1),'Bridge Start'!$I41&gt;'Bridge CPM'!AH$1),1,"")</f>
        <v/>
      </c>
      <c r="AJ46" s="266" t="str">
        <f>IF(AND('Bridge Start'!$H41&lt;=CEILING('Bridge CPM'!AJ$1,1),'Bridge Start'!$I41&gt;'Bridge CPM'!AI$1),1,"")</f>
        <v/>
      </c>
      <c r="AK46" s="266" t="str">
        <f>IF(AND('Bridge Start'!$H41&lt;=CEILING('Bridge CPM'!AK$1,1),'Bridge Start'!$I41&gt;'Bridge CPM'!AJ$1),1,"")</f>
        <v/>
      </c>
      <c r="AL46" s="266" t="str">
        <f>IF(AND('Bridge Start'!$H41&lt;=CEILING('Bridge CPM'!AL$1,1),'Bridge Start'!$I41&gt;'Bridge CPM'!AK$1),1,"")</f>
        <v/>
      </c>
      <c r="AM46" s="266" t="str">
        <f>IF(AND('Bridge Start'!$H41&lt;=CEILING('Bridge CPM'!AM$1,1),'Bridge Start'!$I41&gt;'Bridge CPM'!AL$1),1,"")</f>
        <v/>
      </c>
      <c r="AN46" s="266" t="str">
        <f>IF(AND('Bridge Start'!$H41&lt;=CEILING('Bridge CPM'!AN$1,1),'Bridge Start'!$I41&gt;'Bridge CPM'!AM$1),1,"")</f>
        <v/>
      </c>
      <c r="AO46" s="266" t="str">
        <f>IF(AND('Bridge Start'!$H41&lt;=CEILING('Bridge CPM'!AO$1,1),'Bridge Start'!$I41&gt;'Bridge CPM'!AN$1),1,"")</f>
        <v/>
      </c>
      <c r="AP46" s="266" t="str">
        <f>IF(AND('Bridge Start'!$H41&lt;=CEILING('Bridge CPM'!AP$1,1),'Bridge Start'!$I41&gt;'Bridge CPM'!AO$1),1,"")</f>
        <v/>
      </c>
      <c r="AQ46" s="267" t="str">
        <f>IF(AND('Bridge Start'!$H41&lt;=CEILING('Bridge CPM'!AQ$1,1),'Bridge Start'!$I41&gt;'Bridge CPM'!AP$1),1,"")</f>
        <v/>
      </c>
      <c r="AR46" s="265" t="str">
        <f>IF(AND('Bridge Start'!$H41&lt;=CEILING('Bridge CPM'!AR$1,1),'Bridge Start'!$I41&gt;'Bridge CPM'!AQ$1),1,"")</f>
        <v/>
      </c>
      <c r="AS46" s="266" t="str">
        <f>IF(AND('Bridge Start'!$H41&lt;=CEILING('Bridge CPM'!AS$1,1),'Bridge Start'!$I41&gt;'Bridge CPM'!AR$1),1,"")</f>
        <v/>
      </c>
      <c r="AT46" s="266" t="str">
        <f>IF(AND('Bridge Start'!$H41&lt;=CEILING('Bridge CPM'!AT$1,1),'Bridge Start'!$I41&gt;'Bridge CPM'!AS$1),1,"")</f>
        <v/>
      </c>
      <c r="AU46" s="266" t="str">
        <f>IF(AND('Bridge Start'!$H41&lt;=CEILING('Bridge CPM'!AU$1,1),'Bridge Start'!$I41&gt;'Bridge CPM'!AT$1),1,"")</f>
        <v/>
      </c>
      <c r="AV46" s="266" t="str">
        <f>IF(AND('Bridge Start'!$H41&lt;=CEILING('Bridge CPM'!AV$1,1),'Bridge Start'!$I41&gt;'Bridge CPM'!AU$1),1,"")</f>
        <v/>
      </c>
      <c r="AW46" s="266" t="str">
        <f>IF(AND('Bridge Start'!$H41&lt;=CEILING('Bridge CPM'!AW$1,1),'Bridge Start'!$I41&gt;'Bridge CPM'!AV$1),1,"")</f>
        <v/>
      </c>
      <c r="AX46" s="266" t="str">
        <f>IF(AND('Bridge Start'!$H41&lt;=CEILING('Bridge CPM'!AX$1,1),'Bridge Start'!$I41&gt;'Bridge CPM'!AW$1),1,"")</f>
        <v/>
      </c>
      <c r="AY46" s="266" t="str">
        <f>IF(AND('Bridge Start'!$H41&lt;=CEILING('Bridge CPM'!AY$1,1),'Bridge Start'!$I41&gt;'Bridge CPM'!AX$1),1,"")</f>
        <v/>
      </c>
      <c r="AZ46" s="266" t="str">
        <f>IF(AND('Bridge Start'!$H41&lt;=CEILING('Bridge CPM'!AZ$1,1),'Bridge Start'!$I41&gt;'Bridge CPM'!AY$1),1,"")</f>
        <v/>
      </c>
      <c r="BA46" s="267" t="str">
        <f>IF(AND('Bridge Start'!$H41&lt;=CEILING('Bridge CPM'!BA$1,1),'Bridge Start'!$I41&gt;'Bridge CPM'!AZ$1),1,"")</f>
        <v/>
      </c>
      <c r="BB46" s="265" t="str">
        <f>IF(AND('Bridge Start'!$H41&lt;=CEILING('Bridge CPM'!BB$1,1),'Bridge Start'!$I41&gt;'Bridge CPM'!BA$1),1,"")</f>
        <v/>
      </c>
      <c r="BC46" s="266" t="str">
        <f>IF(AND('Bridge Start'!$H41&lt;=CEILING('Bridge CPM'!BC$1,1),'Bridge Start'!$I41&gt;'Bridge CPM'!BB$1),1,"")</f>
        <v/>
      </c>
      <c r="BD46" s="266" t="str">
        <f>IF(AND('Bridge Start'!$H41&lt;=CEILING('Bridge CPM'!BD$1,1),'Bridge Start'!$I41&gt;'Bridge CPM'!BC$1),1,"")</f>
        <v/>
      </c>
      <c r="BE46" s="266" t="str">
        <f>IF(AND('Bridge Start'!$H41&lt;=CEILING('Bridge CPM'!BE$1,1),'Bridge Start'!$I41&gt;'Bridge CPM'!BD$1),1,"")</f>
        <v/>
      </c>
      <c r="BF46" s="266" t="str">
        <f>IF(AND('Bridge Start'!$H41&lt;=CEILING('Bridge CPM'!BF$1,1),'Bridge Start'!$I41&gt;'Bridge CPM'!BE$1),1,"")</f>
        <v/>
      </c>
      <c r="BG46" s="266" t="str">
        <f>IF(AND('Bridge Start'!$H41&lt;=CEILING('Bridge CPM'!BG$1,1),'Bridge Start'!$I41&gt;'Bridge CPM'!BF$1),1,"")</f>
        <v/>
      </c>
      <c r="BH46" s="266" t="str">
        <f>IF(AND('Bridge Start'!$H41&lt;=CEILING('Bridge CPM'!BH$1,1),'Bridge Start'!$I41&gt;'Bridge CPM'!BG$1),1,"")</f>
        <v/>
      </c>
      <c r="BI46" s="266" t="str">
        <f>IF(AND('Bridge Start'!$H41&lt;=CEILING('Bridge CPM'!BI$1,1),'Bridge Start'!$I41&gt;'Bridge CPM'!BH$1),1,"")</f>
        <v/>
      </c>
      <c r="BJ46" s="266" t="str">
        <f>IF(AND('Bridge Start'!$H41&lt;=CEILING('Bridge CPM'!BJ$1,1),'Bridge Start'!$I41&gt;'Bridge CPM'!BI$1),1,"")</f>
        <v/>
      </c>
      <c r="BK46" s="267" t="str">
        <f>IF(AND('Bridge Start'!$H41&lt;=CEILING('Bridge CPM'!BK$1,1),'Bridge Start'!$I41&gt;'Bridge CPM'!BJ$1),1,"")</f>
        <v/>
      </c>
      <c r="BL46" s="265" t="str">
        <f>IF(AND('Bridge Start'!$H41&lt;=CEILING('Bridge CPM'!BL$1,1),'Bridge Start'!$I41&gt;'Bridge CPM'!BK$1),1,"")</f>
        <v/>
      </c>
      <c r="BM46" s="266" t="str">
        <f>IF(AND('Bridge Start'!$H41&lt;=CEILING('Bridge CPM'!BM$1,1),'Bridge Start'!$I41&gt;'Bridge CPM'!BL$1),1,"")</f>
        <v/>
      </c>
      <c r="BN46" s="266" t="str">
        <f>IF(AND('Bridge Start'!$H41&lt;=CEILING('Bridge CPM'!BN$1,1),'Bridge Start'!$I41&gt;'Bridge CPM'!BM$1),1,"")</f>
        <v/>
      </c>
      <c r="BO46" s="266" t="str">
        <f>IF(AND('Bridge Start'!$H41&lt;=CEILING('Bridge CPM'!BO$1,1),'Bridge Start'!$I41&gt;'Bridge CPM'!BN$1),1,"")</f>
        <v/>
      </c>
      <c r="BP46" s="266" t="str">
        <f>IF(AND('Bridge Start'!$H41&lt;=CEILING('Bridge CPM'!BP$1,1),'Bridge Start'!$I41&gt;'Bridge CPM'!BO$1),1,"")</f>
        <v/>
      </c>
      <c r="BQ46" s="266" t="str">
        <f>IF(AND('Bridge Start'!$H41&lt;=CEILING('Bridge CPM'!BQ$1,1),'Bridge Start'!$I41&gt;'Bridge CPM'!BP$1),1,"")</f>
        <v/>
      </c>
      <c r="BR46" s="266" t="str">
        <f>IF(AND('Bridge Start'!$H41&lt;=CEILING('Bridge CPM'!BR$1,1),'Bridge Start'!$I41&gt;'Bridge CPM'!BQ$1),1,"")</f>
        <v/>
      </c>
      <c r="BS46" s="266" t="str">
        <f>IF(AND('Bridge Start'!$H41&lt;=CEILING('Bridge CPM'!BS$1,1),'Bridge Start'!$I41&gt;'Bridge CPM'!BR$1),1,"")</f>
        <v/>
      </c>
      <c r="BT46" s="266" t="str">
        <f>IF(AND('Bridge Start'!$H41&lt;=CEILING('Bridge CPM'!BT$1,1),'Bridge Start'!$I41&gt;'Bridge CPM'!BS$1),1,"")</f>
        <v/>
      </c>
      <c r="BU46" s="267" t="str">
        <f>IF(AND('Bridge Start'!$H41&lt;=CEILING('Bridge CPM'!BU$1,1),'Bridge Start'!$I41&gt;'Bridge CPM'!BT$1),1,"")</f>
        <v/>
      </c>
      <c r="BV46" s="265" t="str">
        <f>IF(AND('Bridge Start'!$H41&lt;=CEILING('Bridge CPM'!BV$1,1),'Bridge Start'!$I41&gt;'Bridge CPM'!BU$1),1,"")</f>
        <v/>
      </c>
      <c r="BW46" s="266" t="str">
        <f>IF(AND('Bridge Start'!$H41&lt;=CEILING('Bridge CPM'!BW$1,1),'Bridge Start'!$I41&gt;'Bridge CPM'!BV$1),1,"")</f>
        <v/>
      </c>
      <c r="BX46" s="266" t="str">
        <f>IF(AND('Bridge Start'!$H41&lt;=CEILING('Bridge CPM'!BX$1,1),'Bridge Start'!$I41&gt;'Bridge CPM'!BW$1),1,"")</f>
        <v/>
      </c>
      <c r="BY46" s="266" t="str">
        <f>IF(AND('Bridge Start'!$H41&lt;=CEILING('Bridge CPM'!BY$1,1),'Bridge Start'!$I41&gt;'Bridge CPM'!BX$1),1,"")</f>
        <v/>
      </c>
      <c r="BZ46" s="266" t="str">
        <f>IF(AND('Bridge Start'!$H41&lt;=CEILING('Bridge CPM'!BZ$1,1),'Bridge Start'!$I41&gt;'Bridge CPM'!BY$1),1,"")</f>
        <v/>
      </c>
      <c r="CA46" s="266" t="str">
        <f>IF(AND('Bridge Start'!$H41&lt;=CEILING('Bridge CPM'!CA$1,1),'Bridge Start'!$I41&gt;'Bridge CPM'!BZ$1),1,"")</f>
        <v/>
      </c>
      <c r="CB46" s="266" t="str">
        <f>IF(AND('Bridge Start'!$H41&lt;=CEILING('Bridge CPM'!CB$1,1),'Bridge Start'!$I41&gt;'Bridge CPM'!CA$1),1,"")</f>
        <v/>
      </c>
      <c r="CC46" s="266" t="str">
        <f>IF(AND('Bridge Start'!$H41&lt;=CEILING('Bridge CPM'!CC$1,1),'Bridge Start'!$I41&gt;'Bridge CPM'!CB$1),1,"")</f>
        <v/>
      </c>
      <c r="CD46" s="266" t="str">
        <f>IF(AND('Bridge Start'!$H41&lt;=CEILING('Bridge CPM'!CD$1,1),'Bridge Start'!$I41&gt;'Bridge CPM'!CC$1),1,"")</f>
        <v/>
      </c>
      <c r="CE46" s="267" t="str">
        <f>IF(AND('Bridge Start'!$H41&lt;=CEILING('Bridge CPM'!CE$1,1),'Bridge Start'!$I41&gt;'Bridge CPM'!CD$1),1,"")</f>
        <v/>
      </c>
      <c r="CF46" s="265" t="str">
        <f>IF(AND('Bridge Start'!$H41&lt;=CEILING('Bridge CPM'!CF$1,1),'Bridge Start'!$I41&gt;'Bridge CPM'!CE$1),1,"")</f>
        <v/>
      </c>
      <c r="CG46" s="266" t="str">
        <f>IF(AND('Bridge Start'!$H41&lt;=CEILING('Bridge CPM'!CG$1,1),'Bridge Start'!$I41&gt;'Bridge CPM'!CF$1),1,"")</f>
        <v/>
      </c>
      <c r="CH46" s="266" t="str">
        <f>IF(AND('Bridge Start'!$H41&lt;=CEILING('Bridge CPM'!CH$1,1),'Bridge Start'!$I41&gt;'Bridge CPM'!CG$1),1,"")</f>
        <v/>
      </c>
      <c r="CI46" s="266" t="str">
        <f>IF(AND('Bridge Start'!$H41&lt;=CEILING('Bridge CPM'!CI$1,1),'Bridge Start'!$I41&gt;'Bridge CPM'!CH$1),1,"")</f>
        <v/>
      </c>
      <c r="CJ46" s="266" t="str">
        <f>IF(AND('Bridge Start'!$H41&lt;=CEILING('Bridge CPM'!CJ$1,1),'Bridge Start'!$I41&gt;'Bridge CPM'!CI$1),1,"")</f>
        <v/>
      </c>
      <c r="CK46" s="266" t="str">
        <f>IF(AND('Bridge Start'!$H41&lt;=CEILING('Bridge CPM'!CK$1,1),'Bridge Start'!$I41&gt;'Bridge CPM'!CJ$1),1,"")</f>
        <v/>
      </c>
      <c r="CL46" s="266" t="str">
        <f>IF(AND('Bridge Start'!$H41&lt;=CEILING('Bridge CPM'!CL$1,1),'Bridge Start'!$I41&gt;'Bridge CPM'!CK$1),1,"")</f>
        <v/>
      </c>
      <c r="CM46" s="266" t="str">
        <f>IF(AND('Bridge Start'!$H41&lt;=CEILING('Bridge CPM'!CM$1,1),'Bridge Start'!$I41&gt;'Bridge CPM'!CL$1),1,"")</f>
        <v/>
      </c>
      <c r="CN46" s="266" t="str">
        <f>IF(AND('Bridge Start'!$H41&lt;=CEILING('Bridge CPM'!CN$1,1),'Bridge Start'!$I41&gt;'Bridge CPM'!CM$1),1,"")</f>
        <v/>
      </c>
      <c r="CO46" s="267" t="str">
        <f>IF(AND('Bridge Start'!$H41&lt;=CEILING('Bridge CPM'!CO$1,1),'Bridge Start'!$I41&gt;'Bridge CPM'!CN$1),1,"")</f>
        <v/>
      </c>
      <c r="CP46" s="265" t="str">
        <f>IF(AND('Bridge Start'!$H41&lt;=CEILING('Bridge CPM'!CP$1,1),'Bridge Start'!$I41&gt;'Bridge CPM'!CO$1),1,"")</f>
        <v/>
      </c>
      <c r="CQ46" s="266" t="str">
        <f>IF(AND('Bridge Start'!$H41&lt;=CEILING('Bridge CPM'!CQ$1,1),'Bridge Start'!$I41&gt;'Bridge CPM'!CP$1),1,"")</f>
        <v/>
      </c>
      <c r="CR46" s="266" t="str">
        <f>IF(AND('Bridge Start'!$H41&lt;=CEILING('Bridge CPM'!CR$1,1),'Bridge Start'!$I41&gt;'Bridge CPM'!CQ$1),1,"")</f>
        <v/>
      </c>
      <c r="CS46" s="266" t="str">
        <f>IF(AND('Bridge Start'!$H41&lt;=CEILING('Bridge CPM'!CS$1,1),'Bridge Start'!$I41&gt;'Bridge CPM'!CR$1),1,"")</f>
        <v/>
      </c>
      <c r="CT46" s="266" t="str">
        <f>IF(AND('Bridge Start'!$H41&lt;=CEILING('Bridge CPM'!CT$1,1),'Bridge Start'!$I41&gt;'Bridge CPM'!CS$1),1,"")</f>
        <v/>
      </c>
      <c r="CU46" s="266" t="str">
        <f>IF(AND('Bridge Start'!$H41&lt;=CEILING('Bridge CPM'!CU$1,1),'Bridge Start'!$I41&gt;'Bridge CPM'!CT$1),1,"")</f>
        <v/>
      </c>
      <c r="CV46" s="266" t="str">
        <f>IF(AND('Bridge Start'!$H41&lt;=CEILING('Bridge CPM'!CV$1,1),'Bridge Start'!$I41&gt;'Bridge CPM'!CU$1),1,"")</f>
        <v/>
      </c>
      <c r="CW46" s="266" t="str">
        <f>IF(AND('Bridge Start'!$H41&lt;=CEILING('Bridge CPM'!CW$1,1),'Bridge Start'!$I41&gt;'Bridge CPM'!CV$1),1,"")</f>
        <v/>
      </c>
      <c r="CX46" s="266" t="str">
        <f>IF(AND('Bridge Start'!$H41&lt;=CEILING('Bridge CPM'!CX$1,1),'Bridge Start'!$I41&gt;'Bridge CPM'!CW$1),1,"")</f>
        <v/>
      </c>
      <c r="CY46" s="267" t="str">
        <f>IF(AND('Bridge Start'!$H41&lt;=CEILING('Bridge CPM'!CY$1,1),'Bridge Start'!$I41&gt;'Bridge CPM'!CX$1),1,"")</f>
        <v/>
      </c>
      <c r="CZ46" s="265" t="str">
        <f>IF(AND('Bridge Start'!$H41&lt;=CEILING('Bridge CPM'!CZ$1,1),'Bridge Start'!$I41&gt;'Bridge CPM'!CY$1),1,"")</f>
        <v/>
      </c>
      <c r="DA46" s="266" t="str">
        <f>IF(AND('Bridge Start'!$H41&lt;=CEILING('Bridge CPM'!DA$1,1),'Bridge Start'!$I41&gt;'Bridge CPM'!CZ$1),1,"")</f>
        <v/>
      </c>
      <c r="DB46" s="266" t="str">
        <f>IF(AND('Bridge Start'!$H41&lt;=CEILING('Bridge CPM'!DB$1,1),'Bridge Start'!$I41&gt;'Bridge CPM'!DA$1),1,"")</f>
        <v/>
      </c>
      <c r="DC46" s="266" t="str">
        <f>IF(AND('Bridge Start'!$H41&lt;=CEILING('Bridge CPM'!DC$1,1),'Bridge Start'!$I41&gt;'Bridge CPM'!DB$1),1,"")</f>
        <v/>
      </c>
      <c r="DD46" s="266" t="str">
        <f>IF(AND('Bridge Start'!$H41&lt;=CEILING('Bridge CPM'!DD$1,1),'Bridge Start'!$I41&gt;'Bridge CPM'!DC$1),1,"")</f>
        <v/>
      </c>
      <c r="DE46" s="266" t="str">
        <f>IF(AND('Bridge Start'!$H41&lt;=CEILING('Bridge CPM'!DE$1,1),'Bridge Start'!$I41&gt;'Bridge CPM'!DD$1),1,"")</f>
        <v/>
      </c>
      <c r="DF46" s="266" t="str">
        <f>IF(AND('Bridge Start'!$H41&lt;=CEILING('Bridge CPM'!DF$1,1),'Bridge Start'!$I41&gt;'Bridge CPM'!DE$1),1,"")</f>
        <v/>
      </c>
      <c r="DG46" s="266" t="str">
        <f>IF(AND('Bridge Start'!$H41&lt;=CEILING('Bridge CPM'!DG$1,1),'Bridge Start'!$I41&gt;'Bridge CPM'!DF$1),1,"")</f>
        <v/>
      </c>
      <c r="DH46" s="266" t="str">
        <f>IF(AND('Bridge Start'!$H41&lt;=CEILING('Bridge CPM'!DH$1,1),'Bridge Start'!$I41&gt;'Bridge CPM'!DG$1),1,"")</f>
        <v/>
      </c>
      <c r="DI46" s="267" t="str">
        <f>IF(AND('Bridge Start'!$H41&lt;=CEILING('Bridge CPM'!DI$1,1),'Bridge Start'!$I41&gt;'Bridge CPM'!DH$1),1,"")</f>
        <v/>
      </c>
      <c r="DJ46" s="265" t="str">
        <f>IF(AND('Bridge Start'!$H41&lt;=CEILING('Bridge CPM'!DJ$1,1),'Bridge Start'!$I41&gt;'Bridge CPM'!DI$1),1,"")</f>
        <v/>
      </c>
      <c r="DK46" s="266" t="str">
        <f>IF(AND('Bridge Start'!$H41&lt;=CEILING('Bridge CPM'!DK$1,1),'Bridge Start'!$I41&gt;'Bridge CPM'!DJ$1),1,"")</f>
        <v/>
      </c>
      <c r="DL46" s="266" t="str">
        <f>IF(AND('Bridge Start'!$H41&lt;=CEILING('Bridge CPM'!DL$1,1),'Bridge Start'!$I41&gt;'Bridge CPM'!DK$1),1,"")</f>
        <v/>
      </c>
      <c r="DM46" s="266" t="str">
        <f>IF(AND('Bridge Start'!$H41&lt;=CEILING('Bridge CPM'!DM$1,1),'Bridge Start'!$I41&gt;'Bridge CPM'!DL$1),1,"")</f>
        <v/>
      </c>
      <c r="DN46" s="266" t="str">
        <f>IF(AND('Bridge Start'!$H41&lt;=CEILING('Bridge CPM'!DN$1,1),'Bridge Start'!$I41&gt;'Bridge CPM'!DM$1),1,"")</f>
        <v/>
      </c>
      <c r="DO46" s="266" t="str">
        <f>IF(AND('Bridge Start'!$H41&lt;=CEILING('Bridge CPM'!DO$1,1),'Bridge Start'!$I41&gt;'Bridge CPM'!DN$1),1,"")</f>
        <v/>
      </c>
      <c r="DP46" s="266" t="str">
        <f>IF(AND('Bridge Start'!$H41&lt;=CEILING('Bridge CPM'!DP$1,1),'Bridge Start'!$I41&gt;'Bridge CPM'!DO$1),1,"")</f>
        <v/>
      </c>
      <c r="DQ46" s="266" t="str">
        <f>IF(AND('Bridge Start'!$H41&lt;=CEILING('Bridge CPM'!DQ$1,1),'Bridge Start'!$I41&gt;'Bridge CPM'!DP$1),1,"")</f>
        <v/>
      </c>
      <c r="DR46" s="266" t="str">
        <f>IF(AND('Bridge Start'!$H41&lt;=CEILING('Bridge CPM'!DR$1,1),'Bridge Start'!$I41&gt;'Bridge CPM'!DQ$1),1,"")</f>
        <v/>
      </c>
      <c r="DS46" s="267" t="str">
        <f>IF(AND('Bridge Start'!$H41&lt;=CEILING('Bridge CPM'!DS$1,1),'Bridge Start'!$I41&gt;'Bridge CPM'!DR$1),1,"")</f>
        <v/>
      </c>
      <c r="DT46" s="265" t="str">
        <f>IF(AND('Bridge Start'!$H41&lt;=CEILING('Bridge CPM'!DT$1,1),'Bridge Start'!$I41&gt;'Bridge CPM'!DS$1),1,"")</f>
        <v/>
      </c>
      <c r="DU46" s="266" t="str">
        <f>IF(AND('Bridge Start'!$H41&lt;=CEILING('Bridge CPM'!DU$1,1),'Bridge Start'!$I41&gt;'Bridge CPM'!DT$1),1,"")</f>
        <v/>
      </c>
      <c r="DV46" s="266" t="str">
        <f>IF(AND('Bridge Start'!$H41&lt;=CEILING('Bridge CPM'!DV$1,1),'Bridge Start'!$I41&gt;'Bridge CPM'!DU$1),1,"")</f>
        <v/>
      </c>
      <c r="DW46" s="266" t="str">
        <f>IF(AND('Bridge Start'!$H41&lt;=CEILING('Bridge CPM'!DW$1,1),'Bridge Start'!$I41&gt;'Bridge CPM'!DV$1),1,"")</f>
        <v/>
      </c>
      <c r="DX46" s="266" t="str">
        <f>IF(AND('Bridge Start'!$H41&lt;=CEILING('Bridge CPM'!DX$1,1),'Bridge Start'!$I41&gt;'Bridge CPM'!DW$1),1,"")</f>
        <v/>
      </c>
      <c r="DY46" s="266" t="str">
        <f>IF(AND('Bridge Start'!$H41&lt;=CEILING('Bridge CPM'!DY$1,1),'Bridge Start'!$I41&gt;'Bridge CPM'!DX$1),1,"")</f>
        <v/>
      </c>
      <c r="DZ46" s="266" t="str">
        <f>IF(AND('Bridge Start'!$H41&lt;=CEILING('Bridge CPM'!DZ$1,1),'Bridge Start'!$I41&gt;'Bridge CPM'!DY$1),1,"")</f>
        <v/>
      </c>
      <c r="EA46" s="266" t="str">
        <f>IF(AND('Bridge Start'!$H41&lt;=CEILING('Bridge CPM'!EA$1,1),'Bridge Start'!$I41&gt;'Bridge CPM'!DZ$1),1,"")</f>
        <v/>
      </c>
      <c r="EB46" s="266" t="str">
        <f>IF(AND('Bridge Start'!$H41&lt;=CEILING('Bridge CPM'!EB$1,1),'Bridge Start'!$I41&gt;'Bridge CPM'!EA$1),1,"")</f>
        <v/>
      </c>
      <c r="EC46" s="267" t="str">
        <f>IF(AND('Bridge Start'!$H41&lt;=CEILING('Bridge CPM'!EC$1,1),'Bridge Start'!$I41&gt;'Bridge CPM'!EB$1),1,"")</f>
        <v/>
      </c>
    </row>
    <row r="47" spans="2:133" ht="12" hidden="1" customHeight="1" x14ac:dyDescent="0.2">
      <c r="B47" t="str">
        <f>'Bridge Start'!B42</f>
        <v/>
      </c>
      <c r="C47" s="207" t="str">
        <f>'Bridge Start'!D42</f>
        <v/>
      </c>
      <c r="D47" s="265" t="str">
        <f>IF(AND('Bridge Start'!$H42&lt;=CEILING('Bridge CPM'!D$1,1),'Bridge Start'!$I42&gt;'Bridge CPM'!C$1),1,"")</f>
        <v/>
      </c>
      <c r="E47" s="266" t="str">
        <f>IF(AND('Bridge Start'!$H42&lt;=CEILING('Bridge CPM'!E$1,1),'Bridge Start'!$I42&gt;'Bridge CPM'!D$1),1,"")</f>
        <v/>
      </c>
      <c r="F47" s="266" t="str">
        <f>IF(AND('Bridge Start'!$H42&lt;=CEILING('Bridge CPM'!F$1,1),'Bridge Start'!$I42&gt;'Bridge CPM'!E$1),1,"")</f>
        <v/>
      </c>
      <c r="G47" s="266" t="str">
        <f>IF(AND('Bridge Start'!$H42&lt;=CEILING('Bridge CPM'!G$1,1),'Bridge Start'!$I42&gt;'Bridge CPM'!F$1),1,"")</f>
        <v/>
      </c>
      <c r="H47" s="266" t="str">
        <f>IF(AND('Bridge Start'!$H42&lt;=CEILING('Bridge CPM'!H$1,1),'Bridge Start'!$I42&gt;'Bridge CPM'!G$1),1,"")</f>
        <v/>
      </c>
      <c r="I47" s="266" t="str">
        <f>IF(AND('Bridge Start'!$H42&lt;=CEILING('Bridge CPM'!I$1,1),'Bridge Start'!$I42&gt;'Bridge CPM'!H$1),1,"")</f>
        <v/>
      </c>
      <c r="J47" s="266" t="str">
        <f>IF(AND('Bridge Start'!$H42&lt;=CEILING('Bridge CPM'!J$1,1),'Bridge Start'!$I42&gt;'Bridge CPM'!I$1),1,"")</f>
        <v/>
      </c>
      <c r="K47" s="266" t="str">
        <f>IF(AND('Bridge Start'!$H42&lt;=CEILING('Bridge CPM'!K$1,1),'Bridge Start'!$I42&gt;'Bridge CPM'!J$1),1,"")</f>
        <v/>
      </c>
      <c r="L47" s="266" t="str">
        <f>IF(AND('Bridge Start'!$H42&lt;=CEILING('Bridge CPM'!L$1,1),'Bridge Start'!$I42&gt;'Bridge CPM'!K$1),1,"")</f>
        <v/>
      </c>
      <c r="M47" s="267" t="str">
        <f>IF(AND('Bridge Start'!$H42&lt;=CEILING('Bridge CPM'!M$1,1),'Bridge Start'!$I42&gt;'Bridge CPM'!L$1),1,"")</f>
        <v/>
      </c>
      <c r="N47" s="265" t="str">
        <f>IF(AND('Bridge Start'!$H42&lt;=CEILING('Bridge CPM'!N$1,1),'Bridge Start'!$I42&gt;'Bridge CPM'!M$1),1,"")</f>
        <v/>
      </c>
      <c r="O47" s="266" t="str">
        <f>IF(AND('Bridge Start'!$H42&lt;=CEILING('Bridge CPM'!O$1,1),'Bridge Start'!$I42&gt;'Bridge CPM'!N$1),1,"")</f>
        <v/>
      </c>
      <c r="P47" s="266" t="str">
        <f>IF(AND('Bridge Start'!$H42&lt;=CEILING('Bridge CPM'!P$1,1),'Bridge Start'!$I42&gt;'Bridge CPM'!O$1),1,"")</f>
        <v/>
      </c>
      <c r="Q47" s="266" t="str">
        <f>IF(AND('Bridge Start'!$H42&lt;=CEILING('Bridge CPM'!Q$1,1),'Bridge Start'!$I42&gt;'Bridge CPM'!P$1),1,"")</f>
        <v/>
      </c>
      <c r="R47" s="266" t="str">
        <f>IF(AND('Bridge Start'!$H42&lt;=CEILING('Bridge CPM'!R$1,1),'Bridge Start'!$I42&gt;'Bridge CPM'!Q$1),1,"")</f>
        <v/>
      </c>
      <c r="S47" s="266" t="str">
        <f>IF(AND('Bridge Start'!$H42&lt;=CEILING('Bridge CPM'!S$1,1),'Bridge Start'!$I42&gt;'Bridge CPM'!R$1),1,"")</f>
        <v/>
      </c>
      <c r="T47" s="266" t="str">
        <f>IF(AND('Bridge Start'!$H42&lt;=CEILING('Bridge CPM'!T$1,1),'Bridge Start'!$I42&gt;'Bridge CPM'!S$1),1,"")</f>
        <v/>
      </c>
      <c r="U47" s="266" t="str">
        <f>IF(AND('Bridge Start'!$H42&lt;=CEILING('Bridge CPM'!U$1,1),'Bridge Start'!$I42&gt;'Bridge CPM'!T$1),1,"")</f>
        <v/>
      </c>
      <c r="V47" s="266" t="str">
        <f>IF(AND('Bridge Start'!$H42&lt;=CEILING('Bridge CPM'!V$1,1),'Bridge Start'!$I42&gt;'Bridge CPM'!U$1),1,"")</f>
        <v/>
      </c>
      <c r="W47" s="267" t="str">
        <f>IF(AND('Bridge Start'!$H42&lt;=CEILING('Bridge CPM'!W$1,1),'Bridge Start'!$I42&gt;'Bridge CPM'!V$1),1,"")</f>
        <v/>
      </c>
      <c r="X47" s="265" t="str">
        <f>IF(AND('Bridge Start'!$H42&lt;=CEILING('Bridge CPM'!X$1,1),'Bridge Start'!$I42&gt;'Bridge CPM'!W$1),1,"")</f>
        <v/>
      </c>
      <c r="Y47" s="266" t="str">
        <f>IF(AND('Bridge Start'!$H42&lt;=CEILING('Bridge CPM'!Y$1,1),'Bridge Start'!$I42&gt;'Bridge CPM'!X$1),1,"")</f>
        <v/>
      </c>
      <c r="Z47" s="266" t="str">
        <f>IF(AND('Bridge Start'!$H42&lt;=CEILING('Bridge CPM'!Z$1,1),'Bridge Start'!$I42&gt;'Bridge CPM'!Y$1),1,"")</f>
        <v/>
      </c>
      <c r="AA47" s="266" t="str">
        <f>IF(AND('Bridge Start'!$H42&lt;=CEILING('Bridge CPM'!AA$1,1),'Bridge Start'!$I42&gt;'Bridge CPM'!Z$1),1,"")</f>
        <v/>
      </c>
      <c r="AB47" s="266" t="str">
        <f>IF(AND('Bridge Start'!$H42&lt;=CEILING('Bridge CPM'!AB$1,1),'Bridge Start'!$I42&gt;'Bridge CPM'!AA$1),1,"")</f>
        <v/>
      </c>
      <c r="AC47" s="266" t="str">
        <f>IF(AND('Bridge Start'!$H42&lt;=CEILING('Bridge CPM'!AC$1,1),'Bridge Start'!$I42&gt;'Bridge CPM'!AB$1),1,"")</f>
        <v/>
      </c>
      <c r="AD47" s="266" t="str">
        <f>IF(AND('Bridge Start'!$H42&lt;=CEILING('Bridge CPM'!AD$1,1),'Bridge Start'!$I42&gt;'Bridge CPM'!AC$1),1,"")</f>
        <v/>
      </c>
      <c r="AE47" s="266" t="str">
        <f>IF(AND('Bridge Start'!$H42&lt;=CEILING('Bridge CPM'!AE$1,1),'Bridge Start'!$I42&gt;'Bridge CPM'!AD$1),1,"")</f>
        <v/>
      </c>
      <c r="AF47" s="266" t="str">
        <f>IF(AND('Bridge Start'!$H42&lt;=CEILING('Bridge CPM'!AF$1,1),'Bridge Start'!$I42&gt;'Bridge CPM'!AE$1),1,"")</f>
        <v/>
      </c>
      <c r="AG47" s="267" t="str">
        <f>IF(AND('Bridge Start'!$H42&lt;=CEILING('Bridge CPM'!AG$1,1),'Bridge Start'!$I42&gt;'Bridge CPM'!AF$1),1,"")</f>
        <v/>
      </c>
      <c r="AH47" s="265" t="str">
        <f>IF(AND('Bridge Start'!$H42&lt;=CEILING('Bridge CPM'!AH$1,1),'Bridge Start'!$I42&gt;'Bridge CPM'!AG$1),1,"")</f>
        <v/>
      </c>
      <c r="AI47" s="266" t="str">
        <f>IF(AND('Bridge Start'!$H42&lt;=CEILING('Bridge CPM'!AI$1,1),'Bridge Start'!$I42&gt;'Bridge CPM'!AH$1),1,"")</f>
        <v/>
      </c>
      <c r="AJ47" s="266" t="str">
        <f>IF(AND('Bridge Start'!$H42&lt;=CEILING('Bridge CPM'!AJ$1,1),'Bridge Start'!$I42&gt;'Bridge CPM'!AI$1),1,"")</f>
        <v/>
      </c>
      <c r="AK47" s="266" t="str">
        <f>IF(AND('Bridge Start'!$H42&lt;=CEILING('Bridge CPM'!AK$1,1),'Bridge Start'!$I42&gt;'Bridge CPM'!AJ$1),1,"")</f>
        <v/>
      </c>
      <c r="AL47" s="266" t="str">
        <f>IF(AND('Bridge Start'!$H42&lt;=CEILING('Bridge CPM'!AL$1,1),'Bridge Start'!$I42&gt;'Bridge CPM'!AK$1),1,"")</f>
        <v/>
      </c>
      <c r="AM47" s="266" t="str">
        <f>IF(AND('Bridge Start'!$H42&lt;=CEILING('Bridge CPM'!AM$1,1),'Bridge Start'!$I42&gt;'Bridge CPM'!AL$1),1,"")</f>
        <v/>
      </c>
      <c r="AN47" s="266" t="str">
        <f>IF(AND('Bridge Start'!$H42&lt;=CEILING('Bridge CPM'!AN$1,1),'Bridge Start'!$I42&gt;'Bridge CPM'!AM$1),1,"")</f>
        <v/>
      </c>
      <c r="AO47" s="266" t="str">
        <f>IF(AND('Bridge Start'!$H42&lt;=CEILING('Bridge CPM'!AO$1,1),'Bridge Start'!$I42&gt;'Bridge CPM'!AN$1),1,"")</f>
        <v/>
      </c>
      <c r="AP47" s="266" t="str">
        <f>IF(AND('Bridge Start'!$H42&lt;=CEILING('Bridge CPM'!AP$1,1),'Bridge Start'!$I42&gt;'Bridge CPM'!AO$1),1,"")</f>
        <v/>
      </c>
      <c r="AQ47" s="267" t="str">
        <f>IF(AND('Bridge Start'!$H42&lt;=CEILING('Bridge CPM'!AQ$1,1),'Bridge Start'!$I42&gt;'Bridge CPM'!AP$1),1,"")</f>
        <v/>
      </c>
      <c r="AR47" s="265" t="str">
        <f>IF(AND('Bridge Start'!$H42&lt;=CEILING('Bridge CPM'!AR$1,1),'Bridge Start'!$I42&gt;'Bridge CPM'!AQ$1),1,"")</f>
        <v/>
      </c>
      <c r="AS47" s="266" t="str">
        <f>IF(AND('Bridge Start'!$H42&lt;=CEILING('Bridge CPM'!AS$1,1),'Bridge Start'!$I42&gt;'Bridge CPM'!AR$1),1,"")</f>
        <v/>
      </c>
      <c r="AT47" s="266" t="str">
        <f>IF(AND('Bridge Start'!$H42&lt;=CEILING('Bridge CPM'!AT$1,1),'Bridge Start'!$I42&gt;'Bridge CPM'!AS$1),1,"")</f>
        <v/>
      </c>
      <c r="AU47" s="266" t="str">
        <f>IF(AND('Bridge Start'!$H42&lt;=CEILING('Bridge CPM'!AU$1,1),'Bridge Start'!$I42&gt;'Bridge CPM'!AT$1),1,"")</f>
        <v/>
      </c>
      <c r="AV47" s="266" t="str">
        <f>IF(AND('Bridge Start'!$H42&lt;=CEILING('Bridge CPM'!AV$1,1),'Bridge Start'!$I42&gt;'Bridge CPM'!AU$1),1,"")</f>
        <v/>
      </c>
      <c r="AW47" s="266" t="str">
        <f>IF(AND('Bridge Start'!$H42&lt;=CEILING('Bridge CPM'!AW$1,1),'Bridge Start'!$I42&gt;'Bridge CPM'!AV$1),1,"")</f>
        <v/>
      </c>
      <c r="AX47" s="266" t="str">
        <f>IF(AND('Bridge Start'!$H42&lt;=CEILING('Bridge CPM'!AX$1,1),'Bridge Start'!$I42&gt;'Bridge CPM'!AW$1),1,"")</f>
        <v/>
      </c>
      <c r="AY47" s="266" t="str">
        <f>IF(AND('Bridge Start'!$H42&lt;=CEILING('Bridge CPM'!AY$1,1),'Bridge Start'!$I42&gt;'Bridge CPM'!AX$1),1,"")</f>
        <v/>
      </c>
      <c r="AZ47" s="266" t="str">
        <f>IF(AND('Bridge Start'!$H42&lt;=CEILING('Bridge CPM'!AZ$1,1),'Bridge Start'!$I42&gt;'Bridge CPM'!AY$1),1,"")</f>
        <v/>
      </c>
      <c r="BA47" s="267" t="str">
        <f>IF(AND('Bridge Start'!$H42&lt;=CEILING('Bridge CPM'!BA$1,1),'Bridge Start'!$I42&gt;'Bridge CPM'!AZ$1),1,"")</f>
        <v/>
      </c>
      <c r="BB47" s="265" t="str">
        <f>IF(AND('Bridge Start'!$H42&lt;=CEILING('Bridge CPM'!BB$1,1),'Bridge Start'!$I42&gt;'Bridge CPM'!BA$1),1,"")</f>
        <v/>
      </c>
      <c r="BC47" s="266" t="str">
        <f>IF(AND('Bridge Start'!$H42&lt;=CEILING('Bridge CPM'!BC$1,1),'Bridge Start'!$I42&gt;'Bridge CPM'!BB$1),1,"")</f>
        <v/>
      </c>
      <c r="BD47" s="266" t="str">
        <f>IF(AND('Bridge Start'!$H42&lt;=CEILING('Bridge CPM'!BD$1,1),'Bridge Start'!$I42&gt;'Bridge CPM'!BC$1),1,"")</f>
        <v/>
      </c>
      <c r="BE47" s="266" t="str">
        <f>IF(AND('Bridge Start'!$H42&lt;=CEILING('Bridge CPM'!BE$1,1),'Bridge Start'!$I42&gt;'Bridge CPM'!BD$1),1,"")</f>
        <v/>
      </c>
      <c r="BF47" s="266" t="str">
        <f>IF(AND('Bridge Start'!$H42&lt;=CEILING('Bridge CPM'!BF$1,1),'Bridge Start'!$I42&gt;'Bridge CPM'!BE$1),1,"")</f>
        <v/>
      </c>
      <c r="BG47" s="266" t="str">
        <f>IF(AND('Bridge Start'!$H42&lt;=CEILING('Bridge CPM'!BG$1,1),'Bridge Start'!$I42&gt;'Bridge CPM'!BF$1),1,"")</f>
        <v/>
      </c>
      <c r="BH47" s="266" t="str">
        <f>IF(AND('Bridge Start'!$H42&lt;=CEILING('Bridge CPM'!BH$1,1),'Bridge Start'!$I42&gt;'Bridge CPM'!BG$1),1,"")</f>
        <v/>
      </c>
      <c r="BI47" s="266" t="str">
        <f>IF(AND('Bridge Start'!$H42&lt;=CEILING('Bridge CPM'!BI$1,1),'Bridge Start'!$I42&gt;'Bridge CPM'!BH$1),1,"")</f>
        <v/>
      </c>
      <c r="BJ47" s="266" t="str">
        <f>IF(AND('Bridge Start'!$H42&lt;=CEILING('Bridge CPM'!BJ$1,1),'Bridge Start'!$I42&gt;'Bridge CPM'!BI$1),1,"")</f>
        <v/>
      </c>
      <c r="BK47" s="267" t="str">
        <f>IF(AND('Bridge Start'!$H42&lt;=CEILING('Bridge CPM'!BK$1,1),'Bridge Start'!$I42&gt;'Bridge CPM'!BJ$1),1,"")</f>
        <v/>
      </c>
      <c r="BL47" s="265" t="str">
        <f>IF(AND('Bridge Start'!$H42&lt;=CEILING('Bridge CPM'!BL$1,1),'Bridge Start'!$I42&gt;'Bridge CPM'!BK$1),1,"")</f>
        <v/>
      </c>
      <c r="BM47" s="266" t="str">
        <f>IF(AND('Bridge Start'!$H42&lt;=CEILING('Bridge CPM'!BM$1,1),'Bridge Start'!$I42&gt;'Bridge CPM'!BL$1),1,"")</f>
        <v/>
      </c>
      <c r="BN47" s="266" t="str">
        <f>IF(AND('Bridge Start'!$H42&lt;=CEILING('Bridge CPM'!BN$1,1),'Bridge Start'!$I42&gt;'Bridge CPM'!BM$1),1,"")</f>
        <v/>
      </c>
      <c r="BO47" s="266" t="str">
        <f>IF(AND('Bridge Start'!$H42&lt;=CEILING('Bridge CPM'!BO$1,1),'Bridge Start'!$I42&gt;'Bridge CPM'!BN$1),1,"")</f>
        <v/>
      </c>
      <c r="BP47" s="266" t="str">
        <f>IF(AND('Bridge Start'!$H42&lt;=CEILING('Bridge CPM'!BP$1,1),'Bridge Start'!$I42&gt;'Bridge CPM'!BO$1),1,"")</f>
        <v/>
      </c>
      <c r="BQ47" s="266" t="str">
        <f>IF(AND('Bridge Start'!$H42&lt;=CEILING('Bridge CPM'!BQ$1,1),'Bridge Start'!$I42&gt;'Bridge CPM'!BP$1),1,"")</f>
        <v/>
      </c>
      <c r="BR47" s="266" t="str">
        <f>IF(AND('Bridge Start'!$H42&lt;=CEILING('Bridge CPM'!BR$1,1),'Bridge Start'!$I42&gt;'Bridge CPM'!BQ$1),1,"")</f>
        <v/>
      </c>
      <c r="BS47" s="266" t="str">
        <f>IF(AND('Bridge Start'!$H42&lt;=CEILING('Bridge CPM'!BS$1,1),'Bridge Start'!$I42&gt;'Bridge CPM'!BR$1),1,"")</f>
        <v/>
      </c>
      <c r="BT47" s="266" t="str">
        <f>IF(AND('Bridge Start'!$H42&lt;=CEILING('Bridge CPM'!BT$1,1),'Bridge Start'!$I42&gt;'Bridge CPM'!BS$1),1,"")</f>
        <v/>
      </c>
      <c r="BU47" s="267" t="str">
        <f>IF(AND('Bridge Start'!$H42&lt;=CEILING('Bridge CPM'!BU$1,1),'Bridge Start'!$I42&gt;'Bridge CPM'!BT$1),1,"")</f>
        <v/>
      </c>
      <c r="BV47" s="265" t="str">
        <f>IF(AND('Bridge Start'!$H42&lt;=CEILING('Bridge CPM'!BV$1,1),'Bridge Start'!$I42&gt;'Bridge CPM'!BU$1),1,"")</f>
        <v/>
      </c>
      <c r="BW47" s="266" t="str">
        <f>IF(AND('Bridge Start'!$H42&lt;=CEILING('Bridge CPM'!BW$1,1),'Bridge Start'!$I42&gt;'Bridge CPM'!BV$1),1,"")</f>
        <v/>
      </c>
      <c r="BX47" s="266" t="str">
        <f>IF(AND('Bridge Start'!$H42&lt;=CEILING('Bridge CPM'!BX$1,1),'Bridge Start'!$I42&gt;'Bridge CPM'!BW$1),1,"")</f>
        <v/>
      </c>
      <c r="BY47" s="266" t="str">
        <f>IF(AND('Bridge Start'!$H42&lt;=CEILING('Bridge CPM'!BY$1,1),'Bridge Start'!$I42&gt;'Bridge CPM'!BX$1),1,"")</f>
        <v/>
      </c>
      <c r="BZ47" s="266" t="str">
        <f>IF(AND('Bridge Start'!$H42&lt;=CEILING('Bridge CPM'!BZ$1,1),'Bridge Start'!$I42&gt;'Bridge CPM'!BY$1),1,"")</f>
        <v/>
      </c>
      <c r="CA47" s="266" t="str">
        <f>IF(AND('Bridge Start'!$H42&lt;=CEILING('Bridge CPM'!CA$1,1),'Bridge Start'!$I42&gt;'Bridge CPM'!BZ$1),1,"")</f>
        <v/>
      </c>
      <c r="CB47" s="266" t="str">
        <f>IF(AND('Bridge Start'!$H42&lt;=CEILING('Bridge CPM'!CB$1,1),'Bridge Start'!$I42&gt;'Bridge CPM'!CA$1),1,"")</f>
        <v/>
      </c>
      <c r="CC47" s="266" t="str">
        <f>IF(AND('Bridge Start'!$H42&lt;=CEILING('Bridge CPM'!CC$1,1),'Bridge Start'!$I42&gt;'Bridge CPM'!CB$1),1,"")</f>
        <v/>
      </c>
      <c r="CD47" s="266" t="str">
        <f>IF(AND('Bridge Start'!$H42&lt;=CEILING('Bridge CPM'!CD$1,1),'Bridge Start'!$I42&gt;'Bridge CPM'!CC$1),1,"")</f>
        <v/>
      </c>
      <c r="CE47" s="267" t="str">
        <f>IF(AND('Bridge Start'!$H42&lt;=CEILING('Bridge CPM'!CE$1,1),'Bridge Start'!$I42&gt;'Bridge CPM'!CD$1),1,"")</f>
        <v/>
      </c>
      <c r="CF47" s="265" t="str">
        <f>IF(AND('Bridge Start'!$H42&lt;=CEILING('Bridge CPM'!CF$1,1),'Bridge Start'!$I42&gt;'Bridge CPM'!CE$1),1,"")</f>
        <v/>
      </c>
      <c r="CG47" s="266" t="str">
        <f>IF(AND('Bridge Start'!$H42&lt;=CEILING('Bridge CPM'!CG$1,1),'Bridge Start'!$I42&gt;'Bridge CPM'!CF$1),1,"")</f>
        <v/>
      </c>
      <c r="CH47" s="266" t="str">
        <f>IF(AND('Bridge Start'!$H42&lt;=CEILING('Bridge CPM'!CH$1,1),'Bridge Start'!$I42&gt;'Bridge CPM'!CG$1),1,"")</f>
        <v/>
      </c>
      <c r="CI47" s="266" t="str">
        <f>IF(AND('Bridge Start'!$H42&lt;=CEILING('Bridge CPM'!CI$1,1),'Bridge Start'!$I42&gt;'Bridge CPM'!CH$1),1,"")</f>
        <v/>
      </c>
      <c r="CJ47" s="266" t="str">
        <f>IF(AND('Bridge Start'!$H42&lt;=CEILING('Bridge CPM'!CJ$1,1),'Bridge Start'!$I42&gt;'Bridge CPM'!CI$1),1,"")</f>
        <v/>
      </c>
      <c r="CK47" s="266" t="str">
        <f>IF(AND('Bridge Start'!$H42&lt;=CEILING('Bridge CPM'!CK$1,1),'Bridge Start'!$I42&gt;'Bridge CPM'!CJ$1),1,"")</f>
        <v/>
      </c>
      <c r="CL47" s="266" t="str">
        <f>IF(AND('Bridge Start'!$H42&lt;=CEILING('Bridge CPM'!CL$1,1),'Bridge Start'!$I42&gt;'Bridge CPM'!CK$1),1,"")</f>
        <v/>
      </c>
      <c r="CM47" s="266" t="str">
        <f>IF(AND('Bridge Start'!$H42&lt;=CEILING('Bridge CPM'!CM$1,1),'Bridge Start'!$I42&gt;'Bridge CPM'!CL$1),1,"")</f>
        <v/>
      </c>
      <c r="CN47" s="266" t="str">
        <f>IF(AND('Bridge Start'!$H42&lt;=CEILING('Bridge CPM'!CN$1,1),'Bridge Start'!$I42&gt;'Bridge CPM'!CM$1),1,"")</f>
        <v/>
      </c>
      <c r="CO47" s="267" t="str">
        <f>IF(AND('Bridge Start'!$H42&lt;=CEILING('Bridge CPM'!CO$1,1),'Bridge Start'!$I42&gt;'Bridge CPM'!CN$1),1,"")</f>
        <v/>
      </c>
      <c r="CP47" s="265" t="str">
        <f>IF(AND('Bridge Start'!$H42&lt;=CEILING('Bridge CPM'!CP$1,1),'Bridge Start'!$I42&gt;'Bridge CPM'!CO$1),1,"")</f>
        <v/>
      </c>
      <c r="CQ47" s="266" t="str">
        <f>IF(AND('Bridge Start'!$H42&lt;=CEILING('Bridge CPM'!CQ$1,1),'Bridge Start'!$I42&gt;'Bridge CPM'!CP$1),1,"")</f>
        <v/>
      </c>
      <c r="CR47" s="266" t="str">
        <f>IF(AND('Bridge Start'!$H42&lt;=CEILING('Bridge CPM'!CR$1,1),'Bridge Start'!$I42&gt;'Bridge CPM'!CQ$1),1,"")</f>
        <v/>
      </c>
      <c r="CS47" s="266" t="str">
        <f>IF(AND('Bridge Start'!$H42&lt;=CEILING('Bridge CPM'!CS$1,1),'Bridge Start'!$I42&gt;'Bridge CPM'!CR$1),1,"")</f>
        <v/>
      </c>
      <c r="CT47" s="266" t="str">
        <f>IF(AND('Bridge Start'!$H42&lt;=CEILING('Bridge CPM'!CT$1,1),'Bridge Start'!$I42&gt;'Bridge CPM'!CS$1),1,"")</f>
        <v/>
      </c>
      <c r="CU47" s="266" t="str">
        <f>IF(AND('Bridge Start'!$H42&lt;=CEILING('Bridge CPM'!CU$1,1),'Bridge Start'!$I42&gt;'Bridge CPM'!CT$1),1,"")</f>
        <v/>
      </c>
      <c r="CV47" s="266" t="str">
        <f>IF(AND('Bridge Start'!$H42&lt;=CEILING('Bridge CPM'!CV$1,1),'Bridge Start'!$I42&gt;'Bridge CPM'!CU$1),1,"")</f>
        <v/>
      </c>
      <c r="CW47" s="266" t="str">
        <f>IF(AND('Bridge Start'!$H42&lt;=CEILING('Bridge CPM'!CW$1,1),'Bridge Start'!$I42&gt;'Bridge CPM'!CV$1),1,"")</f>
        <v/>
      </c>
      <c r="CX47" s="266" t="str">
        <f>IF(AND('Bridge Start'!$H42&lt;=CEILING('Bridge CPM'!CX$1,1),'Bridge Start'!$I42&gt;'Bridge CPM'!CW$1),1,"")</f>
        <v/>
      </c>
      <c r="CY47" s="267" t="str">
        <f>IF(AND('Bridge Start'!$H42&lt;=CEILING('Bridge CPM'!CY$1,1),'Bridge Start'!$I42&gt;'Bridge CPM'!CX$1),1,"")</f>
        <v/>
      </c>
      <c r="CZ47" s="265" t="str">
        <f>IF(AND('Bridge Start'!$H42&lt;=CEILING('Bridge CPM'!CZ$1,1),'Bridge Start'!$I42&gt;'Bridge CPM'!CY$1),1,"")</f>
        <v/>
      </c>
      <c r="DA47" s="266" t="str">
        <f>IF(AND('Bridge Start'!$H42&lt;=CEILING('Bridge CPM'!DA$1,1),'Bridge Start'!$I42&gt;'Bridge CPM'!CZ$1),1,"")</f>
        <v/>
      </c>
      <c r="DB47" s="266" t="str">
        <f>IF(AND('Bridge Start'!$H42&lt;=CEILING('Bridge CPM'!DB$1,1),'Bridge Start'!$I42&gt;'Bridge CPM'!DA$1),1,"")</f>
        <v/>
      </c>
      <c r="DC47" s="266" t="str">
        <f>IF(AND('Bridge Start'!$H42&lt;=CEILING('Bridge CPM'!DC$1,1),'Bridge Start'!$I42&gt;'Bridge CPM'!DB$1),1,"")</f>
        <v/>
      </c>
      <c r="DD47" s="266" t="str">
        <f>IF(AND('Bridge Start'!$H42&lt;=CEILING('Bridge CPM'!DD$1,1),'Bridge Start'!$I42&gt;'Bridge CPM'!DC$1),1,"")</f>
        <v/>
      </c>
      <c r="DE47" s="266" t="str">
        <f>IF(AND('Bridge Start'!$H42&lt;=CEILING('Bridge CPM'!DE$1,1),'Bridge Start'!$I42&gt;'Bridge CPM'!DD$1),1,"")</f>
        <v/>
      </c>
      <c r="DF47" s="266" t="str">
        <f>IF(AND('Bridge Start'!$H42&lt;=CEILING('Bridge CPM'!DF$1,1),'Bridge Start'!$I42&gt;'Bridge CPM'!DE$1),1,"")</f>
        <v/>
      </c>
      <c r="DG47" s="266" t="str">
        <f>IF(AND('Bridge Start'!$H42&lt;=CEILING('Bridge CPM'!DG$1,1),'Bridge Start'!$I42&gt;'Bridge CPM'!DF$1),1,"")</f>
        <v/>
      </c>
      <c r="DH47" s="266" t="str">
        <f>IF(AND('Bridge Start'!$H42&lt;=CEILING('Bridge CPM'!DH$1,1),'Bridge Start'!$I42&gt;'Bridge CPM'!DG$1),1,"")</f>
        <v/>
      </c>
      <c r="DI47" s="267" t="str">
        <f>IF(AND('Bridge Start'!$H42&lt;=CEILING('Bridge CPM'!DI$1,1),'Bridge Start'!$I42&gt;'Bridge CPM'!DH$1),1,"")</f>
        <v/>
      </c>
      <c r="DJ47" s="265" t="str">
        <f>IF(AND('Bridge Start'!$H42&lt;=CEILING('Bridge CPM'!DJ$1,1),'Bridge Start'!$I42&gt;'Bridge CPM'!DI$1),1,"")</f>
        <v/>
      </c>
      <c r="DK47" s="266" t="str">
        <f>IF(AND('Bridge Start'!$H42&lt;=CEILING('Bridge CPM'!DK$1,1),'Bridge Start'!$I42&gt;'Bridge CPM'!DJ$1),1,"")</f>
        <v/>
      </c>
      <c r="DL47" s="266" t="str">
        <f>IF(AND('Bridge Start'!$H42&lt;=CEILING('Bridge CPM'!DL$1,1),'Bridge Start'!$I42&gt;'Bridge CPM'!DK$1),1,"")</f>
        <v/>
      </c>
      <c r="DM47" s="266" t="str">
        <f>IF(AND('Bridge Start'!$H42&lt;=CEILING('Bridge CPM'!DM$1,1),'Bridge Start'!$I42&gt;'Bridge CPM'!DL$1),1,"")</f>
        <v/>
      </c>
      <c r="DN47" s="266" t="str">
        <f>IF(AND('Bridge Start'!$H42&lt;=CEILING('Bridge CPM'!DN$1,1),'Bridge Start'!$I42&gt;'Bridge CPM'!DM$1),1,"")</f>
        <v/>
      </c>
      <c r="DO47" s="266" t="str">
        <f>IF(AND('Bridge Start'!$H42&lt;=CEILING('Bridge CPM'!DO$1,1),'Bridge Start'!$I42&gt;'Bridge CPM'!DN$1),1,"")</f>
        <v/>
      </c>
      <c r="DP47" s="266" t="str">
        <f>IF(AND('Bridge Start'!$H42&lt;=CEILING('Bridge CPM'!DP$1,1),'Bridge Start'!$I42&gt;'Bridge CPM'!DO$1),1,"")</f>
        <v/>
      </c>
      <c r="DQ47" s="266" t="str">
        <f>IF(AND('Bridge Start'!$H42&lt;=CEILING('Bridge CPM'!DQ$1,1),'Bridge Start'!$I42&gt;'Bridge CPM'!DP$1),1,"")</f>
        <v/>
      </c>
      <c r="DR47" s="266" t="str">
        <f>IF(AND('Bridge Start'!$H42&lt;=CEILING('Bridge CPM'!DR$1,1),'Bridge Start'!$I42&gt;'Bridge CPM'!DQ$1),1,"")</f>
        <v/>
      </c>
      <c r="DS47" s="267" t="str">
        <f>IF(AND('Bridge Start'!$H42&lt;=CEILING('Bridge CPM'!DS$1,1),'Bridge Start'!$I42&gt;'Bridge CPM'!DR$1),1,"")</f>
        <v/>
      </c>
      <c r="DT47" s="265" t="str">
        <f>IF(AND('Bridge Start'!$H42&lt;=CEILING('Bridge CPM'!DT$1,1),'Bridge Start'!$I42&gt;'Bridge CPM'!DS$1),1,"")</f>
        <v/>
      </c>
      <c r="DU47" s="266" t="str">
        <f>IF(AND('Bridge Start'!$H42&lt;=CEILING('Bridge CPM'!DU$1,1),'Bridge Start'!$I42&gt;'Bridge CPM'!DT$1),1,"")</f>
        <v/>
      </c>
      <c r="DV47" s="266" t="str">
        <f>IF(AND('Bridge Start'!$H42&lt;=CEILING('Bridge CPM'!DV$1,1),'Bridge Start'!$I42&gt;'Bridge CPM'!DU$1),1,"")</f>
        <v/>
      </c>
      <c r="DW47" s="266" t="str">
        <f>IF(AND('Bridge Start'!$H42&lt;=CEILING('Bridge CPM'!DW$1,1),'Bridge Start'!$I42&gt;'Bridge CPM'!DV$1),1,"")</f>
        <v/>
      </c>
      <c r="DX47" s="266" t="str">
        <f>IF(AND('Bridge Start'!$H42&lt;=CEILING('Bridge CPM'!DX$1,1),'Bridge Start'!$I42&gt;'Bridge CPM'!DW$1),1,"")</f>
        <v/>
      </c>
      <c r="DY47" s="266" t="str">
        <f>IF(AND('Bridge Start'!$H42&lt;=CEILING('Bridge CPM'!DY$1,1),'Bridge Start'!$I42&gt;'Bridge CPM'!DX$1),1,"")</f>
        <v/>
      </c>
      <c r="DZ47" s="266" t="str">
        <f>IF(AND('Bridge Start'!$H42&lt;=CEILING('Bridge CPM'!DZ$1,1),'Bridge Start'!$I42&gt;'Bridge CPM'!DY$1),1,"")</f>
        <v/>
      </c>
      <c r="EA47" s="266" t="str">
        <f>IF(AND('Bridge Start'!$H42&lt;=CEILING('Bridge CPM'!EA$1,1),'Bridge Start'!$I42&gt;'Bridge CPM'!DZ$1),1,"")</f>
        <v/>
      </c>
      <c r="EB47" s="266" t="str">
        <f>IF(AND('Bridge Start'!$H42&lt;=CEILING('Bridge CPM'!EB$1,1),'Bridge Start'!$I42&gt;'Bridge CPM'!EA$1),1,"")</f>
        <v/>
      </c>
      <c r="EC47" s="267" t="str">
        <f>IF(AND('Bridge Start'!$H42&lt;=CEILING('Bridge CPM'!EC$1,1),'Bridge Start'!$I42&gt;'Bridge CPM'!EB$1),1,"")</f>
        <v/>
      </c>
    </row>
    <row r="48" spans="2:133" ht="12" hidden="1" customHeight="1" x14ac:dyDescent="0.2">
      <c r="B48" t="str">
        <f>'Bridge Start'!B43</f>
        <v/>
      </c>
      <c r="C48" s="207" t="str">
        <f>'Bridge Start'!D43</f>
        <v/>
      </c>
      <c r="D48" s="265" t="str">
        <f>IF(AND('Bridge Start'!$H43&lt;=CEILING('Bridge CPM'!D$1,1),'Bridge Start'!$I43&gt;'Bridge CPM'!C$1),1,"")</f>
        <v/>
      </c>
      <c r="E48" s="266" t="str">
        <f>IF(AND('Bridge Start'!$H43&lt;=CEILING('Bridge CPM'!E$1,1),'Bridge Start'!$I43&gt;'Bridge CPM'!D$1),1,"")</f>
        <v/>
      </c>
      <c r="F48" s="266" t="str">
        <f>IF(AND('Bridge Start'!$H43&lt;=CEILING('Bridge CPM'!F$1,1),'Bridge Start'!$I43&gt;'Bridge CPM'!E$1),1,"")</f>
        <v/>
      </c>
      <c r="G48" s="266" t="str">
        <f>IF(AND('Bridge Start'!$H43&lt;=CEILING('Bridge CPM'!G$1,1),'Bridge Start'!$I43&gt;'Bridge CPM'!F$1),1,"")</f>
        <v/>
      </c>
      <c r="H48" s="266" t="str">
        <f>IF(AND('Bridge Start'!$H43&lt;=CEILING('Bridge CPM'!H$1,1),'Bridge Start'!$I43&gt;'Bridge CPM'!G$1),1,"")</f>
        <v/>
      </c>
      <c r="I48" s="266" t="str">
        <f>IF(AND('Bridge Start'!$H43&lt;=CEILING('Bridge CPM'!I$1,1),'Bridge Start'!$I43&gt;'Bridge CPM'!H$1),1,"")</f>
        <v/>
      </c>
      <c r="J48" s="266" t="str">
        <f>IF(AND('Bridge Start'!$H43&lt;=CEILING('Bridge CPM'!J$1,1),'Bridge Start'!$I43&gt;'Bridge CPM'!I$1),1,"")</f>
        <v/>
      </c>
      <c r="K48" s="266" t="str">
        <f>IF(AND('Bridge Start'!$H43&lt;=CEILING('Bridge CPM'!K$1,1),'Bridge Start'!$I43&gt;'Bridge CPM'!J$1),1,"")</f>
        <v/>
      </c>
      <c r="L48" s="266" t="str">
        <f>IF(AND('Bridge Start'!$H43&lt;=CEILING('Bridge CPM'!L$1,1),'Bridge Start'!$I43&gt;'Bridge CPM'!K$1),1,"")</f>
        <v/>
      </c>
      <c r="M48" s="267" t="str">
        <f>IF(AND('Bridge Start'!$H43&lt;=CEILING('Bridge CPM'!M$1,1),'Bridge Start'!$I43&gt;'Bridge CPM'!L$1),1,"")</f>
        <v/>
      </c>
      <c r="N48" s="265" t="str">
        <f>IF(AND('Bridge Start'!$H43&lt;=CEILING('Bridge CPM'!N$1,1),'Bridge Start'!$I43&gt;'Bridge CPM'!M$1),1,"")</f>
        <v/>
      </c>
      <c r="O48" s="266" t="str">
        <f>IF(AND('Bridge Start'!$H43&lt;=CEILING('Bridge CPM'!O$1,1),'Bridge Start'!$I43&gt;'Bridge CPM'!N$1),1,"")</f>
        <v/>
      </c>
      <c r="P48" s="266" t="str">
        <f>IF(AND('Bridge Start'!$H43&lt;=CEILING('Bridge CPM'!P$1,1),'Bridge Start'!$I43&gt;'Bridge CPM'!O$1),1,"")</f>
        <v/>
      </c>
      <c r="Q48" s="266" t="str">
        <f>IF(AND('Bridge Start'!$H43&lt;=CEILING('Bridge CPM'!Q$1,1),'Bridge Start'!$I43&gt;'Bridge CPM'!P$1),1,"")</f>
        <v/>
      </c>
      <c r="R48" s="266" t="str">
        <f>IF(AND('Bridge Start'!$H43&lt;=CEILING('Bridge CPM'!R$1,1),'Bridge Start'!$I43&gt;'Bridge CPM'!Q$1),1,"")</f>
        <v/>
      </c>
      <c r="S48" s="266" t="str">
        <f>IF(AND('Bridge Start'!$H43&lt;=CEILING('Bridge CPM'!S$1,1),'Bridge Start'!$I43&gt;'Bridge CPM'!R$1),1,"")</f>
        <v/>
      </c>
      <c r="T48" s="266" t="str">
        <f>IF(AND('Bridge Start'!$H43&lt;=CEILING('Bridge CPM'!T$1,1),'Bridge Start'!$I43&gt;'Bridge CPM'!S$1),1,"")</f>
        <v/>
      </c>
      <c r="U48" s="266" t="str">
        <f>IF(AND('Bridge Start'!$H43&lt;=CEILING('Bridge CPM'!U$1,1),'Bridge Start'!$I43&gt;'Bridge CPM'!T$1),1,"")</f>
        <v/>
      </c>
      <c r="V48" s="266" t="str">
        <f>IF(AND('Bridge Start'!$H43&lt;=CEILING('Bridge CPM'!V$1,1),'Bridge Start'!$I43&gt;'Bridge CPM'!U$1),1,"")</f>
        <v/>
      </c>
      <c r="W48" s="267" t="str">
        <f>IF(AND('Bridge Start'!$H43&lt;=CEILING('Bridge CPM'!W$1,1),'Bridge Start'!$I43&gt;'Bridge CPM'!V$1),1,"")</f>
        <v/>
      </c>
      <c r="X48" s="265" t="str">
        <f>IF(AND('Bridge Start'!$H43&lt;=CEILING('Bridge CPM'!X$1,1),'Bridge Start'!$I43&gt;'Bridge CPM'!W$1),1,"")</f>
        <v/>
      </c>
      <c r="Y48" s="266" t="str">
        <f>IF(AND('Bridge Start'!$H43&lt;=CEILING('Bridge CPM'!Y$1,1),'Bridge Start'!$I43&gt;'Bridge CPM'!X$1),1,"")</f>
        <v/>
      </c>
      <c r="Z48" s="266" t="str">
        <f>IF(AND('Bridge Start'!$H43&lt;=CEILING('Bridge CPM'!Z$1,1),'Bridge Start'!$I43&gt;'Bridge CPM'!Y$1),1,"")</f>
        <v/>
      </c>
      <c r="AA48" s="266" t="str">
        <f>IF(AND('Bridge Start'!$H43&lt;=CEILING('Bridge CPM'!AA$1,1),'Bridge Start'!$I43&gt;'Bridge CPM'!Z$1),1,"")</f>
        <v/>
      </c>
      <c r="AB48" s="266" t="str">
        <f>IF(AND('Bridge Start'!$H43&lt;=CEILING('Bridge CPM'!AB$1,1),'Bridge Start'!$I43&gt;'Bridge CPM'!AA$1),1,"")</f>
        <v/>
      </c>
      <c r="AC48" s="266" t="str">
        <f>IF(AND('Bridge Start'!$H43&lt;=CEILING('Bridge CPM'!AC$1,1),'Bridge Start'!$I43&gt;'Bridge CPM'!AB$1),1,"")</f>
        <v/>
      </c>
      <c r="AD48" s="266" t="str">
        <f>IF(AND('Bridge Start'!$H43&lt;=CEILING('Bridge CPM'!AD$1,1),'Bridge Start'!$I43&gt;'Bridge CPM'!AC$1),1,"")</f>
        <v/>
      </c>
      <c r="AE48" s="266" t="str">
        <f>IF(AND('Bridge Start'!$H43&lt;=CEILING('Bridge CPM'!AE$1,1),'Bridge Start'!$I43&gt;'Bridge CPM'!AD$1),1,"")</f>
        <v/>
      </c>
      <c r="AF48" s="266" t="str">
        <f>IF(AND('Bridge Start'!$H43&lt;=CEILING('Bridge CPM'!AF$1,1),'Bridge Start'!$I43&gt;'Bridge CPM'!AE$1),1,"")</f>
        <v/>
      </c>
      <c r="AG48" s="267" t="str">
        <f>IF(AND('Bridge Start'!$H43&lt;=CEILING('Bridge CPM'!AG$1,1),'Bridge Start'!$I43&gt;'Bridge CPM'!AF$1),1,"")</f>
        <v/>
      </c>
      <c r="AH48" s="265" t="str">
        <f>IF(AND('Bridge Start'!$H43&lt;=CEILING('Bridge CPM'!AH$1,1),'Bridge Start'!$I43&gt;'Bridge CPM'!AG$1),1,"")</f>
        <v/>
      </c>
      <c r="AI48" s="266" t="str">
        <f>IF(AND('Bridge Start'!$H43&lt;=CEILING('Bridge CPM'!AI$1,1),'Bridge Start'!$I43&gt;'Bridge CPM'!AH$1),1,"")</f>
        <v/>
      </c>
      <c r="AJ48" s="266" t="str">
        <f>IF(AND('Bridge Start'!$H43&lt;=CEILING('Bridge CPM'!AJ$1,1),'Bridge Start'!$I43&gt;'Bridge CPM'!AI$1),1,"")</f>
        <v/>
      </c>
      <c r="AK48" s="266" t="str">
        <f>IF(AND('Bridge Start'!$H43&lt;=CEILING('Bridge CPM'!AK$1,1),'Bridge Start'!$I43&gt;'Bridge CPM'!AJ$1),1,"")</f>
        <v/>
      </c>
      <c r="AL48" s="266" t="str">
        <f>IF(AND('Bridge Start'!$H43&lt;=CEILING('Bridge CPM'!AL$1,1),'Bridge Start'!$I43&gt;'Bridge CPM'!AK$1),1,"")</f>
        <v/>
      </c>
      <c r="AM48" s="266" t="str">
        <f>IF(AND('Bridge Start'!$H43&lt;=CEILING('Bridge CPM'!AM$1,1),'Bridge Start'!$I43&gt;'Bridge CPM'!AL$1),1,"")</f>
        <v/>
      </c>
      <c r="AN48" s="266" t="str">
        <f>IF(AND('Bridge Start'!$H43&lt;=CEILING('Bridge CPM'!AN$1,1),'Bridge Start'!$I43&gt;'Bridge CPM'!AM$1),1,"")</f>
        <v/>
      </c>
      <c r="AO48" s="266" t="str">
        <f>IF(AND('Bridge Start'!$H43&lt;=CEILING('Bridge CPM'!AO$1,1),'Bridge Start'!$I43&gt;'Bridge CPM'!AN$1),1,"")</f>
        <v/>
      </c>
      <c r="AP48" s="266" t="str">
        <f>IF(AND('Bridge Start'!$H43&lt;=CEILING('Bridge CPM'!AP$1,1),'Bridge Start'!$I43&gt;'Bridge CPM'!AO$1),1,"")</f>
        <v/>
      </c>
      <c r="AQ48" s="267" t="str">
        <f>IF(AND('Bridge Start'!$H43&lt;=CEILING('Bridge CPM'!AQ$1,1),'Bridge Start'!$I43&gt;'Bridge CPM'!AP$1),1,"")</f>
        <v/>
      </c>
      <c r="AR48" s="265" t="str">
        <f>IF(AND('Bridge Start'!$H43&lt;=CEILING('Bridge CPM'!AR$1,1),'Bridge Start'!$I43&gt;'Bridge CPM'!AQ$1),1,"")</f>
        <v/>
      </c>
      <c r="AS48" s="266" t="str">
        <f>IF(AND('Bridge Start'!$H43&lt;=CEILING('Bridge CPM'!AS$1,1),'Bridge Start'!$I43&gt;'Bridge CPM'!AR$1),1,"")</f>
        <v/>
      </c>
      <c r="AT48" s="266" t="str">
        <f>IF(AND('Bridge Start'!$H43&lt;=CEILING('Bridge CPM'!AT$1,1),'Bridge Start'!$I43&gt;'Bridge CPM'!AS$1),1,"")</f>
        <v/>
      </c>
      <c r="AU48" s="266" t="str">
        <f>IF(AND('Bridge Start'!$H43&lt;=CEILING('Bridge CPM'!AU$1,1),'Bridge Start'!$I43&gt;'Bridge CPM'!AT$1),1,"")</f>
        <v/>
      </c>
      <c r="AV48" s="266" t="str">
        <f>IF(AND('Bridge Start'!$H43&lt;=CEILING('Bridge CPM'!AV$1,1),'Bridge Start'!$I43&gt;'Bridge CPM'!AU$1),1,"")</f>
        <v/>
      </c>
      <c r="AW48" s="266" t="str">
        <f>IF(AND('Bridge Start'!$H43&lt;=CEILING('Bridge CPM'!AW$1,1),'Bridge Start'!$I43&gt;'Bridge CPM'!AV$1),1,"")</f>
        <v/>
      </c>
      <c r="AX48" s="266" t="str">
        <f>IF(AND('Bridge Start'!$H43&lt;=CEILING('Bridge CPM'!AX$1,1),'Bridge Start'!$I43&gt;'Bridge CPM'!AW$1),1,"")</f>
        <v/>
      </c>
      <c r="AY48" s="266" t="str">
        <f>IF(AND('Bridge Start'!$H43&lt;=CEILING('Bridge CPM'!AY$1,1),'Bridge Start'!$I43&gt;'Bridge CPM'!AX$1),1,"")</f>
        <v/>
      </c>
      <c r="AZ48" s="266" t="str">
        <f>IF(AND('Bridge Start'!$H43&lt;=CEILING('Bridge CPM'!AZ$1,1),'Bridge Start'!$I43&gt;'Bridge CPM'!AY$1),1,"")</f>
        <v/>
      </c>
      <c r="BA48" s="267" t="str">
        <f>IF(AND('Bridge Start'!$H43&lt;=CEILING('Bridge CPM'!BA$1,1),'Bridge Start'!$I43&gt;'Bridge CPM'!AZ$1),1,"")</f>
        <v/>
      </c>
      <c r="BB48" s="265" t="str">
        <f>IF(AND('Bridge Start'!$H43&lt;=CEILING('Bridge CPM'!BB$1,1),'Bridge Start'!$I43&gt;'Bridge CPM'!BA$1),1,"")</f>
        <v/>
      </c>
      <c r="BC48" s="266" t="str">
        <f>IF(AND('Bridge Start'!$H43&lt;=CEILING('Bridge CPM'!BC$1,1),'Bridge Start'!$I43&gt;'Bridge CPM'!BB$1),1,"")</f>
        <v/>
      </c>
      <c r="BD48" s="266" t="str">
        <f>IF(AND('Bridge Start'!$H43&lt;=CEILING('Bridge CPM'!BD$1,1),'Bridge Start'!$I43&gt;'Bridge CPM'!BC$1),1,"")</f>
        <v/>
      </c>
      <c r="BE48" s="266" t="str">
        <f>IF(AND('Bridge Start'!$H43&lt;=CEILING('Bridge CPM'!BE$1,1),'Bridge Start'!$I43&gt;'Bridge CPM'!BD$1),1,"")</f>
        <v/>
      </c>
      <c r="BF48" s="266" t="str">
        <f>IF(AND('Bridge Start'!$H43&lt;=CEILING('Bridge CPM'!BF$1,1),'Bridge Start'!$I43&gt;'Bridge CPM'!BE$1),1,"")</f>
        <v/>
      </c>
      <c r="BG48" s="266" t="str">
        <f>IF(AND('Bridge Start'!$H43&lt;=CEILING('Bridge CPM'!BG$1,1),'Bridge Start'!$I43&gt;'Bridge CPM'!BF$1),1,"")</f>
        <v/>
      </c>
      <c r="BH48" s="266" t="str">
        <f>IF(AND('Bridge Start'!$H43&lt;=CEILING('Bridge CPM'!BH$1,1),'Bridge Start'!$I43&gt;'Bridge CPM'!BG$1),1,"")</f>
        <v/>
      </c>
      <c r="BI48" s="266" t="str">
        <f>IF(AND('Bridge Start'!$H43&lt;=CEILING('Bridge CPM'!BI$1,1),'Bridge Start'!$I43&gt;'Bridge CPM'!BH$1),1,"")</f>
        <v/>
      </c>
      <c r="BJ48" s="266" t="str">
        <f>IF(AND('Bridge Start'!$H43&lt;=CEILING('Bridge CPM'!BJ$1,1),'Bridge Start'!$I43&gt;'Bridge CPM'!BI$1),1,"")</f>
        <v/>
      </c>
      <c r="BK48" s="267" t="str">
        <f>IF(AND('Bridge Start'!$H43&lt;=CEILING('Bridge CPM'!BK$1,1),'Bridge Start'!$I43&gt;'Bridge CPM'!BJ$1),1,"")</f>
        <v/>
      </c>
      <c r="BL48" s="265" t="str">
        <f>IF(AND('Bridge Start'!$H43&lt;=CEILING('Bridge CPM'!BL$1,1),'Bridge Start'!$I43&gt;'Bridge CPM'!BK$1),1,"")</f>
        <v/>
      </c>
      <c r="BM48" s="266" t="str">
        <f>IF(AND('Bridge Start'!$H43&lt;=CEILING('Bridge CPM'!BM$1,1),'Bridge Start'!$I43&gt;'Bridge CPM'!BL$1),1,"")</f>
        <v/>
      </c>
      <c r="BN48" s="266" t="str">
        <f>IF(AND('Bridge Start'!$H43&lt;=CEILING('Bridge CPM'!BN$1,1),'Bridge Start'!$I43&gt;'Bridge CPM'!BM$1),1,"")</f>
        <v/>
      </c>
      <c r="BO48" s="266" t="str">
        <f>IF(AND('Bridge Start'!$H43&lt;=CEILING('Bridge CPM'!BO$1,1),'Bridge Start'!$I43&gt;'Bridge CPM'!BN$1),1,"")</f>
        <v/>
      </c>
      <c r="BP48" s="266" t="str">
        <f>IF(AND('Bridge Start'!$H43&lt;=CEILING('Bridge CPM'!BP$1,1),'Bridge Start'!$I43&gt;'Bridge CPM'!BO$1),1,"")</f>
        <v/>
      </c>
      <c r="BQ48" s="266" t="str">
        <f>IF(AND('Bridge Start'!$H43&lt;=CEILING('Bridge CPM'!BQ$1,1),'Bridge Start'!$I43&gt;'Bridge CPM'!BP$1),1,"")</f>
        <v/>
      </c>
      <c r="BR48" s="266" t="str">
        <f>IF(AND('Bridge Start'!$H43&lt;=CEILING('Bridge CPM'!BR$1,1),'Bridge Start'!$I43&gt;'Bridge CPM'!BQ$1),1,"")</f>
        <v/>
      </c>
      <c r="BS48" s="266" t="str">
        <f>IF(AND('Bridge Start'!$H43&lt;=CEILING('Bridge CPM'!BS$1,1),'Bridge Start'!$I43&gt;'Bridge CPM'!BR$1),1,"")</f>
        <v/>
      </c>
      <c r="BT48" s="266" t="str">
        <f>IF(AND('Bridge Start'!$H43&lt;=CEILING('Bridge CPM'!BT$1,1),'Bridge Start'!$I43&gt;'Bridge CPM'!BS$1),1,"")</f>
        <v/>
      </c>
      <c r="BU48" s="267" t="str">
        <f>IF(AND('Bridge Start'!$H43&lt;=CEILING('Bridge CPM'!BU$1,1),'Bridge Start'!$I43&gt;'Bridge CPM'!BT$1),1,"")</f>
        <v/>
      </c>
      <c r="BV48" s="265" t="str">
        <f>IF(AND('Bridge Start'!$H43&lt;=CEILING('Bridge CPM'!BV$1,1),'Bridge Start'!$I43&gt;'Bridge CPM'!BU$1),1,"")</f>
        <v/>
      </c>
      <c r="BW48" s="266" t="str">
        <f>IF(AND('Bridge Start'!$H43&lt;=CEILING('Bridge CPM'!BW$1,1),'Bridge Start'!$I43&gt;'Bridge CPM'!BV$1),1,"")</f>
        <v/>
      </c>
      <c r="BX48" s="266" t="str">
        <f>IF(AND('Bridge Start'!$H43&lt;=CEILING('Bridge CPM'!BX$1,1),'Bridge Start'!$I43&gt;'Bridge CPM'!BW$1),1,"")</f>
        <v/>
      </c>
      <c r="BY48" s="266" t="str">
        <f>IF(AND('Bridge Start'!$H43&lt;=CEILING('Bridge CPM'!BY$1,1),'Bridge Start'!$I43&gt;'Bridge CPM'!BX$1),1,"")</f>
        <v/>
      </c>
      <c r="BZ48" s="266" t="str">
        <f>IF(AND('Bridge Start'!$H43&lt;=CEILING('Bridge CPM'!BZ$1,1),'Bridge Start'!$I43&gt;'Bridge CPM'!BY$1),1,"")</f>
        <v/>
      </c>
      <c r="CA48" s="266" t="str">
        <f>IF(AND('Bridge Start'!$H43&lt;=CEILING('Bridge CPM'!CA$1,1),'Bridge Start'!$I43&gt;'Bridge CPM'!BZ$1),1,"")</f>
        <v/>
      </c>
      <c r="CB48" s="266" t="str">
        <f>IF(AND('Bridge Start'!$H43&lt;=CEILING('Bridge CPM'!CB$1,1),'Bridge Start'!$I43&gt;'Bridge CPM'!CA$1),1,"")</f>
        <v/>
      </c>
      <c r="CC48" s="266" t="str">
        <f>IF(AND('Bridge Start'!$H43&lt;=CEILING('Bridge CPM'!CC$1,1),'Bridge Start'!$I43&gt;'Bridge CPM'!CB$1),1,"")</f>
        <v/>
      </c>
      <c r="CD48" s="266" t="str">
        <f>IF(AND('Bridge Start'!$H43&lt;=CEILING('Bridge CPM'!CD$1,1),'Bridge Start'!$I43&gt;'Bridge CPM'!CC$1),1,"")</f>
        <v/>
      </c>
      <c r="CE48" s="267" t="str">
        <f>IF(AND('Bridge Start'!$H43&lt;=CEILING('Bridge CPM'!CE$1,1),'Bridge Start'!$I43&gt;'Bridge CPM'!CD$1),1,"")</f>
        <v/>
      </c>
      <c r="CF48" s="265" t="str">
        <f>IF(AND('Bridge Start'!$H43&lt;=CEILING('Bridge CPM'!CF$1,1),'Bridge Start'!$I43&gt;'Bridge CPM'!CE$1),1,"")</f>
        <v/>
      </c>
      <c r="CG48" s="266" t="str">
        <f>IF(AND('Bridge Start'!$H43&lt;=CEILING('Bridge CPM'!CG$1,1),'Bridge Start'!$I43&gt;'Bridge CPM'!CF$1),1,"")</f>
        <v/>
      </c>
      <c r="CH48" s="266" t="str">
        <f>IF(AND('Bridge Start'!$H43&lt;=CEILING('Bridge CPM'!CH$1,1),'Bridge Start'!$I43&gt;'Bridge CPM'!CG$1),1,"")</f>
        <v/>
      </c>
      <c r="CI48" s="266" t="str">
        <f>IF(AND('Bridge Start'!$H43&lt;=CEILING('Bridge CPM'!CI$1,1),'Bridge Start'!$I43&gt;'Bridge CPM'!CH$1),1,"")</f>
        <v/>
      </c>
      <c r="CJ48" s="266" t="str">
        <f>IF(AND('Bridge Start'!$H43&lt;=CEILING('Bridge CPM'!CJ$1,1),'Bridge Start'!$I43&gt;'Bridge CPM'!CI$1),1,"")</f>
        <v/>
      </c>
      <c r="CK48" s="266" t="str">
        <f>IF(AND('Bridge Start'!$H43&lt;=CEILING('Bridge CPM'!CK$1,1),'Bridge Start'!$I43&gt;'Bridge CPM'!CJ$1),1,"")</f>
        <v/>
      </c>
      <c r="CL48" s="266" t="str">
        <f>IF(AND('Bridge Start'!$H43&lt;=CEILING('Bridge CPM'!CL$1,1),'Bridge Start'!$I43&gt;'Bridge CPM'!CK$1),1,"")</f>
        <v/>
      </c>
      <c r="CM48" s="266" t="str">
        <f>IF(AND('Bridge Start'!$H43&lt;=CEILING('Bridge CPM'!CM$1,1),'Bridge Start'!$I43&gt;'Bridge CPM'!CL$1),1,"")</f>
        <v/>
      </c>
      <c r="CN48" s="266" t="str">
        <f>IF(AND('Bridge Start'!$H43&lt;=CEILING('Bridge CPM'!CN$1,1),'Bridge Start'!$I43&gt;'Bridge CPM'!CM$1),1,"")</f>
        <v/>
      </c>
      <c r="CO48" s="267" t="str">
        <f>IF(AND('Bridge Start'!$H43&lt;=CEILING('Bridge CPM'!CO$1,1),'Bridge Start'!$I43&gt;'Bridge CPM'!CN$1),1,"")</f>
        <v/>
      </c>
      <c r="CP48" s="265" t="str">
        <f>IF(AND('Bridge Start'!$H43&lt;=CEILING('Bridge CPM'!CP$1,1),'Bridge Start'!$I43&gt;'Bridge CPM'!CO$1),1,"")</f>
        <v/>
      </c>
      <c r="CQ48" s="266" t="str">
        <f>IF(AND('Bridge Start'!$H43&lt;=CEILING('Bridge CPM'!CQ$1,1),'Bridge Start'!$I43&gt;'Bridge CPM'!CP$1),1,"")</f>
        <v/>
      </c>
      <c r="CR48" s="266" t="str">
        <f>IF(AND('Bridge Start'!$H43&lt;=CEILING('Bridge CPM'!CR$1,1),'Bridge Start'!$I43&gt;'Bridge CPM'!CQ$1),1,"")</f>
        <v/>
      </c>
      <c r="CS48" s="266" t="str">
        <f>IF(AND('Bridge Start'!$H43&lt;=CEILING('Bridge CPM'!CS$1,1),'Bridge Start'!$I43&gt;'Bridge CPM'!CR$1),1,"")</f>
        <v/>
      </c>
      <c r="CT48" s="266" t="str">
        <f>IF(AND('Bridge Start'!$H43&lt;=CEILING('Bridge CPM'!CT$1,1),'Bridge Start'!$I43&gt;'Bridge CPM'!CS$1),1,"")</f>
        <v/>
      </c>
      <c r="CU48" s="266" t="str">
        <f>IF(AND('Bridge Start'!$H43&lt;=CEILING('Bridge CPM'!CU$1,1),'Bridge Start'!$I43&gt;'Bridge CPM'!CT$1),1,"")</f>
        <v/>
      </c>
      <c r="CV48" s="266" t="str">
        <f>IF(AND('Bridge Start'!$H43&lt;=CEILING('Bridge CPM'!CV$1,1),'Bridge Start'!$I43&gt;'Bridge CPM'!CU$1),1,"")</f>
        <v/>
      </c>
      <c r="CW48" s="266" t="str">
        <f>IF(AND('Bridge Start'!$H43&lt;=CEILING('Bridge CPM'!CW$1,1),'Bridge Start'!$I43&gt;'Bridge CPM'!CV$1),1,"")</f>
        <v/>
      </c>
      <c r="CX48" s="266" t="str">
        <f>IF(AND('Bridge Start'!$H43&lt;=CEILING('Bridge CPM'!CX$1,1),'Bridge Start'!$I43&gt;'Bridge CPM'!CW$1),1,"")</f>
        <v/>
      </c>
      <c r="CY48" s="267" t="str">
        <f>IF(AND('Bridge Start'!$H43&lt;=CEILING('Bridge CPM'!CY$1,1),'Bridge Start'!$I43&gt;'Bridge CPM'!CX$1),1,"")</f>
        <v/>
      </c>
      <c r="CZ48" s="265" t="str">
        <f>IF(AND('Bridge Start'!$H43&lt;=CEILING('Bridge CPM'!CZ$1,1),'Bridge Start'!$I43&gt;'Bridge CPM'!CY$1),1,"")</f>
        <v/>
      </c>
      <c r="DA48" s="266" t="str">
        <f>IF(AND('Bridge Start'!$H43&lt;=CEILING('Bridge CPM'!DA$1,1),'Bridge Start'!$I43&gt;'Bridge CPM'!CZ$1),1,"")</f>
        <v/>
      </c>
      <c r="DB48" s="266" t="str">
        <f>IF(AND('Bridge Start'!$H43&lt;=CEILING('Bridge CPM'!DB$1,1),'Bridge Start'!$I43&gt;'Bridge CPM'!DA$1),1,"")</f>
        <v/>
      </c>
      <c r="DC48" s="266" t="str">
        <f>IF(AND('Bridge Start'!$H43&lt;=CEILING('Bridge CPM'!DC$1,1),'Bridge Start'!$I43&gt;'Bridge CPM'!DB$1),1,"")</f>
        <v/>
      </c>
      <c r="DD48" s="266" t="str">
        <f>IF(AND('Bridge Start'!$H43&lt;=CEILING('Bridge CPM'!DD$1,1),'Bridge Start'!$I43&gt;'Bridge CPM'!DC$1),1,"")</f>
        <v/>
      </c>
      <c r="DE48" s="266" t="str">
        <f>IF(AND('Bridge Start'!$H43&lt;=CEILING('Bridge CPM'!DE$1,1),'Bridge Start'!$I43&gt;'Bridge CPM'!DD$1),1,"")</f>
        <v/>
      </c>
      <c r="DF48" s="266" t="str">
        <f>IF(AND('Bridge Start'!$H43&lt;=CEILING('Bridge CPM'!DF$1,1),'Bridge Start'!$I43&gt;'Bridge CPM'!DE$1),1,"")</f>
        <v/>
      </c>
      <c r="DG48" s="266" t="str">
        <f>IF(AND('Bridge Start'!$H43&lt;=CEILING('Bridge CPM'!DG$1,1),'Bridge Start'!$I43&gt;'Bridge CPM'!DF$1),1,"")</f>
        <v/>
      </c>
      <c r="DH48" s="266" t="str">
        <f>IF(AND('Bridge Start'!$H43&lt;=CEILING('Bridge CPM'!DH$1,1),'Bridge Start'!$I43&gt;'Bridge CPM'!DG$1),1,"")</f>
        <v/>
      </c>
      <c r="DI48" s="267" t="str">
        <f>IF(AND('Bridge Start'!$H43&lt;=CEILING('Bridge CPM'!DI$1,1),'Bridge Start'!$I43&gt;'Bridge CPM'!DH$1),1,"")</f>
        <v/>
      </c>
      <c r="DJ48" s="265" t="str">
        <f>IF(AND('Bridge Start'!$H43&lt;=CEILING('Bridge CPM'!DJ$1,1),'Bridge Start'!$I43&gt;'Bridge CPM'!DI$1),1,"")</f>
        <v/>
      </c>
      <c r="DK48" s="266" t="str">
        <f>IF(AND('Bridge Start'!$H43&lt;=CEILING('Bridge CPM'!DK$1,1),'Bridge Start'!$I43&gt;'Bridge CPM'!DJ$1),1,"")</f>
        <v/>
      </c>
      <c r="DL48" s="266" t="str">
        <f>IF(AND('Bridge Start'!$H43&lt;=CEILING('Bridge CPM'!DL$1,1),'Bridge Start'!$I43&gt;'Bridge CPM'!DK$1),1,"")</f>
        <v/>
      </c>
      <c r="DM48" s="266" t="str">
        <f>IF(AND('Bridge Start'!$H43&lt;=CEILING('Bridge CPM'!DM$1,1),'Bridge Start'!$I43&gt;'Bridge CPM'!DL$1),1,"")</f>
        <v/>
      </c>
      <c r="DN48" s="266" t="str">
        <f>IF(AND('Bridge Start'!$H43&lt;=CEILING('Bridge CPM'!DN$1,1),'Bridge Start'!$I43&gt;'Bridge CPM'!DM$1),1,"")</f>
        <v/>
      </c>
      <c r="DO48" s="266" t="str">
        <f>IF(AND('Bridge Start'!$H43&lt;=CEILING('Bridge CPM'!DO$1,1),'Bridge Start'!$I43&gt;'Bridge CPM'!DN$1),1,"")</f>
        <v/>
      </c>
      <c r="DP48" s="266" t="str">
        <f>IF(AND('Bridge Start'!$H43&lt;=CEILING('Bridge CPM'!DP$1,1),'Bridge Start'!$I43&gt;'Bridge CPM'!DO$1),1,"")</f>
        <v/>
      </c>
      <c r="DQ48" s="266" t="str">
        <f>IF(AND('Bridge Start'!$H43&lt;=CEILING('Bridge CPM'!DQ$1,1),'Bridge Start'!$I43&gt;'Bridge CPM'!DP$1),1,"")</f>
        <v/>
      </c>
      <c r="DR48" s="266" t="str">
        <f>IF(AND('Bridge Start'!$H43&lt;=CEILING('Bridge CPM'!DR$1,1),'Bridge Start'!$I43&gt;'Bridge CPM'!DQ$1),1,"")</f>
        <v/>
      </c>
      <c r="DS48" s="267" t="str">
        <f>IF(AND('Bridge Start'!$H43&lt;=CEILING('Bridge CPM'!DS$1,1),'Bridge Start'!$I43&gt;'Bridge CPM'!DR$1),1,"")</f>
        <v/>
      </c>
      <c r="DT48" s="265" t="str">
        <f>IF(AND('Bridge Start'!$H43&lt;=CEILING('Bridge CPM'!DT$1,1),'Bridge Start'!$I43&gt;'Bridge CPM'!DS$1),1,"")</f>
        <v/>
      </c>
      <c r="DU48" s="266" t="str">
        <f>IF(AND('Bridge Start'!$H43&lt;=CEILING('Bridge CPM'!DU$1,1),'Bridge Start'!$I43&gt;'Bridge CPM'!DT$1),1,"")</f>
        <v/>
      </c>
      <c r="DV48" s="266" t="str">
        <f>IF(AND('Bridge Start'!$H43&lt;=CEILING('Bridge CPM'!DV$1,1),'Bridge Start'!$I43&gt;'Bridge CPM'!DU$1),1,"")</f>
        <v/>
      </c>
      <c r="DW48" s="266" t="str">
        <f>IF(AND('Bridge Start'!$H43&lt;=CEILING('Bridge CPM'!DW$1,1),'Bridge Start'!$I43&gt;'Bridge CPM'!DV$1),1,"")</f>
        <v/>
      </c>
      <c r="DX48" s="266" t="str">
        <f>IF(AND('Bridge Start'!$H43&lt;=CEILING('Bridge CPM'!DX$1,1),'Bridge Start'!$I43&gt;'Bridge CPM'!DW$1),1,"")</f>
        <v/>
      </c>
      <c r="DY48" s="266" t="str">
        <f>IF(AND('Bridge Start'!$H43&lt;=CEILING('Bridge CPM'!DY$1,1),'Bridge Start'!$I43&gt;'Bridge CPM'!DX$1),1,"")</f>
        <v/>
      </c>
      <c r="DZ48" s="266" t="str">
        <f>IF(AND('Bridge Start'!$H43&lt;=CEILING('Bridge CPM'!DZ$1,1),'Bridge Start'!$I43&gt;'Bridge CPM'!DY$1),1,"")</f>
        <v/>
      </c>
      <c r="EA48" s="266" t="str">
        <f>IF(AND('Bridge Start'!$H43&lt;=CEILING('Bridge CPM'!EA$1,1),'Bridge Start'!$I43&gt;'Bridge CPM'!DZ$1),1,"")</f>
        <v/>
      </c>
      <c r="EB48" s="266" t="str">
        <f>IF(AND('Bridge Start'!$H43&lt;=CEILING('Bridge CPM'!EB$1,1),'Bridge Start'!$I43&gt;'Bridge CPM'!EA$1),1,"")</f>
        <v/>
      </c>
      <c r="EC48" s="267" t="str">
        <f>IF(AND('Bridge Start'!$H43&lt;=CEILING('Bridge CPM'!EC$1,1),'Bridge Start'!$I43&gt;'Bridge CPM'!EB$1),1,"")</f>
        <v/>
      </c>
    </row>
    <row r="49" spans="2:133" ht="12" hidden="1" customHeight="1" x14ac:dyDescent="0.2">
      <c r="B49" t="str">
        <f>'Bridge Start'!B44</f>
        <v/>
      </c>
      <c r="C49" s="207" t="str">
        <f>'Bridge Start'!D44</f>
        <v/>
      </c>
      <c r="D49" s="265" t="str">
        <f>IF(AND('Bridge Start'!$H44&lt;=CEILING('Bridge CPM'!D$1,1),'Bridge Start'!$I44&gt;'Bridge CPM'!C$1),1,"")</f>
        <v/>
      </c>
      <c r="E49" s="266" t="str">
        <f>IF(AND('Bridge Start'!$H44&lt;=CEILING('Bridge CPM'!E$1,1),'Bridge Start'!$I44&gt;'Bridge CPM'!D$1),1,"")</f>
        <v/>
      </c>
      <c r="F49" s="266" t="str">
        <f>IF(AND('Bridge Start'!$H44&lt;=CEILING('Bridge CPM'!F$1,1),'Bridge Start'!$I44&gt;'Bridge CPM'!E$1),1,"")</f>
        <v/>
      </c>
      <c r="G49" s="266" t="str">
        <f>IF(AND('Bridge Start'!$H44&lt;=CEILING('Bridge CPM'!G$1,1),'Bridge Start'!$I44&gt;'Bridge CPM'!F$1),1,"")</f>
        <v/>
      </c>
      <c r="H49" s="266" t="str">
        <f>IF(AND('Bridge Start'!$H44&lt;=CEILING('Bridge CPM'!H$1,1),'Bridge Start'!$I44&gt;'Bridge CPM'!G$1),1,"")</f>
        <v/>
      </c>
      <c r="I49" s="266" t="str">
        <f>IF(AND('Bridge Start'!$H44&lt;=CEILING('Bridge CPM'!I$1,1),'Bridge Start'!$I44&gt;'Bridge CPM'!H$1),1,"")</f>
        <v/>
      </c>
      <c r="J49" s="266" t="str">
        <f>IF(AND('Bridge Start'!$H44&lt;=CEILING('Bridge CPM'!J$1,1),'Bridge Start'!$I44&gt;'Bridge CPM'!I$1),1,"")</f>
        <v/>
      </c>
      <c r="K49" s="266" t="str">
        <f>IF(AND('Bridge Start'!$H44&lt;=CEILING('Bridge CPM'!K$1,1),'Bridge Start'!$I44&gt;'Bridge CPM'!J$1),1,"")</f>
        <v/>
      </c>
      <c r="L49" s="266" t="str">
        <f>IF(AND('Bridge Start'!$H44&lt;=CEILING('Bridge CPM'!L$1,1),'Bridge Start'!$I44&gt;'Bridge CPM'!K$1),1,"")</f>
        <v/>
      </c>
      <c r="M49" s="267" t="str">
        <f>IF(AND('Bridge Start'!$H44&lt;=CEILING('Bridge CPM'!M$1,1),'Bridge Start'!$I44&gt;'Bridge CPM'!L$1),1,"")</f>
        <v/>
      </c>
      <c r="N49" s="265" t="str">
        <f>IF(AND('Bridge Start'!$H44&lt;=CEILING('Bridge CPM'!N$1,1),'Bridge Start'!$I44&gt;'Bridge CPM'!M$1),1,"")</f>
        <v/>
      </c>
      <c r="O49" s="266" t="str">
        <f>IF(AND('Bridge Start'!$H44&lt;=CEILING('Bridge CPM'!O$1,1),'Bridge Start'!$I44&gt;'Bridge CPM'!N$1),1,"")</f>
        <v/>
      </c>
      <c r="P49" s="266" t="str">
        <f>IF(AND('Bridge Start'!$H44&lt;=CEILING('Bridge CPM'!P$1,1),'Bridge Start'!$I44&gt;'Bridge CPM'!O$1),1,"")</f>
        <v/>
      </c>
      <c r="Q49" s="266" t="str">
        <f>IF(AND('Bridge Start'!$H44&lt;=CEILING('Bridge CPM'!Q$1,1),'Bridge Start'!$I44&gt;'Bridge CPM'!P$1),1,"")</f>
        <v/>
      </c>
      <c r="R49" s="266" t="str">
        <f>IF(AND('Bridge Start'!$H44&lt;=CEILING('Bridge CPM'!R$1,1),'Bridge Start'!$I44&gt;'Bridge CPM'!Q$1),1,"")</f>
        <v/>
      </c>
      <c r="S49" s="266" t="str">
        <f>IF(AND('Bridge Start'!$H44&lt;=CEILING('Bridge CPM'!S$1,1),'Bridge Start'!$I44&gt;'Bridge CPM'!R$1),1,"")</f>
        <v/>
      </c>
      <c r="T49" s="266" t="str">
        <f>IF(AND('Bridge Start'!$H44&lt;=CEILING('Bridge CPM'!T$1,1),'Bridge Start'!$I44&gt;'Bridge CPM'!S$1),1,"")</f>
        <v/>
      </c>
      <c r="U49" s="266" t="str">
        <f>IF(AND('Bridge Start'!$H44&lt;=CEILING('Bridge CPM'!U$1,1),'Bridge Start'!$I44&gt;'Bridge CPM'!T$1),1,"")</f>
        <v/>
      </c>
      <c r="V49" s="266" t="str">
        <f>IF(AND('Bridge Start'!$H44&lt;=CEILING('Bridge CPM'!V$1,1),'Bridge Start'!$I44&gt;'Bridge CPM'!U$1),1,"")</f>
        <v/>
      </c>
      <c r="W49" s="267" t="str">
        <f>IF(AND('Bridge Start'!$H44&lt;=CEILING('Bridge CPM'!W$1,1),'Bridge Start'!$I44&gt;'Bridge CPM'!V$1),1,"")</f>
        <v/>
      </c>
      <c r="X49" s="265" t="str">
        <f>IF(AND('Bridge Start'!$H44&lt;=CEILING('Bridge CPM'!X$1,1),'Bridge Start'!$I44&gt;'Bridge CPM'!W$1),1,"")</f>
        <v/>
      </c>
      <c r="Y49" s="266" t="str">
        <f>IF(AND('Bridge Start'!$H44&lt;=CEILING('Bridge CPM'!Y$1,1),'Bridge Start'!$I44&gt;'Bridge CPM'!X$1),1,"")</f>
        <v/>
      </c>
      <c r="Z49" s="266" t="str">
        <f>IF(AND('Bridge Start'!$H44&lt;=CEILING('Bridge CPM'!Z$1,1),'Bridge Start'!$I44&gt;'Bridge CPM'!Y$1),1,"")</f>
        <v/>
      </c>
      <c r="AA49" s="266" t="str">
        <f>IF(AND('Bridge Start'!$H44&lt;=CEILING('Bridge CPM'!AA$1,1),'Bridge Start'!$I44&gt;'Bridge CPM'!Z$1),1,"")</f>
        <v/>
      </c>
      <c r="AB49" s="266" t="str">
        <f>IF(AND('Bridge Start'!$H44&lt;=CEILING('Bridge CPM'!AB$1,1),'Bridge Start'!$I44&gt;'Bridge CPM'!AA$1),1,"")</f>
        <v/>
      </c>
      <c r="AC49" s="266" t="str">
        <f>IF(AND('Bridge Start'!$H44&lt;=CEILING('Bridge CPM'!AC$1,1),'Bridge Start'!$I44&gt;'Bridge CPM'!AB$1),1,"")</f>
        <v/>
      </c>
      <c r="AD49" s="266" t="str">
        <f>IF(AND('Bridge Start'!$H44&lt;=CEILING('Bridge CPM'!AD$1,1),'Bridge Start'!$I44&gt;'Bridge CPM'!AC$1),1,"")</f>
        <v/>
      </c>
      <c r="AE49" s="266" t="str">
        <f>IF(AND('Bridge Start'!$H44&lt;=CEILING('Bridge CPM'!AE$1,1),'Bridge Start'!$I44&gt;'Bridge CPM'!AD$1),1,"")</f>
        <v/>
      </c>
      <c r="AF49" s="266" t="str">
        <f>IF(AND('Bridge Start'!$H44&lt;=CEILING('Bridge CPM'!AF$1,1),'Bridge Start'!$I44&gt;'Bridge CPM'!AE$1),1,"")</f>
        <v/>
      </c>
      <c r="AG49" s="267" t="str">
        <f>IF(AND('Bridge Start'!$H44&lt;=CEILING('Bridge CPM'!AG$1,1),'Bridge Start'!$I44&gt;'Bridge CPM'!AF$1),1,"")</f>
        <v/>
      </c>
      <c r="AH49" s="265" t="str">
        <f>IF(AND('Bridge Start'!$H44&lt;=CEILING('Bridge CPM'!AH$1,1),'Bridge Start'!$I44&gt;'Bridge CPM'!AG$1),1,"")</f>
        <v/>
      </c>
      <c r="AI49" s="266" t="str">
        <f>IF(AND('Bridge Start'!$H44&lt;=CEILING('Bridge CPM'!AI$1,1),'Bridge Start'!$I44&gt;'Bridge CPM'!AH$1),1,"")</f>
        <v/>
      </c>
      <c r="AJ49" s="266" t="str">
        <f>IF(AND('Bridge Start'!$H44&lt;=CEILING('Bridge CPM'!AJ$1,1),'Bridge Start'!$I44&gt;'Bridge CPM'!AI$1),1,"")</f>
        <v/>
      </c>
      <c r="AK49" s="266" t="str">
        <f>IF(AND('Bridge Start'!$H44&lt;=CEILING('Bridge CPM'!AK$1,1),'Bridge Start'!$I44&gt;'Bridge CPM'!AJ$1),1,"")</f>
        <v/>
      </c>
      <c r="AL49" s="266" t="str">
        <f>IF(AND('Bridge Start'!$H44&lt;=CEILING('Bridge CPM'!AL$1,1),'Bridge Start'!$I44&gt;'Bridge CPM'!AK$1),1,"")</f>
        <v/>
      </c>
      <c r="AM49" s="266" t="str">
        <f>IF(AND('Bridge Start'!$H44&lt;=CEILING('Bridge CPM'!AM$1,1),'Bridge Start'!$I44&gt;'Bridge CPM'!AL$1),1,"")</f>
        <v/>
      </c>
      <c r="AN49" s="266" t="str">
        <f>IF(AND('Bridge Start'!$H44&lt;=CEILING('Bridge CPM'!AN$1,1),'Bridge Start'!$I44&gt;'Bridge CPM'!AM$1),1,"")</f>
        <v/>
      </c>
      <c r="AO49" s="266" t="str">
        <f>IF(AND('Bridge Start'!$H44&lt;=CEILING('Bridge CPM'!AO$1,1),'Bridge Start'!$I44&gt;'Bridge CPM'!AN$1),1,"")</f>
        <v/>
      </c>
      <c r="AP49" s="266" t="str">
        <f>IF(AND('Bridge Start'!$H44&lt;=CEILING('Bridge CPM'!AP$1,1),'Bridge Start'!$I44&gt;'Bridge CPM'!AO$1),1,"")</f>
        <v/>
      </c>
      <c r="AQ49" s="267" t="str">
        <f>IF(AND('Bridge Start'!$H44&lt;=CEILING('Bridge CPM'!AQ$1,1),'Bridge Start'!$I44&gt;'Bridge CPM'!AP$1),1,"")</f>
        <v/>
      </c>
      <c r="AR49" s="265" t="str">
        <f>IF(AND('Bridge Start'!$H44&lt;=CEILING('Bridge CPM'!AR$1,1),'Bridge Start'!$I44&gt;'Bridge CPM'!AQ$1),1,"")</f>
        <v/>
      </c>
      <c r="AS49" s="266" t="str">
        <f>IF(AND('Bridge Start'!$H44&lt;=CEILING('Bridge CPM'!AS$1,1),'Bridge Start'!$I44&gt;'Bridge CPM'!AR$1),1,"")</f>
        <v/>
      </c>
      <c r="AT49" s="266" t="str">
        <f>IF(AND('Bridge Start'!$H44&lt;=CEILING('Bridge CPM'!AT$1,1),'Bridge Start'!$I44&gt;'Bridge CPM'!AS$1),1,"")</f>
        <v/>
      </c>
      <c r="AU49" s="266" t="str">
        <f>IF(AND('Bridge Start'!$H44&lt;=CEILING('Bridge CPM'!AU$1,1),'Bridge Start'!$I44&gt;'Bridge CPM'!AT$1),1,"")</f>
        <v/>
      </c>
      <c r="AV49" s="266" t="str">
        <f>IF(AND('Bridge Start'!$H44&lt;=CEILING('Bridge CPM'!AV$1,1),'Bridge Start'!$I44&gt;'Bridge CPM'!AU$1),1,"")</f>
        <v/>
      </c>
      <c r="AW49" s="266" t="str">
        <f>IF(AND('Bridge Start'!$H44&lt;=CEILING('Bridge CPM'!AW$1,1),'Bridge Start'!$I44&gt;'Bridge CPM'!AV$1),1,"")</f>
        <v/>
      </c>
      <c r="AX49" s="266" t="str">
        <f>IF(AND('Bridge Start'!$H44&lt;=CEILING('Bridge CPM'!AX$1,1),'Bridge Start'!$I44&gt;'Bridge CPM'!AW$1),1,"")</f>
        <v/>
      </c>
      <c r="AY49" s="266" t="str">
        <f>IF(AND('Bridge Start'!$H44&lt;=CEILING('Bridge CPM'!AY$1,1),'Bridge Start'!$I44&gt;'Bridge CPM'!AX$1),1,"")</f>
        <v/>
      </c>
      <c r="AZ49" s="266" t="str">
        <f>IF(AND('Bridge Start'!$H44&lt;=CEILING('Bridge CPM'!AZ$1,1),'Bridge Start'!$I44&gt;'Bridge CPM'!AY$1),1,"")</f>
        <v/>
      </c>
      <c r="BA49" s="267" t="str">
        <f>IF(AND('Bridge Start'!$H44&lt;=CEILING('Bridge CPM'!BA$1,1),'Bridge Start'!$I44&gt;'Bridge CPM'!AZ$1),1,"")</f>
        <v/>
      </c>
      <c r="BB49" s="265" t="str">
        <f>IF(AND('Bridge Start'!$H44&lt;=CEILING('Bridge CPM'!BB$1,1),'Bridge Start'!$I44&gt;'Bridge CPM'!BA$1),1,"")</f>
        <v/>
      </c>
      <c r="BC49" s="266" t="str">
        <f>IF(AND('Bridge Start'!$H44&lt;=CEILING('Bridge CPM'!BC$1,1),'Bridge Start'!$I44&gt;'Bridge CPM'!BB$1),1,"")</f>
        <v/>
      </c>
      <c r="BD49" s="266" t="str">
        <f>IF(AND('Bridge Start'!$H44&lt;=CEILING('Bridge CPM'!BD$1,1),'Bridge Start'!$I44&gt;'Bridge CPM'!BC$1),1,"")</f>
        <v/>
      </c>
      <c r="BE49" s="266" t="str">
        <f>IF(AND('Bridge Start'!$H44&lt;=CEILING('Bridge CPM'!BE$1,1),'Bridge Start'!$I44&gt;'Bridge CPM'!BD$1),1,"")</f>
        <v/>
      </c>
      <c r="BF49" s="266" t="str">
        <f>IF(AND('Bridge Start'!$H44&lt;=CEILING('Bridge CPM'!BF$1,1),'Bridge Start'!$I44&gt;'Bridge CPM'!BE$1),1,"")</f>
        <v/>
      </c>
      <c r="BG49" s="266" t="str">
        <f>IF(AND('Bridge Start'!$H44&lt;=CEILING('Bridge CPM'!BG$1,1),'Bridge Start'!$I44&gt;'Bridge CPM'!BF$1),1,"")</f>
        <v/>
      </c>
      <c r="BH49" s="266" t="str">
        <f>IF(AND('Bridge Start'!$H44&lt;=CEILING('Bridge CPM'!BH$1,1),'Bridge Start'!$I44&gt;'Bridge CPM'!BG$1),1,"")</f>
        <v/>
      </c>
      <c r="BI49" s="266" t="str">
        <f>IF(AND('Bridge Start'!$H44&lt;=CEILING('Bridge CPM'!BI$1,1),'Bridge Start'!$I44&gt;'Bridge CPM'!BH$1),1,"")</f>
        <v/>
      </c>
      <c r="BJ49" s="266" t="str">
        <f>IF(AND('Bridge Start'!$H44&lt;=CEILING('Bridge CPM'!BJ$1,1),'Bridge Start'!$I44&gt;'Bridge CPM'!BI$1),1,"")</f>
        <v/>
      </c>
      <c r="BK49" s="267" t="str">
        <f>IF(AND('Bridge Start'!$H44&lt;=CEILING('Bridge CPM'!BK$1,1),'Bridge Start'!$I44&gt;'Bridge CPM'!BJ$1),1,"")</f>
        <v/>
      </c>
      <c r="BL49" s="265" t="str">
        <f>IF(AND('Bridge Start'!$H44&lt;=CEILING('Bridge CPM'!BL$1,1),'Bridge Start'!$I44&gt;'Bridge CPM'!BK$1),1,"")</f>
        <v/>
      </c>
      <c r="BM49" s="266" t="str">
        <f>IF(AND('Bridge Start'!$H44&lt;=CEILING('Bridge CPM'!BM$1,1),'Bridge Start'!$I44&gt;'Bridge CPM'!BL$1),1,"")</f>
        <v/>
      </c>
      <c r="BN49" s="266" t="str">
        <f>IF(AND('Bridge Start'!$H44&lt;=CEILING('Bridge CPM'!BN$1,1),'Bridge Start'!$I44&gt;'Bridge CPM'!BM$1),1,"")</f>
        <v/>
      </c>
      <c r="BO49" s="266" t="str">
        <f>IF(AND('Bridge Start'!$H44&lt;=CEILING('Bridge CPM'!BO$1,1),'Bridge Start'!$I44&gt;'Bridge CPM'!BN$1),1,"")</f>
        <v/>
      </c>
      <c r="BP49" s="266" t="str">
        <f>IF(AND('Bridge Start'!$H44&lt;=CEILING('Bridge CPM'!BP$1,1),'Bridge Start'!$I44&gt;'Bridge CPM'!BO$1),1,"")</f>
        <v/>
      </c>
      <c r="BQ49" s="266" t="str">
        <f>IF(AND('Bridge Start'!$H44&lt;=CEILING('Bridge CPM'!BQ$1,1),'Bridge Start'!$I44&gt;'Bridge CPM'!BP$1),1,"")</f>
        <v/>
      </c>
      <c r="BR49" s="266" t="str">
        <f>IF(AND('Bridge Start'!$H44&lt;=CEILING('Bridge CPM'!BR$1,1),'Bridge Start'!$I44&gt;'Bridge CPM'!BQ$1),1,"")</f>
        <v/>
      </c>
      <c r="BS49" s="266" t="str">
        <f>IF(AND('Bridge Start'!$H44&lt;=CEILING('Bridge CPM'!BS$1,1),'Bridge Start'!$I44&gt;'Bridge CPM'!BR$1),1,"")</f>
        <v/>
      </c>
      <c r="BT49" s="266" t="str">
        <f>IF(AND('Bridge Start'!$H44&lt;=CEILING('Bridge CPM'!BT$1,1),'Bridge Start'!$I44&gt;'Bridge CPM'!BS$1),1,"")</f>
        <v/>
      </c>
      <c r="BU49" s="267" t="str">
        <f>IF(AND('Bridge Start'!$H44&lt;=CEILING('Bridge CPM'!BU$1,1),'Bridge Start'!$I44&gt;'Bridge CPM'!BT$1),1,"")</f>
        <v/>
      </c>
      <c r="BV49" s="265" t="str">
        <f>IF(AND('Bridge Start'!$H44&lt;=CEILING('Bridge CPM'!BV$1,1),'Bridge Start'!$I44&gt;'Bridge CPM'!BU$1),1,"")</f>
        <v/>
      </c>
      <c r="BW49" s="266" t="str">
        <f>IF(AND('Bridge Start'!$H44&lt;=CEILING('Bridge CPM'!BW$1,1),'Bridge Start'!$I44&gt;'Bridge CPM'!BV$1),1,"")</f>
        <v/>
      </c>
      <c r="BX49" s="266" t="str">
        <f>IF(AND('Bridge Start'!$H44&lt;=CEILING('Bridge CPM'!BX$1,1),'Bridge Start'!$I44&gt;'Bridge CPM'!BW$1),1,"")</f>
        <v/>
      </c>
      <c r="BY49" s="266" t="str">
        <f>IF(AND('Bridge Start'!$H44&lt;=CEILING('Bridge CPM'!BY$1,1),'Bridge Start'!$I44&gt;'Bridge CPM'!BX$1),1,"")</f>
        <v/>
      </c>
      <c r="BZ49" s="266" t="str">
        <f>IF(AND('Bridge Start'!$H44&lt;=CEILING('Bridge CPM'!BZ$1,1),'Bridge Start'!$I44&gt;'Bridge CPM'!BY$1),1,"")</f>
        <v/>
      </c>
      <c r="CA49" s="266" t="str">
        <f>IF(AND('Bridge Start'!$H44&lt;=CEILING('Bridge CPM'!CA$1,1),'Bridge Start'!$I44&gt;'Bridge CPM'!BZ$1),1,"")</f>
        <v/>
      </c>
      <c r="CB49" s="266" t="str">
        <f>IF(AND('Bridge Start'!$H44&lt;=CEILING('Bridge CPM'!CB$1,1),'Bridge Start'!$I44&gt;'Bridge CPM'!CA$1),1,"")</f>
        <v/>
      </c>
      <c r="CC49" s="266" t="str">
        <f>IF(AND('Bridge Start'!$H44&lt;=CEILING('Bridge CPM'!CC$1,1),'Bridge Start'!$I44&gt;'Bridge CPM'!CB$1),1,"")</f>
        <v/>
      </c>
      <c r="CD49" s="266" t="str">
        <f>IF(AND('Bridge Start'!$H44&lt;=CEILING('Bridge CPM'!CD$1,1),'Bridge Start'!$I44&gt;'Bridge CPM'!CC$1),1,"")</f>
        <v/>
      </c>
      <c r="CE49" s="267" t="str">
        <f>IF(AND('Bridge Start'!$H44&lt;=CEILING('Bridge CPM'!CE$1,1),'Bridge Start'!$I44&gt;'Bridge CPM'!CD$1),1,"")</f>
        <v/>
      </c>
      <c r="CF49" s="265" t="str">
        <f>IF(AND('Bridge Start'!$H44&lt;=CEILING('Bridge CPM'!CF$1,1),'Bridge Start'!$I44&gt;'Bridge CPM'!CE$1),1,"")</f>
        <v/>
      </c>
      <c r="CG49" s="266" t="str">
        <f>IF(AND('Bridge Start'!$H44&lt;=CEILING('Bridge CPM'!CG$1,1),'Bridge Start'!$I44&gt;'Bridge CPM'!CF$1),1,"")</f>
        <v/>
      </c>
      <c r="CH49" s="266" t="str">
        <f>IF(AND('Bridge Start'!$H44&lt;=CEILING('Bridge CPM'!CH$1,1),'Bridge Start'!$I44&gt;'Bridge CPM'!CG$1),1,"")</f>
        <v/>
      </c>
      <c r="CI49" s="266" t="str">
        <f>IF(AND('Bridge Start'!$H44&lt;=CEILING('Bridge CPM'!CI$1,1),'Bridge Start'!$I44&gt;'Bridge CPM'!CH$1),1,"")</f>
        <v/>
      </c>
      <c r="CJ49" s="266" t="str">
        <f>IF(AND('Bridge Start'!$H44&lt;=CEILING('Bridge CPM'!CJ$1,1),'Bridge Start'!$I44&gt;'Bridge CPM'!CI$1),1,"")</f>
        <v/>
      </c>
      <c r="CK49" s="266" t="str">
        <f>IF(AND('Bridge Start'!$H44&lt;=CEILING('Bridge CPM'!CK$1,1),'Bridge Start'!$I44&gt;'Bridge CPM'!CJ$1),1,"")</f>
        <v/>
      </c>
      <c r="CL49" s="266" t="str">
        <f>IF(AND('Bridge Start'!$H44&lt;=CEILING('Bridge CPM'!CL$1,1),'Bridge Start'!$I44&gt;'Bridge CPM'!CK$1),1,"")</f>
        <v/>
      </c>
      <c r="CM49" s="266" t="str">
        <f>IF(AND('Bridge Start'!$H44&lt;=CEILING('Bridge CPM'!CM$1,1),'Bridge Start'!$I44&gt;'Bridge CPM'!CL$1),1,"")</f>
        <v/>
      </c>
      <c r="CN49" s="266" t="str">
        <f>IF(AND('Bridge Start'!$H44&lt;=CEILING('Bridge CPM'!CN$1,1),'Bridge Start'!$I44&gt;'Bridge CPM'!CM$1),1,"")</f>
        <v/>
      </c>
      <c r="CO49" s="267" t="str">
        <f>IF(AND('Bridge Start'!$H44&lt;=CEILING('Bridge CPM'!CO$1,1),'Bridge Start'!$I44&gt;'Bridge CPM'!CN$1),1,"")</f>
        <v/>
      </c>
      <c r="CP49" s="265" t="str">
        <f>IF(AND('Bridge Start'!$H44&lt;=CEILING('Bridge CPM'!CP$1,1),'Bridge Start'!$I44&gt;'Bridge CPM'!CO$1),1,"")</f>
        <v/>
      </c>
      <c r="CQ49" s="266" t="str">
        <f>IF(AND('Bridge Start'!$H44&lt;=CEILING('Bridge CPM'!CQ$1,1),'Bridge Start'!$I44&gt;'Bridge CPM'!CP$1),1,"")</f>
        <v/>
      </c>
      <c r="CR49" s="266" t="str">
        <f>IF(AND('Bridge Start'!$H44&lt;=CEILING('Bridge CPM'!CR$1,1),'Bridge Start'!$I44&gt;'Bridge CPM'!CQ$1),1,"")</f>
        <v/>
      </c>
      <c r="CS49" s="266" t="str">
        <f>IF(AND('Bridge Start'!$H44&lt;=CEILING('Bridge CPM'!CS$1,1),'Bridge Start'!$I44&gt;'Bridge CPM'!CR$1),1,"")</f>
        <v/>
      </c>
      <c r="CT49" s="266" t="str">
        <f>IF(AND('Bridge Start'!$H44&lt;=CEILING('Bridge CPM'!CT$1,1),'Bridge Start'!$I44&gt;'Bridge CPM'!CS$1),1,"")</f>
        <v/>
      </c>
      <c r="CU49" s="266" t="str">
        <f>IF(AND('Bridge Start'!$H44&lt;=CEILING('Bridge CPM'!CU$1,1),'Bridge Start'!$I44&gt;'Bridge CPM'!CT$1),1,"")</f>
        <v/>
      </c>
      <c r="CV49" s="266" t="str">
        <f>IF(AND('Bridge Start'!$H44&lt;=CEILING('Bridge CPM'!CV$1,1),'Bridge Start'!$I44&gt;'Bridge CPM'!CU$1),1,"")</f>
        <v/>
      </c>
      <c r="CW49" s="266" t="str">
        <f>IF(AND('Bridge Start'!$H44&lt;=CEILING('Bridge CPM'!CW$1,1),'Bridge Start'!$I44&gt;'Bridge CPM'!CV$1),1,"")</f>
        <v/>
      </c>
      <c r="CX49" s="266" t="str">
        <f>IF(AND('Bridge Start'!$H44&lt;=CEILING('Bridge CPM'!CX$1,1),'Bridge Start'!$I44&gt;'Bridge CPM'!CW$1),1,"")</f>
        <v/>
      </c>
      <c r="CY49" s="267" t="str">
        <f>IF(AND('Bridge Start'!$H44&lt;=CEILING('Bridge CPM'!CY$1,1),'Bridge Start'!$I44&gt;'Bridge CPM'!CX$1),1,"")</f>
        <v/>
      </c>
      <c r="CZ49" s="265" t="str">
        <f>IF(AND('Bridge Start'!$H44&lt;=CEILING('Bridge CPM'!CZ$1,1),'Bridge Start'!$I44&gt;'Bridge CPM'!CY$1),1,"")</f>
        <v/>
      </c>
      <c r="DA49" s="266" t="str">
        <f>IF(AND('Bridge Start'!$H44&lt;=CEILING('Bridge CPM'!DA$1,1),'Bridge Start'!$I44&gt;'Bridge CPM'!CZ$1),1,"")</f>
        <v/>
      </c>
      <c r="DB49" s="266" t="str">
        <f>IF(AND('Bridge Start'!$H44&lt;=CEILING('Bridge CPM'!DB$1,1),'Bridge Start'!$I44&gt;'Bridge CPM'!DA$1),1,"")</f>
        <v/>
      </c>
      <c r="DC49" s="266" t="str">
        <f>IF(AND('Bridge Start'!$H44&lt;=CEILING('Bridge CPM'!DC$1,1),'Bridge Start'!$I44&gt;'Bridge CPM'!DB$1),1,"")</f>
        <v/>
      </c>
      <c r="DD49" s="266" t="str">
        <f>IF(AND('Bridge Start'!$H44&lt;=CEILING('Bridge CPM'!DD$1,1),'Bridge Start'!$I44&gt;'Bridge CPM'!DC$1),1,"")</f>
        <v/>
      </c>
      <c r="DE49" s="266" t="str">
        <f>IF(AND('Bridge Start'!$H44&lt;=CEILING('Bridge CPM'!DE$1,1),'Bridge Start'!$I44&gt;'Bridge CPM'!DD$1),1,"")</f>
        <v/>
      </c>
      <c r="DF49" s="266" t="str">
        <f>IF(AND('Bridge Start'!$H44&lt;=CEILING('Bridge CPM'!DF$1,1),'Bridge Start'!$I44&gt;'Bridge CPM'!DE$1),1,"")</f>
        <v/>
      </c>
      <c r="DG49" s="266" t="str">
        <f>IF(AND('Bridge Start'!$H44&lt;=CEILING('Bridge CPM'!DG$1,1),'Bridge Start'!$I44&gt;'Bridge CPM'!DF$1),1,"")</f>
        <v/>
      </c>
      <c r="DH49" s="266" t="str">
        <f>IF(AND('Bridge Start'!$H44&lt;=CEILING('Bridge CPM'!DH$1,1),'Bridge Start'!$I44&gt;'Bridge CPM'!DG$1),1,"")</f>
        <v/>
      </c>
      <c r="DI49" s="267" t="str">
        <f>IF(AND('Bridge Start'!$H44&lt;=CEILING('Bridge CPM'!DI$1,1),'Bridge Start'!$I44&gt;'Bridge CPM'!DH$1),1,"")</f>
        <v/>
      </c>
      <c r="DJ49" s="265" t="str">
        <f>IF(AND('Bridge Start'!$H44&lt;=CEILING('Bridge CPM'!DJ$1,1),'Bridge Start'!$I44&gt;'Bridge CPM'!DI$1),1,"")</f>
        <v/>
      </c>
      <c r="DK49" s="266" t="str">
        <f>IF(AND('Bridge Start'!$H44&lt;=CEILING('Bridge CPM'!DK$1,1),'Bridge Start'!$I44&gt;'Bridge CPM'!DJ$1),1,"")</f>
        <v/>
      </c>
      <c r="DL49" s="266" t="str">
        <f>IF(AND('Bridge Start'!$H44&lt;=CEILING('Bridge CPM'!DL$1,1),'Bridge Start'!$I44&gt;'Bridge CPM'!DK$1),1,"")</f>
        <v/>
      </c>
      <c r="DM49" s="266" t="str">
        <f>IF(AND('Bridge Start'!$H44&lt;=CEILING('Bridge CPM'!DM$1,1),'Bridge Start'!$I44&gt;'Bridge CPM'!DL$1),1,"")</f>
        <v/>
      </c>
      <c r="DN49" s="266" t="str">
        <f>IF(AND('Bridge Start'!$H44&lt;=CEILING('Bridge CPM'!DN$1,1),'Bridge Start'!$I44&gt;'Bridge CPM'!DM$1),1,"")</f>
        <v/>
      </c>
      <c r="DO49" s="266" t="str">
        <f>IF(AND('Bridge Start'!$H44&lt;=CEILING('Bridge CPM'!DO$1,1),'Bridge Start'!$I44&gt;'Bridge CPM'!DN$1),1,"")</f>
        <v/>
      </c>
      <c r="DP49" s="266" t="str">
        <f>IF(AND('Bridge Start'!$H44&lt;=CEILING('Bridge CPM'!DP$1,1),'Bridge Start'!$I44&gt;'Bridge CPM'!DO$1),1,"")</f>
        <v/>
      </c>
      <c r="DQ49" s="266" t="str">
        <f>IF(AND('Bridge Start'!$H44&lt;=CEILING('Bridge CPM'!DQ$1,1),'Bridge Start'!$I44&gt;'Bridge CPM'!DP$1),1,"")</f>
        <v/>
      </c>
      <c r="DR49" s="266" t="str">
        <f>IF(AND('Bridge Start'!$H44&lt;=CEILING('Bridge CPM'!DR$1,1),'Bridge Start'!$I44&gt;'Bridge CPM'!DQ$1),1,"")</f>
        <v/>
      </c>
      <c r="DS49" s="267" t="str">
        <f>IF(AND('Bridge Start'!$H44&lt;=CEILING('Bridge CPM'!DS$1,1),'Bridge Start'!$I44&gt;'Bridge CPM'!DR$1),1,"")</f>
        <v/>
      </c>
      <c r="DT49" s="265" t="str">
        <f>IF(AND('Bridge Start'!$H44&lt;=CEILING('Bridge CPM'!DT$1,1),'Bridge Start'!$I44&gt;'Bridge CPM'!DS$1),1,"")</f>
        <v/>
      </c>
      <c r="DU49" s="266" t="str">
        <f>IF(AND('Bridge Start'!$H44&lt;=CEILING('Bridge CPM'!DU$1,1),'Bridge Start'!$I44&gt;'Bridge CPM'!DT$1),1,"")</f>
        <v/>
      </c>
      <c r="DV49" s="266" t="str">
        <f>IF(AND('Bridge Start'!$H44&lt;=CEILING('Bridge CPM'!DV$1,1),'Bridge Start'!$I44&gt;'Bridge CPM'!DU$1),1,"")</f>
        <v/>
      </c>
      <c r="DW49" s="266" t="str">
        <f>IF(AND('Bridge Start'!$H44&lt;=CEILING('Bridge CPM'!DW$1,1),'Bridge Start'!$I44&gt;'Bridge CPM'!DV$1),1,"")</f>
        <v/>
      </c>
      <c r="DX49" s="266" t="str">
        <f>IF(AND('Bridge Start'!$H44&lt;=CEILING('Bridge CPM'!DX$1,1),'Bridge Start'!$I44&gt;'Bridge CPM'!DW$1),1,"")</f>
        <v/>
      </c>
      <c r="DY49" s="266" t="str">
        <f>IF(AND('Bridge Start'!$H44&lt;=CEILING('Bridge CPM'!DY$1,1),'Bridge Start'!$I44&gt;'Bridge CPM'!DX$1),1,"")</f>
        <v/>
      </c>
      <c r="DZ49" s="266" t="str">
        <f>IF(AND('Bridge Start'!$H44&lt;=CEILING('Bridge CPM'!DZ$1,1),'Bridge Start'!$I44&gt;'Bridge CPM'!DY$1),1,"")</f>
        <v/>
      </c>
      <c r="EA49" s="266" t="str">
        <f>IF(AND('Bridge Start'!$H44&lt;=CEILING('Bridge CPM'!EA$1,1),'Bridge Start'!$I44&gt;'Bridge CPM'!DZ$1),1,"")</f>
        <v/>
      </c>
      <c r="EB49" s="266" t="str">
        <f>IF(AND('Bridge Start'!$H44&lt;=CEILING('Bridge CPM'!EB$1,1),'Bridge Start'!$I44&gt;'Bridge CPM'!EA$1),1,"")</f>
        <v/>
      </c>
      <c r="EC49" s="267" t="str">
        <f>IF(AND('Bridge Start'!$H44&lt;=CEILING('Bridge CPM'!EC$1,1),'Bridge Start'!$I44&gt;'Bridge CPM'!EB$1),1,"")</f>
        <v/>
      </c>
    </row>
    <row r="50" spans="2:133" ht="12" hidden="1" customHeight="1" x14ac:dyDescent="0.2">
      <c r="B50" t="str">
        <f>'Bridge Start'!B45</f>
        <v/>
      </c>
      <c r="C50" s="207" t="str">
        <f>'Bridge Start'!D45</f>
        <v/>
      </c>
      <c r="D50" s="265" t="str">
        <f>IF(AND('Bridge Start'!$H45&lt;=CEILING('Bridge CPM'!D$1,1),'Bridge Start'!$I45&gt;'Bridge CPM'!C$1),1,"")</f>
        <v/>
      </c>
      <c r="E50" s="266" t="str">
        <f>IF(AND('Bridge Start'!$H45&lt;=CEILING('Bridge CPM'!E$1,1),'Bridge Start'!$I45&gt;'Bridge CPM'!D$1),1,"")</f>
        <v/>
      </c>
      <c r="F50" s="266" t="str">
        <f>IF(AND('Bridge Start'!$H45&lt;=CEILING('Bridge CPM'!F$1,1),'Bridge Start'!$I45&gt;'Bridge CPM'!E$1),1,"")</f>
        <v/>
      </c>
      <c r="G50" s="266" t="str">
        <f>IF(AND('Bridge Start'!$H45&lt;=CEILING('Bridge CPM'!G$1,1),'Bridge Start'!$I45&gt;'Bridge CPM'!F$1),1,"")</f>
        <v/>
      </c>
      <c r="H50" s="266" t="str">
        <f>IF(AND('Bridge Start'!$H45&lt;=CEILING('Bridge CPM'!H$1,1),'Bridge Start'!$I45&gt;'Bridge CPM'!G$1),1,"")</f>
        <v/>
      </c>
      <c r="I50" s="266" t="str">
        <f>IF(AND('Bridge Start'!$H45&lt;=CEILING('Bridge CPM'!I$1,1),'Bridge Start'!$I45&gt;'Bridge CPM'!H$1),1,"")</f>
        <v/>
      </c>
      <c r="J50" s="266" t="str">
        <f>IF(AND('Bridge Start'!$H45&lt;=CEILING('Bridge CPM'!J$1,1),'Bridge Start'!$I45&gt;'Bridge CPM'!I$1),1,"")</f>
        <v/>
      </c>
      <c r="K50" s="266" t="str">
        <f>IF(AND('Bridge Start'!$H45&lt;=CEILING('Bridge CPM'!K$1,1),'Bridge Start'!$I45&gt;'Bridge CPM'!J$1),1,"")</f>
        <v/>
      </c>
      <c r="L50" s="266" t="str">
        <f>IF(AND('Bridge Start'!$H45&lt;=CEILING('Bridge CPM'!L$1,1),'Bridge Start'!$I45&gt;'Bridge CPM'!K$1),1,"")</f>
        <v/>
      </c>
      <c r="M50" s="267" t="str">
        <f>IF(AND('Bridge Start'!$H45&lt;=CEILING('Bridge CPM'!M$1,1),'Bridge Start'!$I45&gt;'Bridge CPM'!L$1),1,"")</f>
        <v/>
      </c>
      <c r="N50" s="265" t="str">
        <f>IF(AND('Bridge Start'!$H45&lt;=CEILING('Bridge CPM'!N$1,1),'Bridge Start'!$I45&gt;'Bridge CPM'!M$1),1,"")</f>
        <v/>
      </c>
      <c r="O50" s="266" t="str">
        <f>IF(AND('Bridge Start'!$H45&lt;=CEILING('Bridge CPM'!O$1,1),'Bridge Start'!$I45&gt;'Bridge CPM'!N$1),1,"")</f>
        <v/>
      </c>
      <c r="P50" s="266" t="str">
        <f>IF(AND('Bridge Start'!$H45&lt;=CEILING('Bridge CPM'!P$1,1),'Bridge Start'!$I45&gt;'Bridge CPM'!O$1),1,"")</f>
        <v/>
      </c>
      <c r="Q50" s="266" t="str">
        <f>IF(AND('Bridge Start'!$H45&lt;=CEILING('Bridge CPM'!Q$1,1),'Bridge Start'!$I45&gt;'Bridge CPM'!P$1),1,"")</f>
        <v/>
      </c>
      <c r="R50" s="266" t="str">
        <f>IF(AND('Bridge Start'!$H45&lt;=CEILING('Bridge CPM'!R$1,1),'Bridge Start'!$I45&gt;'Bridge CPM'!Q$1),1,"")</f>
        <v/>
      </c>
      <c r="S50" s="266" t="str">
        <f>IF(AND('Bridge Start'!$H45&lt;=CEILING('Bridge CPM'!S$1,1),'Bridge Start'!$I45&gt;'Bridge CPM'!R$1),1,"")</f>
        <v/>
      </c>
      <c r="T50" s="266" t="str">
        <f>IF(AND('Bridge Start'!$H45&lt;=CEILING('Bridge CPM'!T$1,1),'Bridge Start'!$I45&gt;'Bridge CPM'!S$1),1,"")</f>
        <v/>
      </c>
      <c r="U50" s="266" t="str">
        <f>IF(AND('Bridge Start'!$H45&lt;=CEILING('Bridge CPM'!U$1,1),'Bridge Start'!$I45&gt;'Bridge CPM'!T$1),1,"")</f>
        <v/>
      </c>
      <c r="V50" s="266" t="str">
        <f>IF(AND('Bridge Start'!$H45&lt;=CEILING('Bridge CPM'!V$1,1),'Bridge Start'!$I45&gt;'Bridge CPM'!U$1),1,"")</f>
        <v/>
      </c>
      <c r="W50" s="267" t="str">
        <f>IF(AND('Bridge Start'!$H45&lt;=CEILING('Bridge CPM'!W$1,1),'Bridge Start'!$I45&gt;'Bridge CPM'!V$1),1,"")</f>
        <v/>
      </c>
      <c r="X50" s="265" t="str">
        <f>IF(AND('Bridge Start'!$H45&lt;=CEILING('Bridge CPM'!X$1,1),'Bridge Start'!$I45&gt;'Bridge CPM'!W$1),1,"")</f>
        <v/>
      </c>
      <c r="Y50" s="266" t="str">
        <f>IF(AND('Bridge Start'!$H45&lt;=CEILING('Bridge CPM'!Y$1,1),'Bridge Start'!$I45&gt;'Bridge CPM'!X$1),1,"")</f>
        <v/>
      </c>
      <c r="Z50" s="266" t="str">
        <f>IF(AND('Bridge Start'!$H45&lt;=CEILING('Bridge CPM'!Z$1,1),'Bridge Start'!$I45&gt;'Bridge CPM'!Y$1),1,"")</f>
        <v/>
      </c>
      <c r="AA50" s="266" t="str">
        <f>IF(AND('Bridge Start'!$H45&lt;=CEILING('Bridge CPM'!AA$1,1),'Bridge Start'!$I45&gt;'Bridge CPM'!Z$1),1,"")</f>
        <v/>
      </c>
      <c r="AB50" s="266" t="str">
        <f>IF(AND('Bridge Start'!$H45&lt;=CEILING('Bridge CPM'!AB$1,1),'Bridge Start'!$I45&gt;'Bridge CPM'!AA$1),1,"")</f>
        <v/>
      </c>
      <c r="AC50" s="266" t="str">
        <f>IF(AND('Bridge Start'!$H45&lt;=CEILING('Bridge CPM'!AC$1,1),'Bridge Start'!$I45&gt;'Bridge CPM'!AB$1),1,"")</f>
        <v/>
      </c>
      <c r="AD50" s="266" t="str">
        <f>IF(AND('Bridge Start'!$H45&lt;=CEILING('Bridge CPM'!AD$1,1),'Bridge Start'!$I45&gt;'Bridge CPM'!AC$1),1,"")</f>
        <v/>
      </c>
      <c r="AE50" s="266" t="str">
        <f>IF(AND('Bridge Start'!$H45&lt;=CEILING('Bridge CPM'!AE$1,1),'Bridge Start'!$I45&gt;'Bridge CPM'!AD$1),1,"")</f>
        <v/>
      </c>
      <c r="AF50" s="266" t="str">
        <f>IF(AND('Bridge Start'!$H45&lt;=CEILING('Bridge CPM'!AF$1,1),'Bridge Start'!$I45&gt;'Bridge CPM'!AE$1),1,"")</f>
        <v/>
      </c>
      <c r="AG50" s="267" t="str">
        <f>IF(AND('Bridge Start'!$H45&lt;=CEILING('Bridge CPM'!AG$1,1),'Bridge Start'!$I45&gt;'Bridge CPM'!AF$1),1,"")</f>
        <v/>
      </c>
      <c r="AH50" s="265" t="str">
        <f>IF(AND('Bridge Start'!$H45&lt;=CEILING('Bridge CPM'!AH$1,1),'Bridge Start'!$I45&gt;'Bridge CPM'!AG$1),1,"")</f>
        <v/>
      </c>
      <c r="AI50" s="266" t="str">
        <f>IF(AND('Bridge Start'!$H45&lt;=CEILING('Bridge CPM'!AI$1,1),'Bridge Start'!$I45&gt;'Bridge CPM'!AH$1),1,"")</f>
        <v/>
      </c>
      <c r="AJ50" s="266" t="str">
        <f>IF(AND('Bridge Start'!$H45&lt;=CEILING('Bridge CPM'!AJ$1,1),'Bridge Start'!$I45&gt;'Bridge CPM'!AI$1),1,"")</f>
        <v/>
      </c>
      <c r="AK50" s="266" t="str">
        <f>IF(AND('Bridge Start'!$H45&lt;=CEILING('Bridge CPM'!AK$1,1),'Bridge Start'!$I45&gt;'Bridge CPM'!AJ$1),1,"")</f>
        <v/>
      </c>
      <c r="AL50" s="266" t="str">
        <f>IF(AND('Bridge Start'!$H45&lt;=CEILING('Bridge CPM'!AL$1,1),'Bridge Start'!$I45&gt;'Bridge CPM'!AK$1),1,"")</f>
        <v/>
      </c>
      <c r="AM50" s="266" t="str">
        <f>IF(AND('Bridge Start'!$H45&lt;=CEILING('Bridge CPM'!AM$1,1),'Bridge Start'!$I45&gt;'Bridge CPM'!AL$1),1,"")</f>
        <v/>
      </c>
      <c r="AN50" s="266" t="str">
        <f>IF(AND('Bridge Start'!$H45&lt;=CEILING('Bridge CPM'!AN$1,1),'Bridge Start'!$I45&gt;'Bridge CPM'!AM$1),1,"")</f>
        <v/>
      </c>
      <c r="AO50" s="266" t="str">
        <f>IF(AND('Bridge Start'!$H45&lt;=CEILING('Bridge CPM'!AO$1,1),'Bridge Start'!$I45&gt;'Bridge CPM'!AN$1),1,"")</f>
        <v/>
      </c>
      <c r="AP50" s="266" t="str">
        <f>IF(AND('Bridge Start'!$H45&lt;=CEILING('Bridge CPM'!AP$1,1),'Bridge Start'!$I45&gt;'Bridge CPM'!AO$1),1,"")</f>
        <v/>
      </c>
      <c r="AQ50" s="267" t="str">
        <f>IF(AND('Bridge Start'!$H45&lt;=CEILING('Bridge CPM'!AQ$1,1),'Bridge Start'!$I45&gt;'Bridge CPM'!AP$1),1,"")</f>
        <v/>
      </c>
      <c r="AR50" s="265" t="str">
        <f>IF(AND('Bridge Start'!$H45&lt;=CEILING('Bridge CPM'!AR$1,1),'Bridge Start'!$I45&gt;'Bridge CPM'!AQ$1),1,"")</f>
        <v/>
      </c>
      <c r="AS50" s="266" t="str">
        <f>IF(AND('Bridge Start'!$H45&lt;=CEILING('Bridge CPM'!AS$1,1),'Bridge Start'!$I45&gt;'Bridge CPM'!AR$1),1,"")</f>
        <v/>
      </c>
      <c r="AT50" s="266" t="str">
        <f>IF(AND('Bridge Start'!$H45&lt;=CEILING('Bridge CPM'!AT$1,1),'Bridge Start'!$I45&gt;'Bridge CPM'!AS$1),1,"")</f>
        <v/>
      </c>
      <c r="AU50" s="266" t="str">
        <f>IF(AND('Bridge Start'!$H45&lt;=CEILING('Bridge CPM'!AU$1,1),'Bridge Start'!$I45&gt;'Bridge CPM'!AT$1),1,"")</f>
        <v/>
      </c>
      <c r="AV50" s="266" t="str">
        <f>IF(AND('Bridge Start'!$H45&lt;=CEILING('Bridge CPM'!AV$1,1),'Bridge Start'!$I45&gt;'Bridge CPM'!AU$1),1,"")</f>
        <v/>
      </c>
      <c r="AW50" s="266" t="str">
        <f>IF(AND('Bridge Start'!$H45&lt;=CEILING('Bridge CPM'!AW$1,1),'Bridge Start'!$I45&gt;'Bridge CPM'!AV$1),1,"")</f>
        <v/>
      </c>
      <c r="AX50" s="266" t="str">
        <f>IF(AND('Bridge Start'!$H45&lt;=CEILING('Bridge CPM'!AX$1,1),'Bridge Start'!$I45&gt;'Bridge CPM'!AW$1),1,"")</f>
        <v/>
      </c>
      <c r="AY50" s="266" t="str">
        <f>IF(AND('Bridge Start'!$H45&lt;=CEILING('Bridge CPM'!AY$1,1),'Bridge Start'!$I45&gt;'Bridge CPM'!AX$1),1,"")</f>
        <v/>
      </c>
      <c r="AZ50" s="266" t="str">
        <f>IF(AND('Bridge Start'!$H45&lt;=CEILING('Bridge CPM'!AZ$1,1),'Bridge Start'!$I45&gt;'Bridge CPM'!AY$1),1,"")</f>
        <v/>
      </c>
      <c r="BA50" s="267" t="str">
        <f>IF(AND('Bridge Start'!$H45&lt;=CEILING('Bridge CPM'!BA$1,1),'Bridge Start'!$I45&gt;'Bridge CPM'!AZ$1),1,"")</f>
        <v/>
      </c>
      <c r="BB50" s="265" t="str">
        <f>IF(AND('Bridge Start'!$H45&lt;=CEILING('Bridge CPM'!BB$1,1),'Bridge Start'!$I45&gt;'Bridge CPM'!BA$1),1,"")</f>
        <v/>
      </c>
      <c r="BC50" s="266" t="str">
        <f>IF(AND('Bridge Start'!$H45&lt;=CEILING('Bridge CPM'!BC$1,1),'Bridge Start'!$I45&gt;'Bridge CPM'!BB$1),1,"")</f>
        <v/>
      </c>
      <c r="BD50" s="266" t="str">
        <f>IF(AND('Bridge Start'!$H45&lt;=CEILING('Bridge CPM'!BD$1,1),'Bridge Start'!$I45&gt;'Bridge CPM'!BC$1),1,"")</f>
        <v/>
      </c>
      <c r="BE50" s="266" t="str">
        <f>IF(AND('Bridge Start'!$H45&lt;=CEILING('Bridge CPM'!BE$1,1),'Bridge Start'!$I45&gt;'Bridge CPM'!BD$1),1,"")</f>
        <v/>
      </c>
      <c r="BF50" s="266" t="str">
        <f>IF(AND('Bridge Start'!$H45&lt;=CEILING('Bridge CPM'!BF$1,1),'Bridge Start'!$I45&gt;'Bridge CPM'!BE$1),1,"")</f>
        <v/>
      </c>
      <c r="BG50" s="266" t="str">
        <f>IF(AND('Bridge Start'!$H45&lt;=CEILING('Bridge CPM'!BG$1,1),'Bridge Start'!$I45&gt;'Bridge CPM'!BF$1),1,"")</f>
        <v/>
      </c>
      <c r="BH50" s="266" t="str">
        <f>IF(AND('Bridge Start'!$H45&lt;=CEILING('Bridge CPM'!BH$1,1),'Bridge Start'!$I45&gt;'Bridge CPM'!BG$1),1,"")</f>
        <v/>
      </c>
      <c r="BI50" s="266" t="str">
        <f>IF(AND('Bridge Start'!$H45&lt;=CEILING('Bridge CPM'!BI$1,1),'Bridge Start'!$I45&gt;'Bridge CPM'!BH$1),1,"")</f>
        <v/>
      </c>
      <c r="BJ50" s="266" t="str">
        <f>IF(AND('Bridge Start'!$H45&lt;=CEILING('Bridge CPM'!BJ$1,1),'Bridge Start'!$I45&gt;'Bridge CPM'!BI$1),1,"")</f>
        <v/>
      </c>
      <c r="BK50" s="267" t="str">
        <f>IF(AND('Bridge Start'!$H45&lt;=CEILING('Bridge CPM'!BK$1,1),'Bridge Start'!$I45&gt;'Bridge CPM'!BJ$1),1,"")</f>
        <v/>
      </c>
      <c r="BL50" s="265" t="str">
        <f>IF(AND('Bridge Start'!$H45&lt;=CEILING('Bridge CPM'!BL$1,1),'Bridge Start'!$I45&gt;'Bridge CPM'!BK$1),1,"")</f>
        <v/>
      </c>
      <c r="BM50" s="266" t="str">
        <f>IF(AND('Bridge Start'!$H45&lt;=CEILING('Bridge CPM'!BM$1,1),'Bridge Start'!$I45&gt;'Bridge CPM'!BL$1),1,"")</f>
        <v/>
      </c>
      <c r="BN50" s="266" t="str">
        <f>IF(AND('Bridge Start'!$H45&lt;=CEILING('Bridge CPM'!BN$1,1),'Bridge Start'!$I45&gt;'Bridge CPM'!BM$1),1,"")</f>
        <v/>
      </c>
      <c r="BO50" s="266" t="str">
        <f>IF(AND('Bridge Start'!$H45&lt;=CEILING('Bridge CPM'!BO$1,1),'Bridge Start'!$I45&gt;'Bridge CPM'!BN$1),1,"")</f>
        <v/>
      </c>
      <c r="BP50" s="266" t="str">
        <f>IF(AND('Bridge Start'!$H45&lt;=CEILING('Bridge CPM'!BP$1,1),'Bridge Start'!$I45&gt;'Bridge CPM'!BO$1),1,"")</f>
        <v/>
      </c>
      <c r="BQ50" s="266" t="str">
        <f>IF(AND('Bridge Start'!$H45&lt;=CEILING('Bridge CPM'!BQ$1,1),'Bridge Start'!$I45&gt;'Bridge CPM'!BP$1),1,"")</f>
        <v/>
      </c>
      <c r="BR50" s="266" t="str">
        <f>IF(AND('Bridge Start'!$H45&lt;=CEILING('Bridge CPM'!BR$1,1),'Bridge Start'!$I45&gt;'Bridge CPM'!BQ$1),1,"")</f>
        <v/>
      </c>
      <c r="BS50" s="266" t="str">
        <f>IF(AND('Bridge Start'!$H45&lt;=CEILING('Bridge CPM'!BS$1,1),'Bridge Start'!$I45&gt;'Bridge CPM'!BR$1),1,"")</f>
        <v/>
      </c>
      <c r="BT50" s="266" t="str">
        <f>IF(AND('Bridge Start'!$H45&lt;=CEILING('Bridge CPM'!BT$1,1),'Bridge Start'!$I45&gt;'Bridge CPM'!BS$1),1,"")</f>
        <v/>
      </c>
      <c r="BU50" s="267" t="str">
        <f>IF(AND('Bridge Start'!$H45&lt;=CEILING('Bridge CPM'!BU$1,1),'Bridge Start'!$I45&gt;'Bridge CPM'!BT$1),1,"")</f>
        <v/>
      </c>
      <c r="BV50" s="265" t="str">
        <f>IF(AND('Bridge Start'!$H45&lt;=CEILING('Bridge CPM'!BV$1,1),'Bridge Start'!$I45&gt;'Bridge CPM'!BU$1),1,"")</f>
        <v/>
      </c>
      <c r="BW50" s="266" t="str">
        <f>IF(AND('Bridge Start'!$H45&lt;=CEILING('Bridge CPM'!BW$1,1),'Bridge Start'!$I45&gt;'Bridge CPM'!BV$1),1,"")</f>
        <v/>
      </c>
      <c r="BX50" s="266" t="str">
        <f>IF(AND('Bridge Start'!$H45&lt;=CEILING('Bridge CPM'!BX$1,1),'Bridge Start'!$I45&gt;'Bridge CPM'!BW$1),1,"")</f>
        <v/>
      </c>
      <c r="BY50" s="266" t="str">
        <f>IF(AND('Bridge Start'!$H45&lt;=CEILING('Bridge CPM'!BY$1,1),'Bridge Start'!$I45&gt;'Bridge CPM'!BX$1),1,"")</f>
        <v/>
      </c>
      <c r="BZ50" s="266" t="str">
        <f>IF(AND('Bridge Start'!$H45&lt;=CEILING('Bridge CPM'!BZ$1,1),'Bridge Start'!$I45&gt;'Bridge CPM'!BY$1),1,"")</f>
        <v/>
      </c>
      <c r="CA50" s="266" t="str">
        <f>IF(AND('Bridge Start'!$H45&lt;=CEILING('Bridge CPM'!CA$1,1),'Bridge Start'!$I45&gt;'Bridge CPM'!BZ$1),1,"")</f>
        <v/>
      </c>
      <c r="CB50" s="266" t="str">
        <f>IF(AND('Bridge Start'!$H45&lt;=CEILING('Bridge CPM'!CB$1,1),'Bridge Start'!$I45&gt;'Bridge CPM'!CA$1),1,"")</f>
        <v/>
      </c>
      <c r="CC50" s="266" t="str">
        <f>IF(AND('Bridge Start'!$H45&lt;=CEILING('Bridge CPM'!CC$1,1),'Bridge Start'!$I45&gt;'Bridge CPM'!CB$1),1,"")</f>
        <v/>
      </c>
      <c r="CD50" s="266" t="str">
        <f>IF(AND('Bridge Start'!$H45&lt;=CEILING('Bridge CPM'!CD$1,1),'Bridge Start'!$I45&gt;'Bridge CPM'!CC$1),1,"")</f>
        <v/>
      </c>
      <c r="CE50" s="267" t="str">
        <f>IF(AND('Bridge Start'!$H45&lt;=CEILING('Bridge CPM'!CE$1,1),'Bridge Start'!$I45&gt;'Bridge CPM'!CD$1),1,"")</f>
        <v/>
      </c>
      <c r="CF50" s="265" t="str">
        <f>IF(AND('Bridge Start'!$H45&lt;=CEILING('Bridge CPM'!CF$1,1),'Bridge Start'!$I45&gt;'Bridge CPM'!CE$1),1,"")</f>
        <v/>
      </c>
      <c r="CG50" s="266" t="str">
        <f>IF(AND('Bridge Start'!$H45&lt;=CEILING('Bridge CPM'!CG$1,1),'Bridge Start'!$I45&gt;'Bridge CPM'!CF$1),1,"")</f>
        <v/>
      </c>
      <c r="CH50" s="266" t="str">
        <f>IF(AND('Bridge Start'!$H45&lt;=CEILING('Bridge CPM'!CH$1,1),'Bridge Start'!$I45&gt;'Bridge CPM'!CG$1),1,"")</f>
        <v/>
      </c>
      <c r="CI50" s="266" t="str">
        <f>IF(AND('Bridge Start'!$H45&lt;=CEILING('Bridge CPM'!CI$1,1),'Bridge Start'!$I45&gt;'Bridge CPM'!CH$1),1,"")</f>
        <v/>
      </c>
      <c r="CJ50" s="266" t="str">
        <f>IF(AND('Bridge Start'!$H45&lt;=CEILING('Bridge CPM'!CJ$1,1),'Bridge Start'!$I45&gt;'Bridge CPM'!CI$1),1,"")</f>
        <v/>
      </c>
      <c r="CK50" s="266" t="str">
        <f>IF(AND('Bridge Start'!$H45&lt;=CEILING('Bridge CPM'!CK$1,1),'Bridge Start'!$I45&gt;'Bridge CPM'!CJ$1),1,"")</f>
        <v/>
      </c>
      <c r="CL50" s="266" t="str">
        <f>IF(AND('Bridge Start'!$H45&lt;=CEILING('Bridge CPM'!CL$1,1),'Bridge Start'!$I45&gt;'Bridge CPM'!CK$1),1,"")</f>
        <v/>
      </c>
      <c r="CM50" s="266" t="str">
        <f>IF(AND('Bridge Start'!$H45&lt;=CEILING('Bridge CPM'!CM$1,1),'Bridge Start'!$I45&gt;'Bridge CPM'!CL$1),1,"")</f>
        <v/>
      </c>
      <c r="CN50" s="266" t="str">
        <f>IF(AND('Bridge Start'!$H45&lt;=CEILING('Bridge CPM'!CN$1,1),'Bridge Start'!$I45&gt;'Bridge CPM'!CM$1),1,"")</f>
        <v/>
      </c>
      <c r="CO50" s="267" t="str">
        <f>IF(AND('Bridge Start'!$H45&lt;=CEILING('Bridge CPM'!CO$1,1),'Bridge Start'!$I45&gt;'Bridge CPM'!CN$1),1,"")</f>
        <v/>
      </c>
      <c r="CP50" s="265" t="str">
        <f>IF(AND('Bridge Start'!$H45&lt;=CEILING('Bridge CPM'!CP$1,1),'Bridge Start'!$I45&gt;'Bridge CPM'!CO$1),1,"")</f>
        <v/>
      </c>
      <c r="CQ50" s="266" t="str">
        <f>IF(AND('Bridge Start'!$H45&lt;=CEILING('Bridge CPM'!CQ$1,1),'Bridge Start'!$I45&gt;'Bridge CPM'!CP$1),1,"")</f>
        <v/>
      </c>
      <c r="CR50" s="266" t="str">
        <f>IF(AND('Bridge Start'!$H45&lt;=CEILING('Bridge CPM'!CR$1,1),'Bridge Start'!$I45&gt;'Bridge CPM'!CQ$1),1,"")</f>
        <v/>
      </c>
      <c r="CS50" s="266" t="str">
        <f>IF(AND('Bridge Start'!$H45&lt;=CEILING('Bridge CPM'!CS$1,1),'Bridge Start'!$I45&gt;'Bridge CPM'!CR$1),1,"")</f>
        <v/>
      </c>
      <c r="CT50" s="266" t="str">
        <f>IF(AND('Bridge Start'!$H45&lt;=CEILING('Bridge CPM'!CT$1,1),'Bridge Start'!$I45&gt;'Bridge CPM'!CS$1),1,"")</f>
        <v/>
      </c>
      <c r="CU50" s="266" t="str">
        <f>IF(AND('Bridge Start'!$H45&lt;=CEILING('Bridge CPM'!CU$1,1),'Bridge Start'!$I45&gt;'Bridge CPM'!CT$1),1,"")</f>
        <v/>
      </c>
      <c r="CV50" s="266" t="str">
        <f>IF(AND('Bridge Start'!$H45&lt;=CEILING('Bridge CPM'!CV$1,1),'Bridge Start'!$I45&gt;'Bridge CPM'!CU$1),1,"")</f>
        <v/>
      </c>
      <c r="CW50" s="266" t="str">
        <f>IF(AND('Bridge Start'!$H45&lt;=CEILING('Bridge CPM'!CW$1,1),'Bridge Start'!$I45&gt;'Bridge CPM'!CV$1),1,"")</f>
        <v/>
      </c>
      <c r="CX50" s="266" t="str">
        <f>IF(AND('Bridge Start'!$H45&lt;=CEILING('Bridge CPM'!CX$1,1),'Bridge Start'!$I45&gt;'Bridge CPM'!CW$1),1,"")</f>
        <v/>
      </c>
      <c r="CY50" s="267" t="str">
        <f>IF(AND('Bridge Start'!$H45&lt;=CEILING('Bridge CPM'!CY$1,1),'Bridge Start'!$I45&gt;'Bridge CPM'!CX$1),1,"")</f>
        <v/>
      </c>
      <c r="CZ50" s="265" t="str">
        <f>IF(AND('Bridge Start'!$H45&lt;=CEILING('Bridge CPM'!CZ$1,1),'Bridge Start'!$I45&gt;'Bridge CPM'!CY$1),1,"")</f>
        <v/>
      </c>
      <c r="DA50" s="266" t="str">
        <f>IF(AND('Bridge Start'!$H45&lt;=CEILING('Bridge CPM'!DA$1,1),'Bridge Start'!$I45&gt;'Bridge CPM'!CZ$1),1,"")</f>
        <v/>
      </c>
      <c r="DB50" s="266" t="str">
        <f>IF(AND('Bridge Start'!$H45&lt;=CEILING('Bridge CPM'!DB$1,1),'Bridge Start'!$I45&gt;'Bridge CPM'!DA$1),1,"")</f>
        <v/>
      </c>
      <c r="DC50" s="266" t="str">
        <f>IF(AND('Bridge Start'!$H45&lt;=CEILING('Bridge CPM'!DC$1,1),'Bridge Start'!$I45&gt;'Bridge CPM'!DB$1),1,"")</f>
        <v/>
      </c>
      <c r="DD50" s="266" t="str">
        <f>IF(AND('Bridge Start'!$H45&lt;=CEILING('Bridge CPM'!DD$1,1),'Bridge Start'!$I45&gt;'Bridge CPM'!DC$1),1,"")</f>
        <v/>
      </c>
      <c r="DE50" s="266" t="str">
        <f>IF(AND('Bridge Start'!$H45&lt;=CEILING('Bridge CPM'!DE$1,1),'Bridge Start'!$I45&gt;'Bridge CPM'!DD$1),1,"")</f>
        <v/>
      </c>
      <c r="DF50" s="266" t="str">
        <f>IF(AND('Bridge Start'!$H45&lt;=CEILING('Bridge CPM'!DF$1,1),'Bridge Start'!$I45&gt;'Bridge CPM'!DE$1),1,"")</f>
        <v/>
      </c>
      <c r="DG50" s="266" t="str">
        <f>IF(AND('Bridge Start'!$H45&lt;=CEILING('Bridge CPM'!DG$1,1),'Bridge Start'!$I45&gt;'Bridge CPM'!DF$1),1,"")</f>
        <v/>
      </c>
      <c r="DH50" s="266" t="str">
        <f>IF(AND('Bridge Start'!$H45&lt;=CEILING('Bridge CPM'!DH$1,1),'Bridge Start'!$I45&gt;'Bridge CPM'!DG$1),1,"")</f>
        <v/>
      </c>
      <c r="DI50" s="267" t="str">
        <f>IF(AND('Bridge Start'!$H45&lt;=CEILING('Bridge CPM'!DI$1,1),'Bridge Start'!$I45&gt;'Bridge CPM'!DH$1),1,"")</f>
        <v/>
      </c>
      <c r="DJ50" s="265" t="str">
        <f>IF(AND('Bridge Start'!$H45&lt;=CEILING('Bridge CPM'!DJ$1,1),'Bridge Start'!$I45&gt;'Bridge CPM'!DI$1),1,"")</f>
        <v/>
      </c>
      <c r="DK50" s="266" t="str">
        <f>IF(AND('Bridge Start'!$H45&lt;=CEILING('Bridge CPM'!DK$1,1),'Bridge Start'!$I45&gt;'Bridge CPM'!DJ$1),1,"")</f>
        <v/>
      </c>
      <c r="DL50" s="266" t="str">
        <f>IF(AND('Bridge Start'!$H45&lt;=CEILING('Bridge CPM'!DL$1,1),'Bridge Start'!$I45&gt;'Bridge CPM'!DK$1),1,"")</f>
        <v/>
      </c>
      <c r="DM50" s="266" t="str">
        <f>IF(AND('Bridge Start'!$H45&lt;=CEILING('Bridge CPM'!DM$1,1),'Bridge Start'!$I45&gt;'Bridge CPM'!DL$1),1,"")</f>
        <v/>
      </c>
      <c r="DN50" s="266" t="str">
        <f>IF(AND('Bridge Start'!$H45&lt;=CEILING('Bridge CPM'!DN$1,1),'Bridge Start'!$I45&gt;'Bridge CPM'!DM$1),1,"")</f>
        <v/>
      </c>
      <c r="DO50" s="266" t="str">
        <f>IF(AND('Bridge Start'!$H45&lt;=CEILING('Bridge CPM'!DO$1,1),'Bridge Start'!$I45&gt;'Bridge CPM'!DN$1),1,"")</f>
        <v/>
      </c>
      <c r="DP50" s="266" t="str">
        <f>IF(AND('Bridge Start'!$H45&lt;=CEILING('Bridge CPM'!DP$1,1),'Bridge Start'!$I45&gt;'Bridge CPM'!DO$1),1,"")</f>
        <v/>
      </c>
      <c r="DQ50" s="266" t="str">
        <f>IF(AND('Bridge Start'!$H45&lt;=CEILING('Bridge CPM'!DQ$1,1),'Bridge Start'!$I45&gt;'Bridge CPM'!DP$1),1,"")</f>
        <v/>
      </c>
      <c r="DR50" s="266" t="str">
        <f>IF(AND('Bridge Start'!$H45&lt;=CEILING('Bridge CPM'!DR$1,1),'Bridge Start'!$I45&gt;'Bridge CPM'!DQ$1),1,"")</f>
        <v/>
      </c>
      <c r="DS50" s="267" t="str">
        <f>IF(AND('Bridge Start'!$H45&lt;=CEILING('Bridge CPM'!DS$1,1),'Bridge Start'!$I45&gt;'Bridge CPM'!DR$1),1,"")</f>
        <v/>
      </c>
      <c r="DT50" s="265" t="str">
        <f>IF(AND('Bridge Start'!$H45&lt;=CEILING('Bridge CPM'!DT$1,1),'Bridge Start'!$I45&gt;'Bridge CPM'!DS$1),1,"")</f>
        <v/>
      </c>
      <c r="DU50" s="266" t="str">
        <f>IF(AND('Bridge Start'!$H45&lt;=CEILING('Bridge CPM'!DU$1,1),'Bridge Start'!$I45&gt;'Bridge CPM'!DT$1),1,"")</f>
        <v/>
      </c>
      <c r="DV50" s="266" t="str">
        <f>IF(AND('Bridge Start'!$H45&lt;=CEILING('Bridge CPM'!DV$1,1),'Bridge Start'!$I45&gt;'Bridge CPM'!DU$1),1,"")</f>
        <v/>
      </c>
      <c r="DW50" s="266" t="str">
        <f>IF(AND('Bridge Start'!$H45&lt;=CEILING('Bridge CPM'!DW$1,1),'Bridge Start'!$I45&gt;'Bridge CPM'!DV$1),1,"")</f>
        <v/>
      </c>
      <c r="DX50" s="266" t="str">
        <f>IF(AND('Bridge Start'!$H45&lt;=CEILING('Bridge CPM'!DX$1,1),'Bridge Start'!$I45&gt;'Bridge CPM'!DW$1),1,"")</f>
        <v/>
      </c>
      <c r="DY50" s="266" t="str">
        <f>IF(AND('Bridge Start'!$H45&lt;=CEILING('Bridge CPM'!DY$1,1),'Bridge Start'!$I45&gt;'Bridge CPM'!DX$1),1,"")</f>
        <v/>
      </c>
      <c r="DZ50" s="266" t="str">
        <f>IF(AND('Bridge Start'!$H45&lt;=CEILING('Bridge CPM'!DZ$1,1),'Bridge Start'!$I45&gt;'Bridge CPM'!DY$1),1,"")</f>
        <v/>
      </c>
      <c r="EA50" s="266" t="str">
        <f>IF(AND('Bridge Start'!$H45&lt;=CEILING('Bridge CPM'!EA$1,1),'Bridge Start'!$I45&gt;'Bridge CPM'!DZ$1),1,"")</f>
        <v/>
      </c>
      <c r="EB50" s="266" t="str">
        <f>IF(AND('Bridge Start'!$H45&lt;=CEILING('Bridge CPM'!EB$1,1),'Bridge Start'!$I45&gt;'Bridge CPM'!EA$1),1,"")</f>
        <v/>
      </c>
      <c r="EC50" s="267" t="str">
        <f>IF(AND('Bridge Start'!$H45&lt;=CEILING('Bridge CPM'!EC$1,1),'Bridge Start'!$I45&gt;'Bridge CPM'!EB$1),1,"")</f>
        <v/>
      </c>
    </row>
    <row r="51" spans="2:133" ht="12" hidden="1" customHeight="1" x14ac:dyDescent="0.2">
      <c r="B51" t="str">
        <f>'Bridge Start'!B46</f>
        <v/>
      </c>
      <c r="C51" s="207" t="str">
        <f>'Bridge Start'!D46</f>
        <v/>
      </c>
      <c r="D51" s="265" t="str">
        <f>IF(AND('Bridge Start'!$H46&lt;=CEILING('Bridge CPM'!D$1,1),'Bridge Start'!$I46&gt;'Bridge CPM'!C$1),1,"")</f>
        <v/>
      </c>
      <c r="E51" s="266" t="str">
        <f>IF(AND('Bridge Start'!$H46&lt;=CEILING('Bridge CPM'!E$1,1),'Bridge Start'!$I46&gt;'Bridge CPM'!D$1),1,"")</f>
        <v/>
      </c>
      <c r="F51" s="266" t="str">
        <f>IF(AND('Bridge Start'!$H46&lt;=CEILING('Bridge CPM'!F$1,1),'Bridge Start'!$I46&gt;'Bridge CPM'!E$1),1,"")</f>
        <v/>
      </c>
      <c r="G51" s="266" t="str">
        <f>IF(AND('Bridge Start'!$H46&lt;=CEILING('Bridge CPM'!G$1,1),'Bridge Start'!$I46&gt;'Bridge CPM'!F$1),1,"")</f>
        <v/>
      </c>
      <c r="H51" s="266" t="str">
        <f>IF(AND('Bridge Start'!$H46&lt;=CEILING('Bridge CPM'!H$1,1),'Bridge Start'!$I46&gt;'Bridge CPM'!G$1),1,"")</f>
        <v/>
      </c>
      <c r="I51" s="266" t="str">
        <f>IF(AND('Bridge Start'!$H46&lt;=CEILING('Bridge CPM'!I$1,1),'Bridge Start'!$I46&gt;'Bridge CPM'!H$1),1,"")</f>
        <v/>
      </c>
      <c r="J51" s="266" t="str">
        <f>IF(AND('Bridge Start'!$H46&lt;=CEILING('Bridge CPM'!J$1,1),'Bridge Start'!$I46&gt;'Bridge CPM'!I$1),1,"")</f>
        <v/>
      </c>
      <c r="K51" s="266" t="str">
        <f>IF(AND('Bridge Start'!$H46&lt;=CEILING('Bridge CPM'!K$1,1),'Bridge Start'!$I46&gt;'Bridge CPM'!J$1),1,"")</f>
        <v/>
      </c>
      <c r="L51" s="266" t="str">
        <f>IF(AND('Bridge Start'!$H46&lt;=CEILING('Bridge CPM'!L$1,1),'Bridge Start'!$I46&gt;'Bridge CPM'!K$1),1,"")</f>
        <v/>
      </c>
      <c r="M51" s="267" t="str">
        <f>IF(AND('Bridge Start'!$H46&lt;=CEILING('Bridge CPM'!M$1,1),'Bridge Start'!$I46&gt;'Bridge CPM'!L$1),1,"")</f>
        <v/>
      </c>
      <c r="N51" s="265" t="str">
        <f>IF(AND('Bridge Start'!$H46&lt;=CEILING('Bridge CPM'!N$1,1),'Bridge Start'!$I46&gt;'Bridge CPM'!M$1),1,"")</f>
        <v/>
      </c>
      <c r="O51" s="266" t="str">
        <f>IF(AND('Bridge Start'!$H46&lt;=CEILING('Bridge CPM'!O$1,1),'Bridge Start'!$I46&gt;'Bridge CPM'!N$1),1,"")</f>
        <v/>
      </c>
      <c r="P51" s="266" t="str">
        <f>IF(AND('Bridge Start'!$H46&lt;=CEILING('Bridge CPM'!P$1,1),'Bridge Start'!$I46&gt;'Bridge CPM'!O$1),1,"")</f>
        <v/>
      </c>
      <c r="Q51" s="266" t="str">
        <f>IF(AND('Bridge Start'!$H46&lt;=CEILING('Bridge CPM'!Q$1,1),'Bridge Start'!$I46&gt;'Bridge CPM'!P$1),1,"")</f>
        <v/>
      </c>
      <c r="R51" s="266" t="str">
        <f>IF(AND('Bridge Start'!$H46&lt;=CEILING('Bridge CPM'!R$1,1),'Bridge Start'!$I46&gt;'Bridge CPM'!Q$1),1,"")</f>
        <v/>
      </c>
      <c r="S51" s="266" t="str">
        <f>IF(AND('Bridge Start'!$H46&lt;=CEILING('Bridge CPM'!S$1,1),'Bridge Start'!$I46&gt;'Bridge CPM'!R$1),1,"")</f>
        <v/>
      </c>
      <c r="T51" s="266" t="str">
        <f>IF(AND('Bridge Start'!$H46&lt;=CEILING('Bridge CPM'!T$1,1),'Bridge Start'!$I46&gt;'Bridge CPM'!S$1),1,"")</f>
        <v/>
      </c>
      <c r="U51" s="266" t="str">
        <f>IF(AND('Bridge Start'!$H46&lt;=CEILING('Bridge CPM'!U$1,1),'Bridge Start'!$I46&gt;'Bridge CPM'!T$1),1,"")</f>
        <v/>
      </c>
      <c r="V51" s="266" t="str">
        <f>IF(AND('Bridge Start'!$H46&lt;=CEILING('Bridge CPM'!V$1,1),'Bridge Start'!$I46&gt;'Bridge CPM'!U$1),1,"")</f>
        <v/>
      </c>
      <c r="W51" s="267" t="str">
        <f>IF(AND('Bridge Start'!$H46&lt;=CEILING('Bridge CPM'!W$1,1),'Bridge Start'!$I46&gt;'Bridge CPM'!V$1),1,"")</f>
        <v/>
      </c>
      <c r="X51" s="265" t="str">
        <f>IF(AND('Bridge Start'!$H46&lt;=CEILING('Bridge CPM'!X$1,1),'Bridge Start'!$I46&gt;'Bridge CPM'!W$1),1,"")</f>
        <v/>
      </c>
      <c r="Y51" s="266" t="str">
        <f>IF(AND('Bridge Start'!$H46&lt;=CEILING('Bridge CPM'!Y$1,1),'Bridge Start'!$I46&gt;'Bridge CPM'!X$1),1,"")</f>
        <v/>
      </c>
      <c r="Z51" s="266" t="str">
        <f>IF(AND('Bridge Start'!$H46&lt;=CEILING('Bridge CPM'!Z$1,1),'Bridge Start'!$I46&gt;'Bridge CPM'!Y$1),1,"")</f>
        <v/>
      </c>
      <c r="AA51" s="266" t="str">
        <f>IF(AND('Bridge Start'!$H46&lt;=CEILING('Bridge CPM'!AA$1,1),'Bridge Start'!$I46&gt;'Bridge CPM'!Z$1),1,"")</f>
        <v/>
      </c>
      <c r="AB51" s="266" t="str">
        <f>IF(AND('Bridge Start'!$H46&lt;=CEILING('Bridge CPM'!AB$1,1),'Bridge Start'!$I46&gt;'Bridge CPM'!AA$1),1,"")</f>
        <v/>
      </c>
      <c r="AC51" s="266" t="str">
        <f>IF(AND('Bridge Start'!$H46&lt;=CEILING('Bridge CPM'!AC$1,1),'Bridge Start'!$I46&gt;'Bridge CPM'!AB$1),1,"")</f>
        <v/>
      </c>
      <c r="AD51" s="266" t="str">
        <f>IF(AND('Bridge Start'!$H46&lt;=CEILING('Bridge CPM'!AD$1,1),'Bridge Start'!$I46&gt;'Bridge CPM'!AC$1),1,"")</f>
        <v/>
      </c>
      <c r="AE51" s="266" t="str">
        <f>IF(AND('Bridge Start'!$H46&lt;=CEILING('Bridge CPM'!AE$1,1),'Bridge Start'!$I46&gt;'Bridge CPM'!AD$1),1,"")</f>
        <v/>
      </c>
      <c r="AF51" s="266" t="str">
        <f>IF(AND('Bridge Start'!$H46&lt;=CEILING('Bridge CPM'!AF$1,1),'Bridge Start'!$I46&gt;'Bridge CPM'!AE$1),1,"")</f>
        <v/>
      </c>
      <c r="AG51" s="267" t="str">
        <f>IF(AND('Bridge Start'!$H46&lt;=CEILING('Bridge CPM'!AG$1,1),'Bridge Start'!$I46&gt;'Bridge CPM'!AF$1),1,"")</f>
        <v/>
      </c>
      <c r="AH51" s="265" t="str">
        <f>IF(AND('Bridge Start'!$H46&lt;=CEILING('Bridge CPM'!AH$1,1),'Bridge Start'!$I46&gt;'Bridge CPM'!AG$1),1,"")</f>
        <v/>
      </c>
      <c r="AI51" s="266" t="str">
        <f>IF(AND('Bridge Start'!$H46&lt;=CEILING('Bridge CPM'!AI$1,1),'Bridge Start'!$I46&gt;'Bridge CPM'!AH$1),1,"")</f>
        <v/>
      </c>
      <c r="AJ51" s="266" t="str">
        <f>IF(AND('Bridge Start'!$H46&lt;=CEILING('Bridge CPM'!AJ$1,1),'Bridge Start'!$I46&gt;'Bridge CPM'!AI$1),1,"")</f>
        <v/>
      </c>
      <c r="AK51" s="266" t="str">
        <f>IF(AND('Bridge Start'!$H46&lt;=CEILING('Bridge CPM'!AK$1,1),'Bridge Start'!$I46&gt;'Bridge CPM'!AJ$1),1,"")</f>
        <v/>
      </c>
      <c r="AL51" s="266" t="str">
        <f>IF(AND('Bridge Start'!$H46&lt;=CEILING('Bridge CPM'!AL$1,1),'Bridge Start'!$I46&gt;'Bridge CPM'!AK$1),1,"")</f>
        <v/>
      </c>
      <c r="AM51" s="266" t="str">
        <f>IF(AND('Bridge Start'!$H46&lt;=CEILING('Bridge CPM'!AM$1,1),'Bridge Start'!$I46&gt;'Bridge CPM'!AL$1),1,"")</f>
        <v/>
      </c>
      <c r="AN51" s="266" t="str">
        <f>IF(AND('Bridge Start'!$H46&lt;=CEILING('Bridge CPM'!AN$1,1),'Bridge Start'!$I46&gt;'Bridge CPM'!AM$1),1,"")</f>
        <v/>
      </c>
      <c r="AO51" s="266" t="str">
        <f>IF(AND('Bridge Start'!$H46&lt;=CEILING('Bridge CPM'!AO$1,1),'Bridge Start'!$I46&gt;'Bridge CPM'!AN$1),1,"")</f>
        <v/>
      </c>
      <c r="AP51" s="266" t="str">
        <f>IF(AND('Bridge Start'!$H46&lt;=CEILING('Bridge CPM'!AP$1,1),'Bridge Start'!$I46&gt;'Bridge CPM'!AO$1),1,"")</f>
        <v/>
      </c>
      <c r="AQ51" s="267" t="str">
        <f>IF(AND('Bridge Start'!$H46&lt;=CEILING('Bridge CPM'!AQ$1,1),'Bridge Start'!$I46&gt;'Bridge CPM'!AP$1),1,"")</f>
        <v/>
      </c>
      <c r="AR51" s="265" t="str">
        <f>IF(AND('Bridge Start'!$H46&lt;=CEILING('Bridge CPM'!AR$1,1),'Bridge Start'!$I46&gt;'Bridge CPM'!AQ$1),1,"")</f>
        <v/>
      </c>
      <c r="AS51" s="266" t="str">
        <f>IF(AND('Bridge Start'!$H46&lt;=CEILING('Bridge CPM'!AS$1,1),'Bridge Start'!$I46&gt;'Bridge CPM'!AR$1),1,"")</f>
        <v/>
      </c>
      <c r="AT51" s="266" t="str">
        <f>IF(AND('Bridge Start'!$H46&lt;=CEILING('Bridge CPM'!AT$1,1),'Bridge Start'!$I46&gt;'Bridge CPM'!AS$1),1,"")</f>
        <v/>
      </c>
      <c r="AU51" s="266" t="str">
        <f>IF(AND('Bridge Start'!$H46&lt;=CEILING('Bridge CPM'!AU$1,1),'Bridge Start'!$I46&gt;'Bridge CPM'!AT$1),1,"")</f>
        <v/>
      </c>
      <c r="AV51" s="266" t="str">
        <f>IF(AND('Bridge Start'!$H46&lt;=CEILING('Bridge CPM'!AV$1,1),'Bridge Start'!$I46&gt;'Bridge CPM'!AU$1),1,"")</f>
        <v/>
      </c>
      <c r="AW51" s="266" t="str">
        <f>IF(AND('Bridge Start'!$H46&lt;=CEILING('Bridge CPM'!AW$1,1),'Bridge Start'!$I46&gt;'Bridge CPM'!AV$1),1,"")</f>
        <v/>
      </c>
      <c r="AX51" s="266" t="str">
        <f>IF(AND('Bridge Start'!$H46&lt;=CEILING('Bridge CPM'!AX$1,1),'Bridge Start'!$I46&gt;'Bridge CPM'!AW$1),1,"")</f>
        <v/>
      </c>
      <c r="AY51" s="266" t="str">
        <f>IF(AND('Bridge Start'!$H46&lt;=CEILING('Bridge CPM'!AY$1,1),'Bridge Start'!$I46&gt;'Bridge CPM'!AX$1),1,"")</f>
        <v/>
      </c>
      <c r="AZ51" s="266" t="str">
        <f>IF(AND('Bridge Start'!$H46&lt;=CEILING('Bridge CPM'!AZ$1,1),'Bridge Start'!$I46&gt;'Bridge CPM'!AY$1),1,"")</f>
        <v/>
      </c>
      <c r="BA51" s="267" t="str">
        <f>IF(AND('Bridge Start'!$H46&lt;=CEILING('Bridge CPM'!BA$1,1),'Bridge Start'!$I46&gt;'Bridge CPM'!AZ$1),1,"")</f>
        <v/>
      </c>
      <c r="BB51" s="265" t="str">
        <f>IF(AND('Bridge Start'!$H46&lt;=CEILING('Bridge CPM'!BB$1,1),'Bridge Start'!$I46&gt;'Bridge CPM'!BA$1),1,"")</f>
        <v/>
      </c>
      <c r="BC51" s="266" t="str">
        <f>IF(AND('Bridge Start'!$H46&lt;=CEILING('Bridge CPM'!BC$1,1),'Bridge Start'!$I46&gt;'Bridge CPM'!BB$1),1,"")</f>
        <v/>
      </c>
      <c r="BD51" s="266" t="str">
        <f>IF(AND('Bridge Start'!$H46&lt;=CEILING('Bridge CPM'!BD$1,1),'Bridge Start'!$I46&gt;'Bridge CPM'!BC$1),1,"")</f>
        <v/>
      </c>
      <c r="BE51" s="266" t="str">
        <f>IF(AND('Bridge Start'!$H46&lt;=CEILING('Bridge CPM'!BE$1,1),'Bridge Start'!$I46&gt;'Bridge CPM'!BD$1),1,"")</f>
        <v/>
      </c>
      <c r="BF51" s="266" t="str">
        <f>IF(AND('Bridge Start'!$H46&lt;=CEILING('Bridge CPM'!BF$1,1),'Bridge Start'!$I46&gt;'Bridge CPM'!BE$1),1,"")</f>
        <v/>
      </c>
      <c r="BG51" s="266" t="str">
        <f>IF(AND('Bridge Start'!$H46&lt;=CEILING('Bridge CPM'!BG$1,1),'Bridge Start'!$I46&gt;'Bridge CPM'!BF$1),1,"")</f>
        <v/>
      </c>
      <c r="BH51" s="266" t="str">
        <f>IF(AND('Bridge Start'!$H46&lt;=CEILING('Bridge CPM'!BH$1,1),'Bridge Start'!$I46&gt;'Bridge CPM'!BG$1),1,"")</f>
        <v/>
      </c>
      <c r="BI51" s="266" t="str">
        <f>IF(AND('Bridge Start'!$H46&lt;=CEILING('Bridge CPM'!BI$1,1),'Bridge Start'!$I46&gt;'Bridge CPM'!BH$1),1,"")</f>
        <v/>
      </c>
      <c r="BJ51" s="266" t="str">
        <f>IF(AND('Bridge Start'!$H46&lt;=CEILING('Bridge CPM'!BJ$1,1),'Bridge Start'!$I46&gt;'Bridge CPM'!BI$1),1,"")</f>
        <v/>
      </c>
      <c r="BK51" s="267" t="str">
        <f>IF(AND('Bridge Start'!$H46&lt;=CEILING('Bridge CPM'!BK$1,1),'Bridge Start'!$I46&gt;'Bridge CPM'!BJ$1),1,"")</f>
        <v/>
      </c>
      <c r="BL51" s="265" t="str">
        <f>IF(AND('Bridge Start'!$H46&lt;=CEILING('Bridge CPM'!BL$1,1),'Bridge Start'!$I46&gt;'Bridge CPM'!BK$1),1,"")</f>
        <v/>
      </c>
      <c r="BM51" s="266" t="str">
        <f>IF(AND('Bridge Start'!$H46&lt;=CEILING('Bridge CPM'!BM$1,1),'Bridge Start'!$I46&gt;'Bridge CPM'!BL$1),1,"")</f>
        <v/>
      </c>
      <c r="BN51" s="266" t="str">
        <f>IF(AND('Bridge Start'!$H46&lt;=CEILING('Bridge CPM'!BN$1,1),'Bridge Start'!$I46&gt;'Bridge CPM'!BM$1),1,"")</f>
        <v/>
      </c>
      <c r="BO51" s="266" t="str">
        <f>IF(AND('Bridge Start'!$H46&lt;=CEILING('Bridge CPM'!BO$1,1),'Bridge Start'!$I46&gt;'Bridge CPM'!BN$1),1,"")</f>
        <v/>
      </c>
      <c r="BP51" s="266" t="str">
        <f>IF(AND('Bridge Start'!$H46&lt;=CEILING('Bridge CPM'!BP$1,1),'Bridge Start'!$I46&gt;'Bridge CPM'!BO$1),1,"")</f>
        <v/>
      </c>
      <c r="BQ51" s="266" t="str">
        <f>IF(AND('Bridge Start'!$H46&lt;=CEILING('Bridge CPM'!BQ$1,1),'Bridge Start'!$I46&gt;'Bridge CPM'!BP$1),1,"")</f>
        <v/>
      </c>
      <c r="BR51" s="266" t="str">
        <f>IF(AND('Bridge Start'!$H46&lt;=CEILING('Bridge CPM'!BR$1,1),'Bridge Start'!$I46&gt;'Bridge CPM'!BQ$1),1,"")</f>
        <v/>
      </c>
      <c r="BS51" s="266" t="str">
        <f>IF(AND('Bridge Start'!$H46&lt;=CEILING('Bridge CPM'!BS$1,1),'Bridge Start'!$I46&gt;'Bridge CPM'!BR$1),1,"")</f>
        <v/>
      </c>
      <c r="BT51" s="266" t="str">
        <f>IF(AND('Bridge Start'!$H46&lt;=CEILING('Bridge CPM'!BT$1,1),'Bridge Start'!$I46&gt;'Bridge CPM'!BS$1),1,"")</f>
        <v/>
      </c>
      <c r="BU51" s="267" t="str">
        <f>IF(AND('Bridge Start'!$H46&lt;=CEILING('Bridge CPM'!BU$1,1),'Bridge Start'!$I46&gt;'Bridge CPM'!BT$1),1,"")</f>
        <v/>
      </c>
      <c r="BV51" s="265" t="str">
        <f>IF(AND('Bridge Start'!$H46&lt;=CEILING('Bridge CPM'!BV$1,1),'Bridge Start'!$I46&gt;'Bridge CPM'!BU$1),1,"")</f>
        <v/>
      </c>
      <c r="BW51" s="266" t="str">
        <f>IF(AND('Bridge Start'!$H46&lt;=CEILING('Bridge CPM'!BW$1,1),'Bridge Start'!$I46&gt;'Bridge CPM'!BV$1),1,"")</f>
        <v/>
      </c>
      <c r="BX51" s="266" t="str">
        <f>IF(AND('Bridge Start'!$H46&lt;=CEILING('Bridge CPM'!BX$1,1),'Bridge Start'!$I46&gt;'Bridge CPM'!BW$1),1,"")</f>
        <v/>
      </c>
      <c r="BY51" s="266" t="str">
        <f>IF(AND('Bridge Start'!$H46&lt;=CEILING('Bridge CPM'!BY$1,1),'Bridge Start'!$I46&gt;'Bridge CPM'!BX$1),1,"")</f>
        <v/>
      </c>
      <c r="BZ51" s="266" t="str">
        <f>IF(AND('Bridge Start'!$H46&lt;=CEILING('Bridge CPM'!BZ$1,1),'Bridge Start'!$I46&gt;'Bridge CPM'!BY$1),1,"")</f>
        <v/>
      </c>
      <c r="CA51" s="266" t="str">
        <f>IF(AND('Bridge Start'!$H46&lt;=CEILING('Bridge CPM'!CA$1,1),'Bridge Start'!$I46&gt;'Bridge CPM'!BZ$1),1,"")</f>
        <v/>
      </c>
      <c r="CB51" s="266" t="str">
        <f>IF(AND('Bridge Start'!$H46&lt;=CEILING('Bridge CPM'!CB$1,1),'Bridge Start'!$I46&gt;'Bridge CPM'!CA$1),1,"")</f>
        <v/>
      </c>
      <c r="CC51" s="266" t="str">
        <f>IF(AND('Bridge Start'!$H46&lt;=CEILING('Bridge CPM'!CC$1,1),'Bridge Start'!$I46&gt;'Bridge CPM'!CB$1),1,"")</f>
        <v/>
      </c>
      <c r="CD51" s="266" t="str">
        <f>IF(AND('Bridge Start'!$H46&lt;=CEILING('Bridge CPM'!CD$1,1),'Bridge Start'!$I46&gt;'Bridge CPM'!CC$1),1,"")</f>
        <v/>
      </c>
      <c r="CE51" s="267" t="str">
        <f>IF(AND('Bridge Start'!$H46&lt;=CEILING('Bridge CPM'!CE$1,1),'Bridge Start'!$I46&gt;'Bridge CPM'!CD$1),1,"")</f>
        <v/>
      </c>
      <c r="CF51" s="265" t="str">
        <f>IF(AND('Bridge Start'!$H46&lt;=CEILING('Bridge CPM'!CF$1,1),'Bridge Start'!$I46&gt;'Bridge CPM'!CE$1),1,"")</f>
        <v/>
      </c>
      <c r="CG51" s="266" t="str">
        <f>IF(AND('Bridge Start'!$H46&lt;=CEILING('Bridge CPM'!CG$1,1),'Bridge Start'!$I46&gt;'Bridge CPM'!CF$1),1,"")</f>
        <v/>
      </c>
      <c r="CH51" s="266" t="str">
        <f>IF(AND('Bridge Start'!$H46&lt;=CEILING('Bridge CPM'!CH$1,1),'Bridge Start'!$I46&gt;'Bridge CPM'!CG$1),1,"")</f>
        <v/>
      </c>
      <c r="CI51" s="266" t="str">
        <f>IF(AND('Bridge Start'!$H46&lt;=CEILING('Bridge CPM'!CI$1,1),'Bridge Start'!$I46&gt;'Bridge CPM'!CH$1),1,"")</f>
        <v/>
      </c>
      <c r="CJ51" s="266" t="str">
        <f>IF(AND('Bridge Start'!$H46&lt;=CEILING('Bridge CPM'!CJ$1,1),'Bridge Start'!$I46&gt;'Bridge CPM'!CI$1),1,"")</f>
        <v/>
      </c>
      <c r="CK51" s="266" t="str">
        <f>IF(AND('Bridge Start'!$H46&lt;=CEILING('Bridge CPM'!CK$1,1),'Bridge Start'!$I46&gt;'Bridge CPM'!CJ$1),1,"")</f>
        <v/>
      </c>
      <c r="CL51" s="266" t="str">
        <f>IF(AND('Bridge Start'!$H46&lt;=CEILING('Bridge CPM'!CL$1,1),'Bridge Start'!$I46&gt;'Bridge CPM'!CK$1),1,"")</f>
        <v/>
      </c>
      <c r="CM51" s="266" t="str">
        <f>IF(AND('Bridge Start'!$H46&lt;=CEILING('Bridge CPM'!CM$1,1),'Bridge Start'!$I46&gt;'Bridge CPM'!CL$1),1,"")</f>
        <v/>
      </c>
      <c r="CN51" s="266" t="str">
        <f>IF(AND('Bridge Start'!$H46&lt;=CEILING('Bridge CPM'!CN$1,1),'Bridge Start'!$I46&gt;'Bridge CPM'!CM$1),1,"")</f>
        <v/>
      </c>
      <c r="CO51" s="267" t="str">
        <f>IF(AND('Bridge Start'!$H46&lt;=CEILING('Bridge CPM'!CO$1,1),'Bridge Start'!$I46&gt;'Bridge CPM'!CN$1),1,"")</f>
        <v/>
      </c>
      <c r="CP51" s="265" t="str">
        <f>IF(AND('Bridge Start'!$H46&lt;=CEILING('Bridge CPM'!CP$1,1),'Bridge Start'!$I46&gt;'Bridge CPM'!CO$1),1,"")</f>
        <v/>
      </c>
      <c r="CQ51" s="266" t="str">
        <f>IF(AND('Bridge Start'!$H46&lt;=CEILING('Bridge CPM'!CQ$1,1),'Bridge Start'!$I46&gt;'Bridge CPM'!CP$1),1,"")</f>
        <v/>
      </c>
      <c r="CR51" s="266" t="str">
        <f>IF(AND('Bridge Start'!$H46&lt;=CEILING('Bridge CPM'!CR$1,1),'Bridge Start'!$I46&gt;'Bridge CPM'!CQ$1),1,"")</f>
        <v/>
      </c>
      <c r="CS51" s="266" t="str">
        <f>IF(AND('Bridge Start'!$H46&lt;=CEILING('Bridge CPM'!CS$1,1),'Bridge Start'!$I46&gt;'Bridge CPM'!CR$1),1,"")</f>
        <v/>
      </c>
      <c r="CT51" s="266" t="str">
        <f>IF(AND('Bridge Start'!$H46&lt;=CEILING('Bridge CPM'!CT$1,1),'Bridge Start'!$I46&gt;'Bridge CPM'!CS$1),1,"")</f>
        <v/>
      </c>
      <c r="CU51" s="266" t="str">
        <f>IF(AND('Bridge Start'!$H46&lt;=CEILING('Bridge CPM'!CU$1,1),'Bridge Start'!$I46&gt;'Bridge CPM'!CT$1),1,"")</f>
        <v/>
      </c>
      <c r="CV51" s="266" t="str">
        <f>IF(AND('Bridge Start'!$H46&lt;=CEILING('Bridge CPM'!CV$1,1),'Bridge Start'!$I46&gt;'Bridge CPM'!CU$1),1,"")</f>
        <v/>
      </c>
      <c r="CW51" s="266" t="str">
        <f>IF(AND('Bridge Start'!$H46&lt;=CEILING('Bridge CPM'!CW$1,1),'Bridge Start'!$I46&gt;'Bridge CPM'!CV$1),1,"")</f>
        <v/>
      </c>
      <c r="CX51" s="266" t="str">
        <f>IF(AND('Bridge Start'!$H46&lt;=CEILING('Bridge CPM'!CX$1,1),'Bridge Start'!$I46&gt;'Bridge CPM'!CW$1),1,"")</f>
        <v/>
      </c>
      <c r="CY51" s="267" t="str">
        <f>IF(AND('Bridge Start'!$H46&lt;=CEILING('Bridge CPM'!CY$1,1),'Bridge Start'!$I46&gt;'Bridge CPM'!CX$1),1,"")</f>
        <v/>
      </c>
      <c r="CZ51" s="265" t="str">
        <f>IF(AND('Bridge Start'!$H46&lt;=CEILING('Bridge CPM'!CZ$1,1),'Bridge Start'!$I46&gt;'Bridge CPM'!CY$1),1,"")</f>
        <v/>
      </c>
      <c r="DA51" s="266" t="str">
        <f>IF(AND('Bridge Start'!$H46&lt;=CEILING('Bridge CPM'!DA$1,1),'Bridge Start'!$I46&gt;'Bridge CPM'!CZ$1),1,"")</f>
        <v/>
      </c>
      <c r="DB51" s="266" t="str">
        <f>IF(AND('Bridge Start'!$H46&lt;=CEILING('Bridge CPM'!DB$1,1),'Bridge Start'!$I46&gt;'Bridge CPM'!DA$1),1,"")</f>
        <v/>
      </c>
      <c r="DC51" s="266" t="str">
        <f>IF(AND('Bridge Start'!$H46&lt;=CEILING('Bridge CPM'!DC$1,1),'Bridge Start'!$I46&gt;'Bridge CPM'!DB$1),1,"")</f>
        <v/>
      </c>
      <c r="DD51" s="266" t="str">
        <f>IF(AND('Bridge Start'!$H46&lt;=CEILING('Bridge CPM'!DD$1,1),'Bridge Start'!$I46&gt;'Bridge CPM'!DC$1),1,"")</f>
        <v/>
      </c>
      <c r="DE51" s="266" t="str">
        <f>IF(AND('Bridge Start'!$H46&lt;=CEILING('Bridge CPM'!DE$1,1),'Bridge Start'!$I46&gt;'Bridge CPM'!DD$1),1,"")</f>
        <v/>
      </c>
      <c r="DF51" s="266" t="str">
        <f>IF(AND('Bridge Start'!$H46&lt;=CEILING('Bridge CPM'!DF$1,1),'Bridge Start'!$I46&gt;'Bridge CPM'!DE$1),1,"")</f>
        <v/>
      </c>
      <c r="DG51" s="266" t="str">
        <f>IF(AND('Bridge Start'!$H46&lt;=CEILING('Bridge CPM'!DG$1,1),'Bridge Start'!$I46&gt;'Bridge CPM'!DF$1),1,"")</f>
        <v/>
      </c>
      <c r="DH51" s="266" t="str">
        <f>IF(AND('Bridge Start'!$H46&lt;=CEILING('Bridge CPM'!DH$1,1),'Bridge Start'!$I46&gt;'Bridge CPM'!DG$1),1,"")</f>
        <v/>
      </c>
      <c r="DI51" s="267" t="str">
        <f>IF(AND('Bridge Start'!$H46&lt;=CEILING('Bridge CPM'!DI$1,1),'Bridge Start'!$I46&gt;'Bridge CPM'!DH$1),1,"")</f>
        <v/>
      </c>
      <c r="DJ51" s="265" t="str">
        <f>IF(AND('Bridge Start'!$H46&lt;=CEILING('Bridge CPM'!DJ$1,1),'Bridge Start'!$I46&gt;'Bridge CPM'!DI$1),1,"")</f>
        <v/>
      </c>
      <c r="DK51" s="266" t="str">
        <f>IF(AND('Bridge Start'!$H46&lt;=CEILING('Bridge CPM'!DK$1,1),'Bridge Start'!$I46&gt;'Bridge CPM'!DJ$1),1,"")</f>
        <v/>
      </c>
      <c r="DL51" s="266" t="str">
        <f>IF(AND('Bridge Start'!$H46&lt;=CEILING('Bridge CPM'!DL$1,1),'Bridge Start'!$I46&gt;'Bridge CPM'!DK$1),1,"")</f>
        <v/>
      </c>
      <c r="DM51" s="266" t="str">
        <f>IF(AND('Bridge Start'!$H46&lt;=CEILING('Bridge CPM'!DM$1,1),'Bridge Start'!$I46&gt;'Bridge CPM'!DL$1),1,"")</f>
        <v/>
      </c>
      <c r="DN51" s="266" t="str">
        <f>IF(AND('Bridge Start'!$H46&lt;=CEILING('Bridge CPM'!DN$1,1),'Bridge Start'!$I46&gt;'Bridge CPM'!DM$1),1,"")</f>
        <v/>
      </c>
      <c r="DO51" s="266" t="str">
        <f>IF(AND('Bridge Start'!$H46&lt;=CEILING('Bridge CPM'!DO$1,1),'Bridge Start'!$I46&gt;'Bridge CPM'!DN$1),1,"")</f>
        <v/>
      </c>
      <c r="DP51" s="266" t="str">
        <f>IF(AND('Bridge Start'!$H46&lt;=CEILING('Bridge CPM'!DP$1,1),'Bridge Start'!$I46&gt;'Bridge CPM'!DO$1),1,"")</f>
        <v/>
      </c>
      <c r="DQ51" s="266" t="str">
        <f>IF(AND('Bridge Start'!$H46&lt;=CEILING('Bridge CPM'!DQ$1,1),'Bridge Start'!$I46&gt;'Bridge CPM'!DP$1),1,"")</f>
        <v/>
      </c>
      <c r="DR51" s="266" t="str">
        <f>IF(AND('Bridge Start'!$H46&lt;=CEILING('Bridge CPM'!DR$1,1),'Bridge Start'!$I46&gt;'Bridge CPM'!DQ$1),1,"")</f>
        <v/>
      </c>
      <c r="DS51" s="267" t="str">
        <f>IF(AND('Bridge Start'!$H46&lt;=CEILING('Bridge CPM'!DS$1,1),'Bridge Start'!$I46&gt;'Bridge CPM'!DR$1),1,"")</f>
        <v/>
      </c>
      <c r="DT51" s="265" t="str">
        <f>IF(AND('Bridge Start'!$H46&lt;=CEILING('Bridge CPM'!DT$1,1),'Bridge Start'!$I46&gt;'Bridge CPM'!DS$1),1,"")</f>
        <v/>
      </c>
      <c r="DU51" s="266" t="str">
        <f>IF(AND('Bridge Start'!$H46&lt;=CEILING('Bridge CPM'!DU$1,1),'Bridge Start'!$I46&gt;'Bridge CPM'!DT$1),1,"")</f>
        <v/>
      </c>
      <c r="DV51" s="266" t="str">
        <f>IF(AND('Bridge Start'!$H46&lt;=CEILING('Bridge CPM'!DV$1,1),'Bridge Start'!$I46&gt;'Bridge CPM'!DU$1),1,"")</f>
        <v/>
      </c>
      <c r="DW51" s="266" t="str">
        <f>IF(AND('Bridge Start'!$H46&lt;=CEILING('Bridge CPM'!DW$1,1),'Bridge Start'!$I46&gt;'Bridge CPM'!DV$1),1,"")</f>
        <v/>
      </c>
      <c r="DX51" s="266" t="str">
        <f>IF(AND('Bridge Start'!$H46&lt;=CEILING('Bridge CPM'!DX$1,1),'Bridge Start'!$I46&gt;'Bridge CPM'!DW$1),1,"")</f>
        <v/>
      </c>
      <c r="DY51" s="266" t="str">
        <f>IF(AND('Bridge Start'!$H46&lt;=CEILING('Bridge CPM'!DY$1,1),'Bridge Start'!$I46&gt;'Bridge CPM'!DX$1),1,"")</f>
        <v/>
      </c>
      <c r="DZ51" s="266" t="str">
        <f>IF(AND('Bridge Start'!$H46&lt;=CEILING('Bridge CPM'!DZ$1,1),'Bridge Start'!$I46&gt;'Bridge CPM'!DY$1),1,"")</f>
        <v/>
      </c>
      <c r="EA51" s="266" t="str">
        <f>IF(AND('Bridge Start'!$H46&lt;=CEILING('Bridge CPM'!EA$1,1),'Bridge Start'!$I46&gt;'Bridge CPM'!DZ$1),1,"")</f>
        <v/>
      </c>
      <c r="EB51" s="266" t="str">
        <f>IF(AND('Bridge Start'!$H46&lt;=CEILING('Bridge CPM'!EB$1,1),'Bridge Start'!$I46&gt;'Bridge CPM'!EA$1),1,"")</f>
        <v/>
      </c>
      <c r="EC51" s="267" t="str">
        <f>IF(AND('Bridge Start'!$H46&lt;=CEILING('Bridge CPM'!EC$1,1),'Bridge Start'!$I46&gt;'Bridge CPM'!EB$1),1,"")</f>
        <v/>
      </c>
    </row>
    <row r="52" spans="2:133" ht="12" hidden="1" customHeight="1" x14ac:dyDescent="0.2">
      <c r="B52" t="str">
        <f>'Bridge Start'!B47</f>
        <v/>
      </c>
      <c r="C52" s="207" t="str">
        <f>'Bridge Start'!D47</f>
        <v/>
      </c>
      <c r="D52" s="265" t="str">
        <f>IF(AND('Bridge Start'!$H47&lt;=CEILING('Bridge CPM'!D$1,1),'Bridge Start'!$I47&gt;'Bridge CPM'!C$1),1,"")</f>
        <v/>
      </c>
      <c r="E52" s="266" t="str">
        <f>IF(AND('Bridge Start'!$H47&lt;=CEILING('Bridge CPM'!E$1,1),'Bridge Start'!$I47&gt;'Bridge CPM'!D$1),1,"")</f>
        <v/>
      </c>
      <c r="F52" s="266" t="str">
        <f>IF(AND('Bridge Start'!$H47&lt;=CEILING('Bridge CPM'!F$1,1),'Bridge Start'!$I47&gt;'Bridge CPM'!E$1),1,"")</f>
        <v/>
      </c>
      <c r="G52" s="266" t="str">
        <f>IF(AND('Bridge Start'!$H47&lt;=CEILING('Bridge CPM'!G$1,1),'Bridge Start'!$I47&gt;'Bridge CPM'!F$1),1,"")</f>
        <v/>
      </c>
      <c r="H52" s="266" t="str">
        <f>IF(AND('Bridge Start'!$H47&lt;=CEILING('Bridge CPM'!H$1,1),'Bridge Start'!$I47&gt;'Bridge CPM'!G$1),1,"")</f>
        <v/>
      </c>
      <c r="I52" s="266" t="str">
        <f>IF(AND('Bridge Start'!$H47&lt;=CEILING('Bridge CPM'!I$1,1),'Bridge Start'!$I47&gt;'Bridge CPM'!H$1),1,"")</f>
        <v/>
      </c>
      <c r="J52" s="266" t="str">
        <f>IF(AND('Bridge Start'!$H47&lt;=CEILING('Bridge CPM'!J$1,1),'Bridge Start'!$I47&gt;'Bridge CPM'!I$1),1,"")</f>
        <v/>
      </c>
      <c r="K52" s="266" t="str">
        <f>IF(AND('Bridge Start'!$H47&lt;=CEILING('Bridge CPM'!K$1,1),'Bridge Start'!$I47&gt;'Bridge CPM'!J$1),1,"")</f>
        <v/>
      </c>
      <c r="L52" s="266" t="str">
        <f>IF(AND('Bridge Start'!$H47&lt;=CEILING('Bridge CPM'!L$1,1),'Bridge Start'!$I47&gt;'Bridge CPM'!K$1),1,"")</f>
        <v/>
      </c>
      <c r="M52" s="267" t="str">
        <f>IF(AND('Bridge Start'!$H47&lt;=CEILING('Bridge CPM'!M$1,1),'Bridge Start'!$I47&gt;'Bridge CPM'!L$1),1,"")</f>
        <v/>
      </c>
      <c r="N52" s="265" t="str">
        <f>IF(AND('Bridge Start'!$H47&lt;=CEILING('Bridge CPM'!N$1,1),'Bridge Start'!$I47&gt;'Bridge CPM'!M$1),1,"")</f>
        <v/>
      </c>
      <c r="O52" s="266" t="str">
        <f>IF(AND('Bridge Start'!$H47&lt;=CEILING('Bridge CPM'!O$1,1),'Bridge Start'!$I47&gt;'Bridge CPM'!N$1),1,"")</f>
        <v/>
      </c>
      <c r="P52" s="266" t="str">
        <f>IF(AND('Bridge Start'!$H47&lt;=CEILING('Bridge CPM'!P$1,1),'Bridge Start'!$I47&gt;'Bridge CPM'!O$1),1,"")</f>
        <v/>
      </c>
      <c r="Q52" s="266" t="str">
        <f>IF(AND('Bridge Start'!$H47&lt;=CEILING('Bridge CPM'!Q$1,1),'Bridge Start'!$I47&gt;'Bridge CPM'!P$1),1,"")</f>
        <v/>
      </c>
      <c r="R52" s="266" t="str">
        <f>IF(AND('Bridge Start'!$H47&lt;=CEILING('Bridge CPM'!R$1,1),'Bridge Start'!$I47&gt;'Bridge CPM'!Q$1),1,"")</f>
        <v/>
      </c>
      <c r="S52" s="266" t="str">
        <f>IF(AND('Bridge Start'!$H47&lt;=CEILING('Bridge CPM'!S$1,1),'Bridge Start'!$I47&gt;'Bridge CPM'!R$1),1,"")</f>
        <v/>
      </c>
      <c r="T52" s="266" t="str">
        <f>IF(AND('Bridge Start'!$H47&lt;=CEILING('Bridge CPM'!T$1,1),'Bridge Start'!$I47&gt;'Bridge CPM'!S$1),1,"")</f>
        <v/>
      </c>
      <c r="U52" s="266" t="str">
        <f>IF(AND('Bridge Start'!$H47&lt;=CEILING('Bridge CPM'!U$1,1),'Bridge Start'!$I47&gt;'Bridge CPM'!T$1),1,"")</f>
        <v/>
      </c>
      <c r="V52" s="266" t="str">
        <f>IF(AND('Bridge Start'!$H47&lt;=CEILING('Bridge CPM'!V$1,1),'Bridge Start'!$I47&gt;'Bridge CPM'!U$1),1,"")</f>
        <v/>
      </c>
      <c r="W52" s="267" t="str">
        <f>IF(AND('Bridge Start'!$H47&lt;=CEILING('Bridge CPM'!W$1,1),'Bridge Start'!$I47&gt;'Bridge CPM'!V$1),1,"")</f>
        <v/>
      </c>
      <c r="X52" s="265" t="str">
        <f>IF(AND('Bridge Start'!$H47&lt;=CEILING('Bridge CPM'!X$1,1),'Bridge Start'!$I47&gt;'Bridge CPM'!W$1),1,"")</f>
        <v/>
      </c>
      <c r="Y52" s="266" t="str">
        <f>IF(AND('Bridge Start'!$H47&lt;=CEILING('Bridge CPM'!Y$1,1),'Bridge Start'!$I47&gt;'Bridge CPM'!X$1),1,"")</f>
        <v/>
      </c>
      <c r="Z52" s="266" t="str">
        <f>IF(AND('Bridge Start'!$H47&lt;=CEILING('Bridge CPM'!Z$1,1),'Bridge Start'!$I47&gt;'Bridge CPM'!Y$1),1,"")</f>
        <v/>
      </c>
      <c r="AA52" s="266" t="str">
        <f>IF(AND('Bridge Start'!$H47&lt;=CEILING('Bridge CPM'!AA$1,1),'Bridge Start'!$I47&gt;'Bridge CPM'!Z$1),1,"")</f>
        <v/>
      </c>
      <c r="AB52" s="266" t="str">
        <f>IF(AND('Bridge Start'!$H47&lt;=CEILING('Bridge CPM'!AB$1,1),'Bridge Start'!$I47&gt;'Bridge CPM'!AA$1),1,"")</f>
        <v/>
      </c>
      <c r="AC52" s="266" t="str">
        <f>IF(AND('Bridge Start'!$H47&lt;=CEILING('Bridge CPM'!AC$1,1),'Bridge Start'!$I47&gt;'Bridge CPM'!AB$1),1,"")</f>
        <v/>
      </c>
      <c r="AD52" s="266" t="str">
        <f>IF(AND('Bridge Start'!$H47&lt;=CEILING('Bridge CPM'!AD$1,1),'Bridge Start'!$I47&gt;'Bridge CPM'!AC$1),1,"")</f>
        <v/>
      </c>
      <c r="AE52" s="266" t="str">
        <f>IF(AND('Bridge Start'!$H47&lt;=CEILING('Bridge CPM'!AE$1,1),'Bridge Start'!$I47&gt;'Bridge CPM'!AD$1),1,"")</f>
        <v/>
      </c>
      <c r="AF52" s="266" t="str">
        <f>IF(AND('Bridge Start'!$H47&lt;=CEILING('Bridge CPM'!AF$1,1),'Bridge Start'!$I47&gt;'Bridge CPM'!AE$1),1,"")</f>
        <v/>
      </c>
      <c r="AG52" s="267" t="str">
        <f>IF(AND('Bridge Start'!$H47&lt;=CEILING('Bridge CPM'!AG$1,1),'Bridge Start'!$I47&gt;'Bridge CPM'!AF$1),1,"")</f>
        <v/>
      </c>
      <c r="AH52" s="265" t="str">
        <f>IF(AND('Bridge Start'!$H47&lt;=CEILING('Bridge CPM'!AH$1,1),'Bridge Start'!$I47&gt;'Bridge CPM'!AG$1),1,"")</f>
        <v/>
      </c>
      <c r="AI52" s="266" t="str">
        <f>IF(AND('Bridge Start'!$H47&lt;=CEILING('Bridge CPM'!AI$1,1),'Bridge Start'!$I47&gt;'Bridge CPM'!AH$1),1,"")</f>
        <v/>
      </c>
      <c r="AJ52" s="266" t="str">
        <f>IF(AND('Bridge Start'!$H47&lt;=CEILING('Bridge CPM'!AJ$1,1),'Bridge Start'!$I47&gt;'Bridge CPM'!AI$1),1,"")</f>
        <v/>
      </c>
      <c r="AK52" s="266" t="str">
        <f>IF(AND('Bridge Start'!$H47&lt;=CEILING('Bridge CPM'!AK$1,1),'Bridge Start'!$I47&gt;'Bridge CPM'!AJ$1),1,"")</f>
        <v/>
      </c>
      <c r="AL52" s="266" t="str">
        <f>IF(AND('Bridge Start'!$H47&lt;=CEILING('Bridge CPM'!AL$1,1),'Bridge Start'!$I47&gt;'Bridge CPM'!AK$1),1,"")</f>
        <v/>
      </c>
      <c r="AM52" s="266" t="str">
        <f>IF(AND('Bridge Start'!$H47&lt;=CEILING('Bridge CPM'!AM$1,1),'Bridge Start'!$I47&gt;'Bridge CPM'!AL$1),1,"")</f>
        <v/>
      </c>
      <c r="AN52" s="266" t="str">
        <f>IF(AND('Bridge Start'!$H47&lt;=CEILING('Bridge CPM'!AN$1,1),'Bridge Start'!$I47&gt;'Bridge CPM'!AM$1),1,"")</f>
        <v/>
      </c>
      <c r="AO52" s="266" t="str">
        <f>IF(AND('Bridge Start'!$H47&lt;=CEILING('Bridge CPM'!AO$1,1),'Bridge Start'!$I47&gt;'Bridge CPM'!AN$1),1,"")</f>
        <v/>
      </c>
      <c r="AP52" s="266" t="str">
        <f>IF(AND('Bridge Start'!$H47&lt;=CEILING('Bridge CPM'!AP$1,1),'Bridge Start'!$I47&gt;'Bridge CPM'!AO$1),1,"")</f>
        <v/>
      </c>
      <c r="AQ52" s="267" t="str">
        <f>IF(AND('Bridge Start'!$H47&lt;=CEILING('Bridge CPM'!AQ$1,1),'Bridge Start'!$I47&gt;'Bridge CPM'!AP$1),1,"")</f>
        <v/>
      </c>
      <c r="AR52" s="265" t="str">
        <f>IF(AND('Bridge Start'!$H47&lt;=CEILING('Bridge CPM'!AR$1,1),'Bridge Start'!$I47&gt;'Bridge CPM'!AQ$1),1,"")</f>
        <v/>
      </c>
      <c r="AS52" s="266" t="str">
        <f>IF(AND('Bridge Start'!$H47&lt;=CEILING('Bridge CPM'!AS$1,1),'Bridge Start'!$I47&gt;'Bridge CPM'!AR$1),1,"")</f>
        <v/>
      </c>
      <c r="AT52" s="266" t="str">
        <f>IF(AND('Bridge Start'!$H47&lt;=CEILING('Bridge CPM'!AT$1,1),'Bridge Start'!$I47&gt;'Bridge CPM'!AS$1),1,"")</f>
        <v/>
      </c>
      <c r="AU52" s="266" t="str">
        <f>IF(AND('Bridge Start'!$H47&lt;=CEILING('Bridge CPM'!AU$1,1),'Bridge Start'!$I47&gt;'Bridge CPM'!AT$1),1,"")</f>
        <v/>
      </c>
      <c r="AV52" s="266" t="str">
        <f>IF(AND('Bridge Start'!$H47&lt;=CEILING('Bridge CPM'!AV$1,1),'Bridge Start'!$I47&gt;'Bridge CPM'!AU$1),1,"")</f>
        <v/>
      </c>
      <c r="AW52" s="266" t="str">
        <f>IF(AND('Bridge Start'!$H47&lt;=CEILING('Bridge CPM'!AW$1,1),'Bridge Start'!$I47&gt;'Bridge CPM'!AV$1),1,"")</f>
        <v/>
      </c>
      <c r="AX52" s="266" t="str">
        <f>IF(AND('Bridge Start'!$H47&lt;=CEILING('Bridge CPM'!AX$1,1),'Bridge Start'!$I47&gt;'Bridge CPM'!AW$1),1,"")</f>
        <v/>
      </c>
      <c r="AY52" s="266" t="str">
        <f>IF(AND('Bridge Start'!$H47&lt;=CEILING('Bridge CPM'!AY$1,1),'Bridge Start'!$I47&gt;'Bridge CPM'!AX$1),1,"")</f>
        <v/>
      </c>
      <c r="AZ52" s="266" t="str">
        <f>IF(AND('Bridge Start'!$H47&lt;=CEILING('Bridge CPM'!AZ$1,1),'Bridge Start'!$I47&gt;'Bridge CPM'!AY$1),1,"")</f>
        <v/>
      </c>
      <c r="BA52" s="267" t="str">
        <f>IF(AND('Bridge Start'!$H47&lt;=CEILING('Bridge CPM'!BA$1,1),'Bridge Start'!$I47&gt;'Bridge CPM'!AZ$1),1,"")</f>
        <v/>
      </c>
      <c r="BB52" s="265" t="str">
        <f>IF(AND('Bridge Start'!$H47&lt;=CEILING('Bridge CPM'!BB$1,1),'Bridge Start'!$I47&gt;'Bridge CPM'!BA$1),1,"")</f>
        <v/>
      </c>
      <c r="BC52" s="266" t="str">
        <f>IF(AND('Bridge Start'!$H47&lt;=CEILING('Bridge CPM'!BC$1,1),'Bridge Start'!$I47&gt;'Bridge CPM'!BB$1),1,"")</f>
        <v/>
      </c>
      <c r="BD52" s="266" t="str">
        <f>IF(AND('Bridge Start'!$H47&lt;=CEILING('Bridge CPM'!BD$1,1),'Bridge Start'!$I47&gt;'Bridge CPM'!BC$1),1,"")</f>
        <v/>
      </c>
      <c r="BE52" s="266" t="str">
        <f>IF(AND('Bridge Start'!$H47&lt;=CEILING('Bridge CPM'!BE$1,1),'Bridge Start'!$I47&gt;'Bridge CPM'!BD$1),1,"")</f>
        <v/>
      </c>
      <c r="BF52" s="266" t="str">
        <f>IF(AND('Bridge Start'!$H47&lt;=CEILING('Bridge CPM'!BF$1,1),'Bridge Start'!$I47&gt;'Bridge CPM'!BE$1),1,"")</f>
        <v/>
      </c>
      <c r="BG52" s="266" t="str">
        <f>IF(AND('Bridge Start'!$H47&lt;=CEILING('Bridge CPM'!BG$1,1),'Bridge Start'!$I47&gt;'Bridge CPM'!BF$1),1,"")</f>
        <v/>
      </c>
      <c r="BH52" s="266" t="str">
        <f>IF(AND('Bridge Start'!$H47&lt;=CEILING('Bridge CPM'!BH$1,1),'Bridge Start'!$I47&gt;'Bridge CPM'!BG$1),1,"")</f>
        <v/>
      </c>
      <c r="BI52" s="266" t="str">
        <f>IF(AND('Bridge Start'!$H47&lt;=CEILING('Bridge CPM'!BI$1,1),'Bridge Start'!$I47&gt;'Bridge CPM'!BH$1),1,"")</f>
        <v/>
      </c>
      <c r="BJ52" s="266" t="str">
        <f>IF(AND('Bridge Start'!$H47&lt;=CEILING('Bridge CPM'!BJ$1,1),'Bridge Start'!$I47&gt;'Bridge CPM'!BI$1),1,"")</f>
        <v/>
      </c>
      <c r="BK52" s="267" t="str">
        <f>IF(AND('Bridge Start'!$H47&lt;=CEILING('Bridge CPM'!BK$1,1),'Bridge Start'!$I47&gt;'Bridge CPM'!BJ$1),1,"")</f>
        <v/>
      </c>
      <c r="BL52" s="265" t="str">
        <f>IF(AND('Bridge Start'!$H47&lt;=CEILING('Bridge CPM'!BL$1,1),'Bridge Start'!$I47&gt;'Bridge CPM'!BK$1),1,"")</f>
        <v/>
      </c>
      <c r="BM52" s="266" t="str">
        <f>IF(AND('Bridge Start'!$H47&lt;=CEILING('Bridge CPM'!BM$1,1),'Bridge Start'!$I47&gt;'Bridge CPM'!BL$1),1,"")</f>
        <v/>
      </c>
      <c r="BN52" s="266" t="str">
        <f>IF(AND('Bridge Start'!$H47&lt;=CEILING('Bridge CPM'!BN$1,1),'Bridge Start'!$I47&gt;'Bridge CPM'!BM$1),1,"")</f>
        <v/>
      </c>
      <c r="BO52" s="266" t="str">
        <f>IF(AND('Bridge Start'!$H47&lt;=CEILING('Bridge CPM'!BO$1,1),'Bridge Start'!$I47&gt;'Bridge CPM'!BN$1),1,"")</f>
        <v/>
      </c>
      <c r="BP52" s="266" t="str">
        <f>IF(AND('Bridge Start'!$H47&lt;=CEILING('Bridge CPM'!BP$1,1),'Bridge Start'!$I47&gt;'Bridge CPM'!BO$1),1,"")</f>
        <v/>
      </c>
      <c r="BQ52" s="266" t="str">
        <f>IF(AND('Bridge Start'!$H47&lt;=CEILING('Bridge CPM'!BQ$1,1),'Bridge Start'!$I47&gt;'Bridge CPM'!BP$1),1,"")</f>
        <v/>
      </c>
      <c r="BR52" s="266" t="str">
        <f>IF(AND('Bridge Start'!$H47&lt;=CEILING('Bridge CPM'!BR$1,1),'Bridge Start'!$I47&gt;'Bridge CPM'!BQ$1),1,"")</f>
        <v/>
      </c>
      <c r="BS52" s="266" t="str">
        <f>IF(AND('Bridge Start'!$H47&lt;=CEILING('Bridge CPM'!BS$1,1),'Bridge Start'!$I47&gt;'Bridge CPM'!BR$1),1,"")</f>
        <v/>
      </c>
      <c r="BT52" s="266" t="str">
        <f>IF(AND('Bridge Start'!$H47&lt;=CEILING('Bridge CPM'!BT$1,1),'Bridge Start'!$I47&gt;'Bridge CPM'!BS$1),1,"")</f>
        <v/>
      </c>
      <c r="BU52" s="267" t="str">
        <f>IF(AND('Bridge Start'!$H47&lt;=CEILING('Bridge CPM'!BU$1,1),'Bridge Start'!$I47&gt;'Bridge CPM'!BT$1),1,"")</f>
        <v/>
      </c>
      <c r="BV52" s="265" t="str">
        <f>IF(AND('Bridge Start'!$H47&lt;=CEILING('Bridge CPM'!BV$1,1),'Bridge Start'!$I47&gt;'Bridge CPM'!BU$1),1,"")</f>
        <v/>
      </c>
      <c r="BW52" s="266" t="str">
        <f>IF(AND('Bridge Start'!$H47&lt;=CEILING('Bridge CPM'!BW$1,1),'Bridge Start'!$I47&gt;'Bridge CPM'!BV$1),1,"")</f>
        <v/>
      </c>
      <c r="BX52" s="266" t="str">
        <f>IF(AND('Bridge Start'!$H47&lt;=CEILING('Bridge CPM'!BX$1,1),'Bridge Start'!$I47&gt;'Bridge CPM'!BW$1),1,"")</f>
        <v/>
      </c>
      <c r="BY52" s="266" t="str">
        <f>IF(AND('Bridge Start'!$H47&lt;=CEILING('Bridge CPM'!BY$1,1),'Bridge Start'!$I47&gt;'Bridge CPM'!BX$1),1,"")</f>
        <v/>
      </c>
      <c r="BZ52" s="266" t="str">
        <f>IF(AND('Bridge Start'!$H47&lt;=CEILING('Bridge CPM'!BZ$1,1),'Bridge Start'!$I47&gt;'Bridge CPM'!BY$1),1,"")</f>
        <v/>
      </c>
      <c r="CA52" s="266" t="str">
        <f>IF(AND('Bridge Start'!$H47&lt;=CEILING('Bridge CPM'!CA$1,1),'Bridge Start'!$I47&gt;'Bridge CPM'!BZ$1),1,"")</f>
        <v/>
      </c>
      <c r="CB52" s="266" t="str">
        <f>IF(AND('Bridge Start'!$H47&lt;=CEILING('Bridge CPM'!CB$1,1),'Bridge Start'!$I47&gt;'Bridge CPM'!CA$1),1,"")</f>
        <v/>
      </c>
      <c r="CC52" s="266" t="str">
        <f>IF(AND('Bridge Start'!$H47&lt;=CEILING('Bridge CPM'!CC$1,1),'Bridge Start'!$I47&gt;'Bridge CPM'!CB$1),1,"")</f>
        <v/>
      </c>
      <c r="CD52" s="266" t="str">
        <f>IF(AND('Bridge Start'!$H47&lt;=CEILING('Bridge CPM'!CD$1,1),'Bridge Start'!$I47&gt;'Bridge CPM'!CC$1),1,"")</f>
        <v/>
      </c>
      <c r="CE52" s="267" t="str">
        <f>IF(AND('Bridge Start'!$H47&lt;=CEILING('Bridge CPM'!CE$1,1),'Bridge Start'!$I47&gt;'Bridge CPM'!CD$1),1,"")</f>
        <v/>
      </c>
      <c r="CF52" s="265" t="str">
        <f>IF(AND('Bridge Start'!$H47&lt;=CEILING('Bridge CPM'!CF$1,1),'Bridge Start'!$I47&gt;'Bridge CPM'!CE$1),1,"")</f>
        <v/>
      </c>
      <c r="CG52" s="266" t="str">
        <f>IF(AND('Bridge Start'!$H47&lt;=CEILING('Bridge CPM'!CG$1,1),'Bridge Start'!$I47&gt;'Bridge CPM'!CF$1),1,"")</f>
        <v/>
      </c>
      <c r="CH52" s="266" t="str">
        <f>IF(AND('Bridge Start'!$H47&lt;=CEILING('Bridge CPM'!CH$1,1),'Bridge Start'!$I47&gt;'Bridge CPM'!CG$1),1,"")</f>
        <v/>
      </c>
      <c r="CI52" s="266" t="str">
        <f>IF(AND('Bridge Start'!$H47&lt;=CEILING('Bridge CPM'!CI$1,1),'Bridge Start'!$I47&gt;'Bridge CPM'!CH$1),1,"")</f>
        <v/>
      </c>
      <c r="CJ52" s="266" t="str">
        <f>IF(AND('Bridge Start'!$H47&lt;=CEILING('Bridge CPM'!CJ$1,1),'Bridge Start'!$I47&gt;'Bridge CPM'!CI$1),1,"")</f>
        <v/>
      </c>
      <c r="CK52" s="266" t="str">
        <f>IF(AND('Bridge Start'!$H47&lt;=CEILING('Bridge CPM'!CK$1,1),'Bridge Start'!$I47&gt;'Bridge CPM'!CJ$1),1,"")</f>
        <v/>
      </c>
      <c r="CL52" s="266" t="str">
        <f>IF(AND('Bridge Start'!$H47&lt;=CEILING('Bridge CPM'!CL$1,1),'Bridge Start'!$I47&gt;'Bridge CPM'!CK$1),1,"")</f>
        <v/>
      </c>
      <c r="CM52" s="266" t="str">
        <f>IF(AND('Bridge Start'!$H47&lt;=CEILING('Bridge CPM'!CM$1,1),'Bridge Start'!$I47&gt;'Bridge CPM'!CL$1),1,"")</f>
        <v/>
      </c>
      <c r="CN52" s="266" t="str">
        <f>IF(AND('Bridge Start'!$H47&lt;=CEILING('Bridge CPM'!CN$1,1),'Bridge Start'!$I47&gt;'Bridge CPM'!CM$1),1,"")</f>
        <v/>
      </c>
      <c r="CO52" s="267" t="str">
        <f>IF(AND('Bridge Start'!$H47&lt;=CEILING('Bridge CPM'!CO$1,1),'Bridge Start'!$I47&gt;'Bridge CPM'!CN$1),1,"")</f>
        <v/>
      </c>
      <c r="CP52" s="265" t="str">
        <f>IF(AND('Bridge Start'!$H47&lt;=CEILING('Bridge CPM'!CP$1,1),'Bridge Start'!$I47&gt;'Bridge CPM'!CO$1),1,"")</f>
        <v/>
      </c>
      <c r="CQ52" s="266" t="str">
        <f>IF(AND('Bridge Start'!$H47&lt;=CEILING('Bridge CPM'!CQ$1,1),'Bridge Start'!$I47&gt;'Bridge CPM'!CP$1),1,"")</f>
        <v/>
      </c>
      <c r="CR52" s="266" t="str">
        <f>IF(AND('Bridge Start'!$H47&lt;=CEILING('Bridge CPM'!CR$1,1),'Bridge Start'!$I47&gt;'Bridge CPM'!CQ$1),1,"")</f>
        <v/>
      </c>
      <c r="CS52" s="266" t="str">
        <f>IF(AND('Bridge Start'!$H47&lt;=CEILING('Bridge CPM'!CS$1,1),'Bridge Start'!$I47&gt;'Bridge CPM'!CR$1),1,"")</f>
        <v/>
      </c>
      <c r="CT52" s="266" t="str">
        <f>IF(AND('Bridge Start'!$H47&lt;=CEILING('Bridge CPM'!CT$1,1),'Bridge Start'!$I47&gt;'Bridge CPM'!CS$1),1,"")</f>
        <v/>
      </c>
      <c r="CU52" s="266" t="str">
        <f>IF(AND('Bridge Start'!$H47&lt;=CEILING('Bridge CPM'!CU$1,1),'Bridge Start'!$I47&gt;'Bridge CPM'!CT$1),1,"")</f>
        <v/>
      </c>
      <c r="CV52" s="266" t="str">
        <f>IF(AND('Bridge Start'!$H47&lt;=CEILING('Bridge CPM'!CV$1,1),'Bridge Start'!$I47&gt;'Bridge CPM'!CU$1),1,"")</f>
        <v/>
      </c>
      <c r="CW52" s="266" t="str">
        <f>IF(AND('Bridge Start'!$H47&lt;=CEILING('Bridge CPM'!CW$1,1),'Bridge Start'!$I47&gt;'Bridge CPM'!CV$1),1,"")</f>
        <v/>
      </c>
      <c r="CX52" s="266" t="str">
        <f>IF(AND('Bridge Start'!$H47&lt;=CEILING('Bridge CPM'!CX$1,1),'Bridge Start'!$I47&gt;'Bridge CPM'!CW$1),1,"")</f>
        <v/>
      </c>
      <c r="CY52" s="267" t="str">
        <f>IF(AND('Bridge Start'!$H47&lt;=CEILING('Bridge CPM'!CY$1,1),'Bridge Start'!$I47&gt;'Bridge CPM'!CX$1),1,"")</f>
        <v/>
      </c>
      <c r="CZ52" s="265" t="str">
        <f>IF(AND('Bridge Start'!$H47&lt;=CEILING('Bridge CPM'!CZ$1,1),'Bridge Start'!$I47&gt;'Bridge CPM'!CY$1),1,"")</f>
        <v/>
      </c>
      <c r="DA52" s="266" t="str">
        <f>IF(AND('Bridge Start'!$H47&lt;=CEILING('Bridge CPM'!DA$1,1),'Bridge Start'!$I47&gt;'Bridge CPM'!CZ$1),1,"")</f>
        <v/>
      </c>
      <c r="DB52" s="266" t="str">
        <f>IF(AND('Bridge Start'!$H47&lt;=CEILING('Bridge CPM'!DB$1,1),'Bridge Start'!$I47&gt;'Bridge CPM'!DA$1),1,"")</f>
        <v/>
      </c>
      <c r="DC52" s="266" t="str">
        <f>IF(AND('Bridge Start'!$H47&lt;=CEILING('Bridge CPM'!DC$1,1),'Bridge Start'!$I47&gt;'Bridge CPM'!DB$1),1,"")</f>
        <v/>
      </c>
      <c r="DD52" s="266" t="str">
        <f>IF(AND('Bridge Start'!$H47&lt;=CEILING('Bridge CPM'!DD$1,1),'Bridge Start'!$I47&gt;'Bridge CPM'!DC$1),1,"")</f>
        <v/>
      </c>
      <c r="DE52" s="266" t="str">
        <f>IF(AND('Bridge Start'!$H47&lt;=CEILING('Bridge CPM'!DE$1,1),'Bridge Start'!$I47&gt;'Bridge CPM'!DD$1),1,"")</f>
        <v/>
      </c>
      <c r="DF52" s="266" t="str">
        <f>IF(AND('Bridge Start'!$H47&lt;=CEILING('Bridge CPM'!DF$1,1),'Bridge Start'!$I47&gt;'Bridge CPM'!DE$1),1,"")</f>
        <v/>
      </c>
      <c r="DG52" s="266" t="str">
        <f>IF(AND('Bridge Start'!$H47&lt;=CEILING('Bridge CPM'!DG$1,1),'Bridge Start'!$I47&gt;'Bridge CPM'!DF$1),1,"")</f>
        <v/>
      </c>
      <c r="DH52" s="266" t="str">
        <f>IF(AND('Bridge Start'!$H47&lt;=CEILING('Bridge CPM'!DH$1,1),'Bridge Start'!$I47&gt;'Bridge CPM'!DG$1),1,"")</f>
        <v/>
      </c>
      <c r="DI52" s="267" t="str">
        <f>IF(AND('Bridge Start'!$H47&lt;=CEILING('Bridge CPM'!DI$1,1),'Bridge Start'!$I47&gt;'Bridge CPM'!DH$1),1,"")</f>
        <v/>
      </c>
      <c r="DJ52" s="265" t="str">
        <f>IF(AND('Bridge Start'!$H47&lt;=CEILING('Bridge CPM'!DJ$1,1),'Bridge Start'!$I47&gt;'Bridge CPM'!DI$1),1,"")</f>
        <v/>
      </c>
      <c r="DK52" s="266" t="str">
        <f>IF(AND('Bridge Start'!$H47&lt;=CEILING('Bridge CPM'!DK$1,1),'Bridge Start'!$I47&gt;'Bridge CPM'!DJ$1),1,"")</f>
        <v/>
      </c>
      <c r="DL52" s="266" t="str">
        <f>IF(AND('Bridge Start'!$H47&lt;=CEILING('Bridge CPM'!DL$1,1),'Bridge Start'!$I47&gt;'Bridge CPM'!DK$1),1,"")</f>
        <v/>
      </c>
      <c r="DM52" s="266" t="str">
        <f>IF(AND('Bridge Start'!$H47&lt;=CEILING('Bridge CPM'!DM$1,1),'Bridge Start'!$I47&gt;'Bridge CPM'!DL$1),1,"")</f>
        <v/>
      </c>
      <c r="DN52" s="266" t="str">
        <f>IF(AND('Bridge Start'!$H47&lt;=CEILING('Bridge CPM'!DN$1,1),'Bridge Start'!$I47&gt;'Bridge CPM'!DM$1),1,"")</f>
        <v/>
      </c>
      <c r="DO52" s="266" t="str">
        <f>IF(AND('Bridge Start'!$H47&lt;=CEILING('Bridge CPM'!DO$1,1),'Bridge Start'!$I47&gt;'Bridge CPM'!DN$1),1,"")</f>
        <v/>
      </c>
      <c r="DP52" s="266" t="str">
        <f>IF(AND('Bridge Start'!$H47&lt;=CEILING('Bridge CPM'!DP$1,1),'Bridge Start'!$I47&gt;'Bridge CPM'!DO$1),1,"")</f>
        <v/>
      </c>
      <c r="DQ52" s="266" t="str">
        <f>IF(AND('Bridge Start'!$H47&lt;=CEILING('Bridge CPM'!DQ$1,1),'Bridge Start'!$I47&gt;'Bridge CPM'!DP$1),1,"")</f>
        <v/>
      </c>
      <c r="DR52" s="266" t="str">
        <f>IF(AND('Bridge Start'!$H47&lt;=CEILING('Bridge CPM'!DR$1,1),'Bridge Start'!$I47&gt;'Bridge CPM'!DQ$1),1,"")</f>
        <v/>
      </c>
      <c r="DS52" s="267" t="str">
        <f>IF(AND('Bridge Start'!$H47&lt;=CEILING('Bridge CPM'!DS$1,1),'Bridge Start'!$I47&gt;'Bridge CPM'!DR$1),1,"")</f>
        <v/>
      </c>
      <c r="DT52" s="265" t="str">
        <f>IF(AND('Bridge Start'!$H47&lt;=CEILING('Bridge CPM'!DT$1,1),'Bridge Start'!$I47&gt;'Bridge CPM'!DS$1),1,"")</f>
        <v/>
      </c>
      <c r="DU52" s="266" t="str">
        <f>IF(AND('Bridge Start'!$H47&lt;=CEILING('Bridge CPM'!DU$1,1),'Bridge Start'!$I47&gt;'Bridge CPM'!DT$1),1,"")</f>
        <v/>
      </c>
      <c r="DV52" s="266" t="str">
        <f>IF(AND('Bridge Start'!$H47&lt;=CEILING('Bridge CPM'!DV$1,1),'Bridge Start'!$I47&gt;'Bridge CPM'!DU$1),1,"")</f>
        <v/>
      </c>
      <c r="DW52" s="266" t="str">
        <f>IF(AND('Bridge Start'!$H47&lt;=CEILING('Bridge CPM'!DW$1,1),'Bridge Start'!$I47&gt;'Bridge CPM'!DV$1),1,"")</f>
        <v/>
      </c>
      <c r="DX52" s="266" t="str">
        <f>IF(AND('Bridge Start'!$H47&lt;=CEILING('Bridge CPM'!DX$1,1),'Bridge Start'!$I47&gt;'Bridge CPM'!DW$1),1,"")</f>
        <v/>
      </c>
      <c r="DY52" s="266" t="str">
        <f>IF(AND('Bridge Start'!$H47&lt;=CEILING('Bridge CPM'!DY$1,1),'Bridge Start'!$I47&gt;'Bridge CPM'!DX$1),1,"")</f>
        <v/>
      </c>
      <c r="DZ52" s="266" t="str">
        <f>IF(AND('Bridge Start'!$H47&lt;=CEILING('Bridge CPM'!DZ$1,1),'Bridge Start'!$I47&gt;'Bridge CPM'!DY$1),1,"")</f>
        <v/>
      </c>
      <c r="EA52" s="266" t="str">
        <f>IF(AND('Bridge Start'!$H47&lt;=CEILING('Bridge CPM'!EA$1,1),'Bridge Start'!$I47&gt;'Bridge CPM'!DZ$1),1,"")</f>
        <v/>
      </c>
      <c r="EB52" s="266" t="str">
        <f>IF(AND('Bridge Start'!$H47&lt;=CEILING('Bridge CPM'!EB$1,1),'Bridge Start'!$I47&gt;'Bridge CPM'!EA$1),1,"")</f>
        <v/>
      </c>
      <c r="EC52" s="267" t="str">
        <f>IF(AND('Bridge Start'!$H47&lt;=CEILING('Bridge CPM'!EC$1,1),'Bridge Start'!$I47&gt;'Bridge CPM'!EB$1),1,"")</f>
        <v/>
      </c>
    </row>
    <row r="53" spans="2:133" ht="12" hidden="1" customHeight="1" x14ac:dyDescent="0.2">
      <c r="B53" t="str">
        <f>'Bridge Start'!B48</f>
        <v/>
      </c>
      <c r="C53" s="207" t="str">
        <f>'Bridge Start'!D48</f>
        <v/>
      </c>
      <c r="D53" s="265" t="str">
        <f>IF(AND('Bridge Start'!$H48&lt;=CEILING('Bridge CPM'!D$1,1),'Bridge Start'!$I48&gt;'Bridge CPM'!C$1),1,"")</f>
        <v/>
      </c>
      <c r="E53" s="266" t="str">
        <f>IF(AND('Bridge Start'!$H48&lt;=CEILING('Bridge CPM'!E$1,1),'Bridge Start'!$I48&gt;'Bridge CPM'!D$1),1,"")</f>
        <v/>
      </c>
      <c r="F53" s="266" t="str">
        <f>IF(AND('Bridge Start'!$H48&lt;=CEILING('Bridge CPM'!F$1,1),'Bridge Start'!$I48&gt;'Bridge CPM'!E$1),1,"")</f>
        <v/>
      </c>
      <c r="G53" s="266" t="str">
        <f>IF(AND('Bridge Start'!$H48&lt;=CEILING('Bridge CPM'!G$1,1),'Bridge Start'!$I48&gt;'Bridge CPM'!F$1),1,"")</f>
        <v/>
      </c>
      <c r="H53" s="266" t="str">
        <f>IF(AND('Bridge Start'!$H48&lt;=CEILING('Bridge CPM'!H$1,1),'Bridge Start'!$I48&gt;'Bridge CPM'!G$1),1,"")</f>
        <v/>
      </c>
      <c r="I53" s="266" t="str">
        <f>IF(AND('Bridge Start'!$H48&lt;=CEILING('Bridge CPM'!I$1,1),'Bridge Start'!$I48&gt;'Bridge CPM'!H$1),1,"")</f>
        <v/>
      </c>
      <c r="J53" s="266" t="str">
        <f>IF(AND('Bridge Start'!$H48&lt;=CEILING('Bridge CPM'!J$1,1),'Bridge Start'!$I48&gt;'Bridge CPM'!I$1),1,"")</f>
        <v/>
      </c>
      <c r="K53" s="266" t="str">
        <f>IF(AND('Bridge Start'!$H48&lt;=CEILING('Bridge CPM'!K$1,1),'Bridge Start'!$I48&gt;'Bridge CPM'!J$1),1,"")</f>
        <v/>
      </c>
      <c r="L53" s="266" t="str">
        <f>IF(AND('Bridge Start'!$H48&lt;=CEILING('Bridge CPM'!L$1,1),'Bridge Start'!$I48&gt;'Bridge CPM'!K$1),1,"")</f>
        <v/>
      </c>
      <c r="M53" s="267" t="str">
        <f>IF(AND('Bridge Start'!$H48&lt;=CEILING('Bridge CPM'!M$1,1),'Bridge Start'!$I48&gt;'Bridge CPM'!L$1),1,"")</f>
        <v/>
      </c>
      <c r="N53" s="265" t="str">
        <f>IF(AND('Bridge Start'!$H48&lt;=CEILING('Bridge CPM'!N$1,1),'Bridge Start'!$I48&gt;'Bridge CPM'!M$1),1,"")</f>
        <v/>
      </c>
      <c r="O53" s="266" t="str">
        <f>IF(AND('Bridge Start'!$H48&lt;=CEILING('Bridge CPM'!O$1,1),'Bridge Start'!$I48&gt;'Bridge CPM'!N$1),1,"")</f>
        <v/>
      </c>
      <c r="P53" s="266" t="str">
        <f>IF(AND('Bridge Start'!$H48&lt;=CEILING('Bridge CPM'!P$1,1),'Bridge Start'!$I48&gt;'Bridge CPM'!O$1),1,"")</f>
        <v/>
      </c>
      <c r="Q53" s="266" t="str">
        <f>IF(AND('Bridge Start'!$H48&lt;=CEILING('Bridge CPM'!Q$1,1),'Bridge Start'!$I48&gt;'Bridge CPM'!P$1),1,"")</f>
        <v/>
      </c>
      <c r="R53" s="266" t="str">
        <f>IF(AND('Bridge Start'!$H48&lt;=CEILING('Bridge CPM'!R$1,1),'Bridge Start'!$I48&gt;'Bridge CPM'!Q$1),1,"")</f>
        <v/>
      </c>
      <c r="S53" s="266" t="str">
        <f>IF(AND('Bridge Start'!$H48&lt;=CEILING('Bridge CPM'!S$1,1),'Bridge Start'!$I48&gt;'Bridge CPM'!R$1),1,"")</f>
        <v/>
      </c>
      <c r="T53" s="266" t="str">
        <f>IF(AND('Bridge Start'!$H48&lt;=CEILING('Bridge CPM'!T$1,1),'Bridge Start'!$I48&gt;'Bridge CPM'!S$1),1,"")</f>
        <v/>
      </c>
      <c r="U53" s="266" t="str">
        <f>IF(AND('Bridge Start'!$H48&lt;=CEILING('Bridge CPM'!U$1,1),'Bridge Start'!$I48&gt;'Bridge CPM'!T$1),1,"")</f>
        <v/>
      </c>
      <c r="V53" s="266" t="str">
        <f>IF(AND('Bridge Start'!$H48&lt;=CEILING('Bridge CPM'!V$1,1),'Bridge Start'!$I48&gt;'Bridge CPM'!U$1),1,"")</f>
        <v/>
      </c>
      <c r="W53" s="267" t="str">
        <f>IF(AND('Bridge Start'!$H48&lt;=CEILING('Bridge CPM'!W$1,1),'Bridge Start'!$I48&gt;'Bridge CPM'!V$1),1,"")</f>
        <v/>
      </c>
      <c r="X53" s="265" t="str">
        <f>IF(AND('Bridge Start'!$H48&lt;=CEILING('Bridge CPM'!X$1,1),'Bridge Start'!$I48&gt;'Bridge CPM'!W$1),1,"")</f>
        <v/>
      </c>
      <c r="Y53" s="266" t="str">
        <f>IF(AND('Bridge Start'!$H48&lt;=CEILING('Bridge CPM'!Y$1,1),'Bridge Start'!$I48&gt;'Bridge CPM'!X$1),1,"")</f>
        <v/>
      </c>
      <c r="Z53" s="266" t="str">
        <f>IF(AND('Bridge Start'!$H48&lt;=CEILING('Bridge CPM'!Z$1,1),'Bridge Start'!$I48&gt;'Bridge CPM'!Y$1),1,"")</f>
        <v/>
      </c>
      <c r="AA53" s="266" t="str">
        <f>IF(AND('Bridge Start'!$H48&lt;=CEILING('Bridge CPM'!AA$1,1),'Bridge Start'!$I48&gt;'Bridge CPM'!Z$1),1,"")</f>
        <v/>
      </c>
      <c r="AB53" s="266" t="str">
        <f>IF(AND('Bridge Start'!$H48&lt;=CEILING('Bridge CPM'!AB$1,1),'Bridge Start'!$I48&gt;'Bridge CPM'!AA$1),1,"")</f>
        <v/>
      </c>
      <c r="AC53" s="266" t="str">
        <f>IF(AND('Bridge Start'!$H48&lt;=CEILING('Bridge CPM'!AC$1,1),'Bridge Start'!$I48&gt;'Bridge CPM'!AB$1),1,"")</f>
        <v/>
      </c>
      <c r="AD53" s="266" t="str">
        <f>IF(AND('Bridge Start'!$H48&lt;=CEILING('Bridge CPM'!AD$1,1),'Bridge Start'!$I48&gt;'Bridge CPM'!AC$1),1,"")</f>
        <v/>
      </c>
      <c r="AE53" s="266" t="str">
        <f>IF(AND('Bridge Start'!$H48&lt;=CEILING('Bridge CPM'!AE$1,1),'Bridge Start'!$I48&gt;'Bridge CPM'!AD$1),1,"")</f>
        <v/>
      </c>
      <c r="AF53" s="266" t="str">
        <f>IF(AND('Bridge Start'!$H48&lt;=CEILING('Bridge CPM'!AF$1,1),'Bridge Start'!$I48&gt;'Bridge CPM'!AE$1),1,"")</f>
        <v/>
      </c>
      <c r="AG53" s="267" t="str">
        <f>IF(AND('Bridge Start'!$H48&lt;=CEILING('Bridge CPM'!AG$1,1),'Bridge Start'!$I48&gt;'Bridge CPM'!AF$1),1,"")</f>
        <v/>
      </c>
      <c r="AH53" s="265" t="str">
        <f>IF(AND('Bridge Start'!$H48&lt;=CEILING('Bridge CPM'!AH$1,1),'Bridge Start'!$I48&gt;'Bridge CPM'!AG$1),1,"")</f>
        <v/>
      </c>
      <c r="AI53" s="266" t="str">
        <f>IF(AND('Bridge Start'!$H48&lt;=CEILING('Bridge CPM'!AI$1,1),'Bridge Start'!$I48&gt;'Bridge CPM'!AH$1),1,"")</f>
        <v/>
      </c>
      <c r="AJ53" s="266" t="str">
        <f>IF(AND('Bridge Start'!$H48&lt;=CEILING('Bridge CPM'!AJ$1,1),'Bridge Start'!$I48&gt;'Bridge CPM'!AI$1),1,"")</f>
        <v/>
      </c>
      <c r="AK53" s="266" t="str">
        <f>IF(AND('Bridge Start'!$H48&lt;=CEILING('Bridge CPM'!AK$1,1),'Bridge Start'!$I48&gt;'Bridge CPM'!AJ$1),1,"")</f>
        <v/>
      </c>
      <c r="AL53" s="266" t="str">
        <f>IF(AND('Bridge Start'!$H48&lt;=CEILING('Bridge CPM'!AL$1,1),'Bridge Start'!$I48&gt;'Bridge CPM'!AK$1),1,"")</f>
        <v/>
      </c>
      <c r="AM53" s="266" t="str">
        <f>IF(AND('Bridge Start'!$H48&lt;=CEILING('Bridge CPM'!AM$1,1),'Bridge Start'!$I48&gt;'Bridge CPM'!AL$1),1,"")</f>
        <v/>
      </c>
      <c r="AN53" s="266" t="str">
        <f>IF(AND('Bridge Start'!$H48&lt;=CEILING('Bridge CPM'!AN$1,1),'Bridge Start'!$I48&gt;'Bridge CPM'!AM$1),1,"")</f>
        <v/>
      </c>
      <c r="AO53" s="266" t="str">
        <f>IF(AND('Bridge Start'!$H48&lt;=CEILING('Bridge CPM'!AO$1,1),'Bridge Start'!$I48&gt;'Bridge CPM'!AN$1),1,"")</f>
        <v/>
      </c>
      <c r="AP53" s="266" t="str">
        <f>IF(AND('Bridge Start'!$H48&lt;=CEILING('Bridge CPM'!AP$1,1),'Bridge Start'!$I48&gt;'Bridge CPM'!AO$1),1,"")</f>
        <v/>
      </c>
      <c r="AQ53" s="267" t="str">
        <f>IF(AND('Bridge Start'!$H48&lt;=CEILING('Bridge CPM'!AQ$1,1),'Bridge Start'!$I48&gt;'Bridge CPM'!AP$1),1,"")</f>
        <v/>
      </c>
      <c r="AR53" s="265" t="str">
        <f>IF(AND('Bridge Start'!$H48&lt;=CEILING('Bridge CPM'!AR$1,1),'Bridge Start'!$I48&gt;'Bridge CPM'!AQ$1),1,"")</f>
        <v/>
      </c>
      <c r="AS53" s="266" t="str">
        <f>IF(AND('Bridge Start'!$H48&lt;=CEILING('Bridge CPM'!AS$1,1),'Bridge Start'!$I48&gt;'Bridge CPM'!AR$1),1,"")</f>
        <v/>
      </c>
      <c r="AT53" s="266" t="str">
        <f>IF(AND('Bridge Start'!$H48&lt;=CEILING('Bridge CPM'!AT$1,1),'Bridge Start'!$I48&gt;'Bridge CPM'!AS$1),1,"")</f>
        <v/>
      </c>
      <c r="AU53" s="266" t="str">
        <f>IF(AND('Bridge Start'!$H48&lt;=CEILING('Bridge CPM'!AU$1,1),'Bridge Start'!$I48&gt;'Bridge CPM'!AT$1),1,"")</f>
        <v/>
      </c>
      <c r="AV53" s="266" t="str">
        <f>IF(AND('Bridge Start'!$H48&lt;=CEILING('Bridge CPM'!AV$1,1),'Bridge Start'!$I48&gt;'Bridge CPM'!AU$1),1,"")</f>
        <v/>
      </c>
      <c r="AW53" s="266" t="str">
        <f>IF(AND('Bridge Start'!$H48&lt;=CEILING('Bridge CPM'!AW$1,1),'Bridge Start'!$I48&gt;'Bridge CPM'!AV$1),1,"")</f>
        <v/>
      </c>
      <c r="AX53" s="266" t="str">
        <f>IF(AND('Bridge Start'!$H48&lt;=CEILING('Bridge CPM'!AX$1,1),'Bridge Start'!$I48&gt;'Bridge CPM'!AW$1),1,"")</f>
        <v/>
      </c>
      <c r="AY53" s="266" t="str">
        <f>IF(AND('Bridge Start'!$H48&lt;=CEILING('Bridge CPM'!AY$1,1),'Bridge Start'!$I48&gt;'Bridge CPM'!AX$1),1,"")</f>
        <v/>
      </c>
      <c r="AZ53" s="266" t="str">
        <f>IF(AND('Bridge Start'!$H48&lt;=CEILING('Bridge CPM'!AZ$1,1),'Bridge Start'!$I48&gt;'Bridge CPM'!AY$1),1,"")</f>
        <v/>
      </c>
      <c r="BA53" s="267" t="str">
        <f>IF(AND('Bridge Start'!$H48&lt;=CEILING('Bridge CPM'!BA$1,1),'Bridge Start'!$I48&gt;'Bridge CPM'!AZ$1),1,"")</f>
        <v/>
      </c>
      <c r="BB53" s="265" t="str">
        <f>IF(AND('Bridge Start'!$H48&lt;=CEILING('Bridge CPM'!BB$1,1),'Bridge Start'!$I48&gt;'Bridge CPM'!BA$1),1,"")</f>
        <v/>
      </c>
      <c r="BC53" s="266" t="str">
        <f>IF(AND('Bridge Start'!$H48&lt;=CEILING('Bridge CPM'!BC$1,1),'Bridge Start'!$I48&gt;'Bridge CPM'!BB$1),1,"")</f>
        <v/>
      </c>
      <c r="BD53" s="266" t="str">
        <f>IF(AND('Bridge Start'!$H48&lt;=CEILING('Bridge CPM'!BD$1,1),'Bridge Start'!$I48&gt;'Bridge CPM'!BC$1),1,"")</f>
        <v/>
      </c>
      <c r="BE53" s="266" t="str">
        <f>IF(AND('Bridge Start'!$H48&lt;=CEILING('Bridge CPM'!BE$1,1),'Bridge Start'!$I48&gt;'Bridge CPM'!BD$1),1,"")</f>
        <v/>
      </c>
      <c r="BF53" s="266" t="str">
        <f>IF(AND('Bridge Start'!$H48&lt;=CEILING('Bridge CPM'!BF$1,1),'Bridge Start'!$I48&gt;'Bridge CPM'!BE$1),1,"")</f>
        <v/>
      </c>
      <c r="BG53" s="266" t="str">
        <f>IF(AND('Bridge Start'!$H48&lt;=CEILING('Bridge CPM'!BG$1,1),'Bridge Start'!$I48&gt;'Bridge CPM'!BF$1),1,"")</f>
        <v/>
      </c>
      <c r="BH53" s="266" t="str">
        <f>IF(AND('Bridge Start'!$H48&lt;=CEILING('Bridge CPM'!BH$1,1),'Bridge Start'!$I48&gt;'Bridge CPM'!BG$1),1,"")</f>
        <v/>
      </c>
      <c r="BI53" s="266" t="str">
        <f>IF(AND('Bridge Start'!$H48&lt;=CEILING('Bridge CPM'!BI$1,1),'Bridge Start'!$I48&gt;'Bridge CPM'!BH$1),1,"")</f>
        <v/>
      </c>
      <c r="BJ53" s="266" t="str">
        <f>IF(AND('Bridge Start'!$H48&lt;=CEILING('Bridge CPM'!BJ$1,1),'Bridge Start'!$I48&gt;'Bridge CPM'!BI$1),1,"")</f>
        <v/>
      </c>
      <c r="BK53" s="267" t="str">
        <f>IF(AND('Bridge Start'!$H48&lt;=CEILING('Bridge CPM'!BK$1,1),'Bridge Start'!$I48&gt;'Bridge CPM'!BJ$1),1,"")</f>
        <v/>
      </c>
      <c r="BL53" s="265" t="str">
        <f>IF(AND('Bridge Start'!$H48&lt;=CEILING('Bridge CPM'!BL$1,1),'Bridge Start'!$I48&gt;'Bridge CPM'!BK$1),1,"")</f>
        <v/>
      </c>
      <c r="BM53" s="266" t="str">
        <f>IF(AND('Bridge Start'!$H48&lt;=CEILING('Bridge CPM'!BM$1,1),'Bridge Start'!$I48&gt;'Bridge CPM'!BL$1),1,"")</f>
        <v/>
      </c>
      <c r="BN53" s="266" t="str">
        <f>IF(AND('Bridge Start'!$H48&lt;=CEILING('Bridge CPM'!BN$1,1),'Bridge Start'!$I48&gt;'Bridge CPM'!BM$1),1,"")</f>
        <v/>
      </c>
      <c r="BO53" s="266" t="str">
        <f>IF(AND('Bridge Start'!$H48&lt;=CEILING('Bridge CPM'!BO$1,1),'Bridge Start'!$I48&gt;'Bridge CPM'!BN$1),1,"")</f>
        <v/>
      </c>
      <c r="BP53" s="266" t="str">
        <f>IF(AND('Bridge Start'!$H48&lt;=CEILING('Bridge CPM'!BP$1,1),'Bridge Start'!$I48&gt;'Bridge CPM'!BO$1),1,"")</f>
        <v/>
      </c>
      <c r="BQ53" s="266" t="str">
        <f>IF(AND('Bridge Start'!$H48&lt;=CEILING('Bridge CPM'!BQ$1,1),'Bridge Start'!$I48&gt;'Bridge CPM'!BP$1),1,"")</f>
        <v/>
      </c>
      <c r="BR53" s="266" t="str">
        <f>IF(AND('Bridge Start'!$H48&lt;=CEILING('Bridge CPM'!BR$1,1),'Bridge Start'!$I48&gt;'Bridge CPM'!BQ$1),1,"")</f>
        <v/>
      </c>
      <c r="BS53" s="266" t="str">
        <f>IF(AND('Bridge Start'!$H48&lt;=CEILING('Bridge CPM'!BS$1,1),'Bridge Start'!$I48&gt;'Bridge CPM'!BR$1),1,"")</f>
        <v/>
      </c>
      <c r="BT53" s="266" t="str">
        <f>IF(AND('Bridge Start'!$H48&lt;=CEILING('Bridge CPM'!BT$1,1),'Bridge Start'!$I48&gt;'Bridge CPM'!BS$1),1,"")</f>
        <v/>
      </c>
      <c r="BU53" s="267" t="str">
        <f>IF(AND('Bridge Start'!$H48&lt;=CEILING('Bridge CPM'!BU$1,1),'Bridge Start'!$I48&gt;'Bridge CPM'!BT$1),1,"")</f>
        <v/>
      </c>
      <c r="BV53" s="265" t="str">
        <f>IF(AND('Bridge Start'!$H48&lt;=CEILING('Bridge CPM'!BV$1,1),'Bridge Start'!$I48&gt;'Bridge CPM'!BU$1),1,"")</f>
        <v/>
      </c>
      <c r="BW53" s="266" t="str">
        <f>IF(AND('Bridge Start'!$H48&lt;=CEILING('Bridge CPM'!BW$1,1),'Bridge Start'!$I48&gt;'Bridge CPM'!BV$1),1,"")</f>
        <v/>
      </c>
      <c r="BX53" s="266" t="str">
        <f>IF(AND('Bridge Start'!$H48&lt;=CEILING('Bridge CPM'!BX$1,1),'Bridge Start'!$I48&gt;'Bridge CPM'!BW$1),1,"")</f>
        <v/>
      </c>
      <c r="BY53" s="266" t="str">
        <f>IF(AND('Bridge Start'!$H48&lt;=CEILING('Bridge CPM'!BY$1,1),'Bridge Start'!$I48&gt;'Bridge CPM'!BX$1),1,"")</f>
        <v/>
      </c>
      <c r="BZ53" s="266" t="str">
        <f>IF(AND('Bridge Start'!$H48&lt;=CEILING('Bridge CPM'!BZ$1,1),'Bridge Start'!$I48&gt;'Bridge CPM'!BY$1),1,"")</f>
        <v/>
      </c>
      <c r="CA53" s="266" t="str">
        <f>IF(AND('Bridge Start'!$H48&lt;=CEILING('Bridge CPM'!CA$1,1),'Bridge Start'!$I48&gt;'Bridge CPM'!BZ$1),1,"")</f>
        <v/>
      </c>
      <c r="CB53" s="266" t="str">
        <f>IF(AND('Bridge Start'!$H48&lt;=CEILING('Bridge CPM'!CB$1,1),'Bridge Start'!$I48&gt;'Bridge CPM'!CA$1),1,"")</f>
        <v/>
      </c>
      <c r="CC53" s="266" t="str">
        <f>IF(AND('Bridge Start'!$H48&lt;=CEILING('Bridge CPM'!CC$1,1),'Bridge Start'!$I48&gt;'Bridge CPM'!CB$1),1,"")</f>
        <v/>
      </c>
      <c r="CD53" s="266" t="str">
        <f>IF(AND('Bridge Start'!$H48&lt;=CEILING('Bridge CPM'!CD$1,1),'Bridge Start'!$I48&gt;'Bridge CPM'!CC$1),1,"")</f>
        <v/>
      </c>
      <c r="CE53" s="267" t="str">
        <f>IF(AND('Bridge Start'!$H48&lt;=CEILING('Bridge CPM'!CE$1,1),'Bridge Start'!$I48&gt;'Bridge CPM'!CD$1),1,"")</f>
        <v/>
      </c>
      <c r="CF53" s="265" t="str">
        <f>IF(AND('Bridge Start'!$H48&lt;=CEILING('Bridge CPM'!CF$1,1),'Bridge Start'!$I48&gt;'Bridge CPM'!CE$1),1,"")</f>
        <v/>
      </c>
      <c r="CG53" s="266" t="str">
        <f>IF(AND('Bridge Start'!$H48&lt;=CEILING('Bridge CPM'!CG$1,1),'Bridge Start'!$I48&gt;'Bridge CPM'!CF$1),1,"")</f>
        <v/>
      </c>
      <c r="CH53" s="266" t="str">
        <f>IF(AND('Bridge Start'!$H48&lt;=CEILING('Bridge CPM'!CH$1,1),'Bridge Start'!$I48&gt;'Bridge CPM'!CG$1),1,"")</f>
        <v/>
      </c>
      <c r="CI53" s="266" t="str">
        <f>IF(AND('Bridge Start'!$H48&lt;=CEILING('Bridge CPM'!CI$1,1),'Bridge Start'!$I48&gt;'Bridge CPM'!CH$1),1,"")</f>
        <v/>
      </c>
      <c r="CJ53" s="266" t="str">
        <f>IF(AND('Bridge Start'!$H48&lt;=CEILING('Bridge CPM'!CJ$1,1),'Bridge Start'!$I48&gt;'Bridge CPM'!CI$1),1,"")</f>
        <v/>
      </c>
      <c r="CK53" s="266" t="str">
        <f>IF(AND('Bridge Start'!$H48&lt;=CEILING('Bridge CPM'!CK$1,1),'Bridge Start'!$I48&gt;'Bridge CPM'!CJ$1),1,"")</f>
        <v/>
      </c>
      <c r="CL53" s="266" t="str">
        <f>IF(AND('Bridge Start'!$H48&lt;=CEILING('Bridge CPM'!CL$1,1),'Bridge Start'!$I48&gt;'Bridge CPM'!CK$1),1,"")</f>
        <v/>
      </c>
      <c r="CM53" s="266" t="str">
        <f>IF(AND('Bridge Start'!$H48&lt;=CEILING('Bridge CPM'!CM$1,1),'Bridge Start'!$I48&gt;'Bridge CPM'!CL$1),1,"")</f>
        <v/>
      </c>
      <c r="CN53" s="266" t="str">
        <f>IF(AND('Bridge Start'!$H48&lt;=CEILING('Bridge CPM'!CN$1,1),'Bridge Start'!$I48&gt;'Bridge CPM'!CM$1),1,"")</f>
        <v/>
      </c>
      <c r="CO53" s="267" t="str">
        <f>IF(AND('Bridge Start'!$H48&lt;=CEILING('Bridge CPM'!CO$1,1),'Bridge Start'!$I48&gt;'Bridge CPM'!CN$1),1,"")</f>
        <v/>
      </c>
      <c r="CP53" s="265" t="str">
        <f>IF(AND('Bridge Start'!$H48&lt;=CEILING('Bridge CPM'!CP$1,1),'Bridge Start'!$I48&gt;'Bridge CPM'!CO$1),1,"")</f>
        <v/>
      </c>
      <c r="CQ53" s="266" t="str">
        <f>IF(AND('Bridge Start'!$H48&lt;=CEILING('Bridge CPM'!CQ$1,1),'Bridge Start'!$I48&gt;'Bridge CPM'!CP$1),1,"")</f>
        <v/>
      </c>
      <c r="CR53" s="266" t="str">
        <f>IF(AND('Bridge Start'!$H48&lt;=CEILING('Bridge CPM'!CR$1,1),'Bridge Start'!$I48&gt;'Bridge CPM'!CQ$1),1,"")</f>
        <v/>
      </c>
      <c r="CS53" s="266" t="str">
        <f>IF(AND('Bridge Start'!$H48&lt;=CEILING('Bridge CPM'!CS$1,1),'Bridge Start'!$I48&gt;'Bridge CPM'!CR$1),1,"")</f>
        <v/>
      </c>
      <c r="CT53" s="266" t="str">
        <f>IF(AND('Bridge Start'!$H48&lt;=CEILING('Bridge CPM'!CT$1,1),'Bridge Start'!$I48&gt;'Bridge CPM'!CS$1),1,"")</f>
        <v/>
      </c>
      <c r="CU53" s="266" t="str">
        <f>IF(AND('Bridge Start'!$H48&lt;=CEILING('Bridge CPM'!CU$1,1),'Bridge Start'!$I48&gt;'Bridge CPM'!CT$1),1,"")</f>
        <v/>
      </c>
      <c r="CV53" s="266" t="str">
        <f>IF(AND('Bridge Start'!$H48&lt;=CEILING('Bridge CPM'!CV$1,1),'Bridge Start'!$I48&gt;'Bridge CPM'!CU$1),1,"")</f>
        <v/>
      </c>
      <c r="CW53" s="266" t="str">
        <f>IF(AND('Bridge Start'!$H48&lt;=CEILING('Bridge CPM'!CW$1,1),'Bridge Start'!$I48&gt;'Bridge CPM'!CV$1),1,"")</f>
        <v/>
      </c>
      <c r="CX53" s="266" t="str">
        <f>IF(AND('Bridge Start'!$H48&lt;=CEILING('Bridge CPM'!CX$1,1),'Bridge Start'!$I48&gt;'Bridge CPM'!CW$1),1,"")</f>
        <v/>
      </c>
      <c r="CY53" s="267" t="str">
        <f>IF(AND('Bridge Start'!$H48&lt;=CEILING('Bridge CPM'!CY$1,1),'Bridge Start'!$I48&gt;'Bridge CPM'!CX$1),1,"")</f>
        <v/>
      </c>
      <c r="CZ53" s="265" t="str">
        <f>IF(AND('Bridge Start'!$H48&lt;=CEILING('Bridge CPM'!CZ$1,1),'Bridge Start'!$I48&gt;'Bridge CPM'!CY$1),1,"")</f>
        <v/>
      </c>
      <c r="DA53" s="266" t="str">
        <f>IF(AND('Bridge Start'!$H48&lt;=CEILING('Bridge CPM'!DA$1,1),'Bridge Start'!$I48&gt;'Bridge CPM'!CZ$1),1,"")</f>
        <v/>
      </c>
      <c r="DB53" s="266" t="str">
        <f>IF(AND('Bridge Start'!$H48&lt;=CEILING('Bridge CPM'!DB$1,1),'Bridge Start'!$I48&gt;'Bridge CPM'!DA$1),1,"")</f>
        <v/>
      </c>
      <c r="DC53" s="266" t="str">
        <f>IF(AND('Bridge Start'!$H48&lt;=CEILING('Bridge CPM'!DC$1,1),'Bridge Start'!$I48&gt;'Bridge CPM'!DB$1),1,"")</f>
        <v/>
      </c>
      <c r="DD53" s="266" t="str">
        <f>IF(AND('Bridge Start'!$H48&lt;=CEILING('Bridge CPM'!DD$1,1),'Bridge Start'!$I48&gt;'Bridge CPM'!DC$1),1,"")</f>
        <v/>
      </c>
      <c r="DE53" s="266" t="str">
        <f>IF(AND('Bridge Start'!$H48&lt;=CEILING('Bridge CPM'!DE$1,1),'Bridge Start'!$I48&gt;'Bridge CPM'!DD$1),1,"")</f>
        <v/>
      </c>
      <c r="DF53" s="266" t="str">
        <f>IF(AND('Bridge Start'!$H48&lt;=CEILING('Bridge CPM'!DF$1,1),'Bridge Start'!$I48&gt;'Bridge CPM'!DE$1),1,"")</f>
        <v/>
      </c>
      <c r="DG53" s="266" t="str">
        <f>IF(AND('Bridge Start'!$H48&lt;=CEILING('Bridge CPM'!DG$1,1),'Bridge Start'!$I48&gt;'Bridge CPM'!DF$1),1,"")</f>
        <v/>
      </c>
      <c r="DH53" s="266" t="str">
        <f>IF(AND('Bridge Start'!$H48&lt;=CEILING('Bridge CPM'!DH$1,1),'Bridge Start'!$I48&gt;'Bridge CPM'!DG$1),1,"")</f>
        <v/>
      </c>
      <c r="DI53" s="267" t="str">
        <f>IF(AND('Bridge Start'!$H48&lt;=CEILING('Bridge CPM'!DI$1,1),'Bridge Start'!$I48&gt;'Bridge CPM'!DH$1),1,"")</f>
        <v/>
      </c>
      <c r="DJ53" s="265" t="str">
        <f>IF(AND('Bridge Start'!$H48&lt;=CEILING('Bridge CPM'!DJ$1,1),'Bridge Start'!$I48&gt;'Bridge CPM'!DI$1),1,"")</f>
        <v/>
      </c>
      <c r="DK53" s="266" t="str">
        <f>IF(AND('Bridge Start'!$H48&lt;=CEILING('Bridge CPM'!DK$1,1),'Bridge Start'!$I48&gt;'Bridge CPM'!DJ$1),1,"")</f>
        <v/>
      </c>
      <c r="DL53" s="266" t="str">
        <f>IF(AND('Bridge Start'!$H48&lt;=CEILING('Bridge CPM'!DL$1,1),'Bridge Start'!$I48&gt;'Bridge CPM'!DK$1),1,"")</f>
        <v/>
      </c>
      <c r="DM53" s="266" t="str">
        <f>IF(AND('Bridge Start'!$H48&lt;=CEILING('Bridge CPM'!DM$1,1),'Bridge Start'!$I48&gt;'Bridge CPM'!DL$1),1,"")</f>
        <v/>
      </c>
      <c r="DN53" s="266" t="str">
        <f>IF(AND('Bridge Start'!$H48&lt;=CEILING('Bridge CPM'!DN$1,1),'Bridge Start'!$I48&gt;'Bridge CPM'!DM$1),1,"")</f>
        <v/>
      </c>
      <c r="DO53" s="266" t="str">
        <f>IF(AND('Bridge Start'!$H48&lt;=CEILING('Bridge CPM'!DO$1,1),'Bridge Start'!$I48&gt;'Bridge CPM'!DN$1),1,"")</f>
        <v/>
      </c>
      <c r="DP53" s="266" t="str">
        <f>IF(AND('Bridge Start'!$H48&lt;=CEILING('Bridge CPM'!DP$1,1),'Bridge Start'!$I48&gt;'Bridge CPM'!DO$1),1,"")</f>
        <v/>
      </c>
      <c r="DQ53" s="266" t="str">
        <f>IF(AND('Bridge Start'!$H48&lt;=CEILING('Bridge CPM'!DQ$1,1),'Bridge Start'!$I48&gt;'Bridge CPM'!DP$1),1,"")</f>
        <v/>
      </c>
      <c r="DR53" s="266" t="str">
        <f>IF(AND('Bridge Start'!$H48&lt;=CEILING('Bridge CPM'!DR$1,1),'Bridge Start'!$I48&gt;'Bridge CPM'!DQ$1),1,"")</f>
        <v/>
      </c>
      <c r="DS53" s="267" t="str">
        <f>IF(AND('Bridge Start'!$H48&lt;=CEILING('Bridge CPM'!DS$1,1),'Bridge Start'!$I48&gt;'Bridge CPM'!DR$1),1,"")</f>
        <v/>
      </c>
      <c r="DT53" s="265" t="str">
        <f>IF(AND('Bridge Start'!$H48&lt;=CEILING('Bridge CPM'!DT$1,1),'Bridge Start'!$I48&gt;'Bridge CPM'!DS$1),1,"")</f>
        <v/>
      </c>
      <c r="DU53" s="266" t="str">
        <f>IF(AND('Bridge Start'!$H48&lt;=CEILING('Bridge CPM'!DU$1,1),'Bridge Start'!$I48&gt;'Bridge CPM'!DT$1),1,"")</f>
        <v/>
      </c>
      <c r="DV53" s="266" t="str">
        <f>IF(AND('Bridge Start'!$H48&lt;=CEILING('Bridge CPM'!DV$1,1),'Bridge Start'!$I48&gt;'Bridge CPM'!DU$1),1,"")</f>
        <v/>
      </c>
      <c r="DW53" s="266" t="str">
        <f>IF(AND('Bridge Start'!$H48&lt;=CEILING('Bridge CPM'!DW$1,1),'Bridge Start'!$I48&gt;'Bridge CPM'!DV$1),1,"")</f>
        <v/>
      </c>
      <c r="DX53" s="266" t="str">
        <f>IF(AND('Bridge Start'!$H48&lt;=CEILING('Bridge CPM'!DX$1,1),'Bridge Start'!$I48&gt;'Bridge CPM'!DW$1),1,"")</f>
        <v/>
      </c>
      <c r="DY53" s="266" t="str">
        <f>IF(AND('Bridge Start'!$H48&lt;=CEILING('Bridge CPM'!DY$1,1),'Bridge Start'!$I48&gt;'Bridge CPM'!DX$1),1,"")</f>
        <v/>
      </c>
      <c r="DZ53" s="266" t="str">
        <f>IF(AND('Bridge Start'!$H48&lt;=CEILING('Bridge CPM'!DZ$1,1),'Bridge Start'!$I48&gt;'Bridge CPM'!DY$1),1,"")</f>
        <v/>
      </c>
      <c r="EA53" s="266" t="str">
        <f>IF(AND('Bridge Start'!$H48&lt;=CEILING('Bridge CPM'!EA$1,1),'Bridge Start'!$I48&gt;'Bridge CPM'!DZ$1),1,"")</f>
        <v/>
      </c>
      <c r="EB53" s="266" t="str">
        <f>IF(AND('Bridge Start'!$H48&lt;=CEILING('Bridge CPM'!EB$1,1),'Bridge Start'!$I48&gt;'Bridge CPM'!EA$1),1,"")</f>
        <v/>
      </c>
      <c r="EC53" s="267" t="str">
        <f>IF(AND('Bridge Start'!$H48&lt;=CEILING('Bridge CPM'!EC$1,1),'Bridge Start'!$I48&gt;'Bridge CPM'!EB$1),1,"")</f>
        <v/>
      </c>
    </row>
    <row r="54" spans="2:133" ht="12" hidden="1" customHeight="1" x14ac:dyDescent="0.2">
      <c r="B54" t="str">
        <f>'Bridge Start'!B49</f>
        <v/>
      </c>
      <c r="C54" s="207" t="str">
        <f>'Bridge Start'!D49</f>
        <v/>
      </c>
      <c r="D54" s="265" t="str">
        <f>IF(AND('Bridge Start'!$H49&lt;=CEILING('Bridge CPM'!D$1,1),'Bridge Start'!$I49&gt;'Bridge CPM'!C$1),1,"")</f>
        <v/>
      </c>
      <c r="E54" s="266" t="str">
        <f>IF(AND('Bridge Start'!$H49&lt;=CEILING('Bridge CPM'!E$1,1),'Bridge Start'!$I49&gt;'Bridge CPM'!D$1),1,"")</f>
        <v/>
      </c>
      <c r="F54" s="266" t="str">
        <f>IF(AND('Bridge Start'!$H49&lt;=CEILING('Bridge CPM'!F$1,1),'Bridge Start'!$I49&gt;'Bridge CPM'!E$1),1,"")</f>
        <v/>
      </c>
      <c r="G54" s="266" t="str">
        <f>IF(AND('Bridge Start'!$H49&lt;=CEILING('Bridge CPM'!G$1,1),'Bridge Start'!$I49&gt;'Bridge CPM'!F$1),1,"")</f>
        <v/>
      </c>
      <c r="H54" s="266" t="str">
        <f>IF(AND('Bridge Start'!$H49&lt;=CEILING('Bridge CPM'!H$1,1),'Bridge Start'!$I49&gt;'Bridge CPM'!G$1),1,"")</f>
        <v/>
      </c>
      <c r="I54" s="266" t="str">
        <f>IF(AND('Bridge Start'!$H49&lt;=CEILING('Bridge CPM'!I$1,1),'Bridge Start'!$I49&gt;'Bridge CPM'!H$1),1,"")</f>
        <v/>
      </c>
      <c r="J54" s="266" t="str">
        <f>IF(AND('Bridge Start'!$H49&lt;=CEILING('Bridge CPM'!J$1,1),'Bridge Start'!$I49&gt;'Bridge CPM'!I$1),1,"")</f>
        <v/>
      </c>
      <c r="K54" s="266" t="str">
        <f>IF(AND('Bridge Start'!$H49&lt;=CEILING('Bridge CPM'!K$1,1),'Bridge Start'!$I49&gt;'Bridge CPM'!J$1),1,"")</f>
        <v/>
      </c>
      <c r="L54" s="266" t="str">
        <f>IF(AND('Bridge Start'!$H49&lt;=CEILING('Bridge CPM'!L$1,1),'Bridge Start'!$I49&gt;'Bridge CPM'!K$1),1,"")</f>
        <v/>
      </c>
      <c r="M54" s="267" t="str">
        <f>IF(AND('Bridge Start'!$H49&lt;=CEILING('Bridge CPM'!M$1,1),'Bridge Start'!$I49&gt;'Bridge CPM'!L$1),1,"")</f>
        <v/>
      </c>
      <c r="N54" s="265" t="str">
        <f>IF(AND('Bridge Start'!$H49&lt;=CEILING('Bridge CPM'!N$1,1),'Bridge Start'!$I49&gt;'Bridge CPM'!M$1),1,"")</f>
        <v/>
      </c>
      <c r="O54" s="266" t="str">
        <f>IF(AND('Bridge Start'!$H49&lt;=CEILING('Bridge CPM'!O$1,1),'Bridge Start'!$I49&gt;'Bridge CPM'!N$1),1,"")</f>
        <v/>
      </c>
      <c r="P54" s="266" t="str">
        <f>IF(AND('Bridge Start'!$H49&lt;=CEILING('Bridge CPM'!P$1,1),'Bridge Start'!$I49&gt;'Bridge CPM'!O$1),1,"")</f>
        <v/>
      </c>
      <c r="Q54" s="266" t="str">
        <f>IF(AND('Bridge Start'!$H49&lt;=CEILING('Bridge CPM'!Q$1,1),'Bridge Start'!$I49&gt;'Bridge CPM'!P$1),1,"")</f>
        <v/>
      </c>
      <c r="R54" s="266" t="str">
        <f>IF(AND('Bridge Start'!$H49&lt;=CEILING('Bridge CPM'!R$1,1),'Bridge Start'!$I49&gt;'Bridge CPM'!Q$1),1,"")</f>
        <v/>
      </c>
      <c r="S54" s="266" t="str">
        <f>IF(AND('Bridge Start'!$H49&lt;=CEILING('Bridge CPM'!S$1,1),'Bridge Start'!$I49&gt;'Bridge CPM'!R$1),1,"")</f>
        <v/>
      </c>
      <c r="T54" s="266" t="str">
        <f>IF(AND('Bridge Start'!$H49&lt;=CEILING('Bridge CPM'!T$1,1),'Bridge Start'!$I49&gt;'Bridge CPM'!S$1),1,"")</f>
        <v/>
      </c>
      <c r="U54" s="266" t="str">
        <f>IF(AND('Bridge Start'!$H49&lt;=CEILING('Bridge CPM'!U$1,1),'Bridge Start'!$I49&gt;'Bridge CPM'!T$1),1,"")</f>
        <v/>
      </c>
      <c r="V54" s="266" t="str">
        <f>IF(AND('Bridge Start'!$H49&lt;=CEILING('Bridge CPM'!V$1,1),'Bridge Start'!$I49&gt;'Bridge CPM'!U$1),1,"")</f>
        <v/>
      </c>
      <c r="W54" s="267" t="str">
        <f>IF(AND('Bridge Start'!$H49&lt;=CEILING('Bridge CPM'!W$1,1),'Bridge Start'!$I49&gt;'Bridge CPM'!V$1),1,"")</f>
        <v/>
      </c>
      <c r="X54" s="265" t="str">
        <f>IF(AND('Bridge Start'!$H49&lt;=CEILING('Bridge CPM'!X$1,1),'Bridge Start'!$I49&gt;'Bridge CPM'!W$1),1,"")</f>
        <v/>
      </c>
      <c r="Y54" s="266" t="str">
        <f>IF(AND('Bridge Start'!$H49&lt;=CEILING('Bridge CPM'!Y$1,1),'Bridge Start'!$I49&gt;'Bridge CPM'!X$1),1,"")</f>
        <v/>
      </c>
      <c r="Z54" s="266" t="str">
        <f>IF(AND('Bridge Start'!$H49&lt;=CEILING('Bridge CPM'!Z$1,1),'Bridge Start'!$I49&gt;'Bridge CPM'!Y$1),1,"")</f>
        <v/>
      </c>
      <c r="AA54" s="266" t="str">
        <f>IF(AND('Bridge Start'!$H49&lt;=CEILING('Bridge CPM'!AA$1,1),'Bridge Start'!$I49&gt;'Bridge CPM'!Z$1),1,"")</f>
        <v/>
      </c>
      <c r="AB54" s="266" t="str">
        <f>IF(AND('Bridge Start'!$H49&lt;=CEILING('Bridge CPM'!AB$1,1),'Bridge Start'!$I49&gt;'Bridge CPM'!AA$1),1,"")</f>
        <v/>
      </c>
      <c r="AC54" s="266" t="str">
        <f>IF(AND('Bridge Start'!$H49&lt;=CEILING('Bridge CPM'!AC$1,1),'Bridge Start'!$I49&gt;'Bridge CPM'!AB$1),1,"")</f>
        <v/>
      </c>
      <c r="AD54" s="266" t="str">
        <f>IF(AND('Bridge Start'!$H49&lt;=CEILING('Bridge CPM'!AD$1,1),'Bridge Start'!$I49&gt;'Bridge CPM'!AC$1),1,"")</f>
        <v/>
      </c>
      <c r="AE54" s="266" t="str">
        <f>IF(AND('Bridge Start'!$H49&lt;=CEILING('Bridge CPM'!AE$1,1),'Bridge Start'!$I49&gt;'Bridge CPM'!AD$1),1,"")</f>
        <v/>
      </c>
      <c r="AF54" s="266" t="str">
        <f>IF(AND('Bridge Start'!$H49&lt;=CEILING('Bridge CPM'!AF$1,1),'Bridge Start'!$I49&gt;'Bridge CPM'!AE$1),1,"")</f>
        <v/>
      </c>
      <c r="AG54" s="267" t="str">
        <f>IF(AND('Bridge Start'!$H49&lt;=CEILING('Bridge CPM'!AG$1,1),'Bridge Start'!$I49&gt;'Bridge CPM'!AF$1),1,"")</f>
        <v/>
      </c>
      <c r="AH54" s="265" t="str">
        <f>IF(AND('Bridge Start'!$H49&lt;=CEILING('Bridge CPM'!AH$1,1),'Bridge Start'!$I49&gt;'Bridge CPM'!AG$1),1,"")</f>
        <v/>
      </c>
      <c r="AI54" s="266" t="str">
        <f>IF(AND('Bridge Start'!$H49&lt;=CEILING('Bridge CPM'!AI$1,1),'Bridge Start'!$I49&gt;'Bridge CPM'!AH$1),1,"")</f>
        <v/>
      </c>
      <c r="AJ54" s="266" t="str">
        <f>IF(AND('Bridge Start'!$H49&lt;=CEILING('Bridge CPM'!AJ$1,1),'Bridge Start'!$I49&gt;'Bridge CPM'!AI$1),1,"")</f>
        <v/>
      </c>
      <c r="AK54" s="266" t="str">
        <f>IF(AND('Bridge Start'!$H49&lt;=CEILING('Bridge CPM'!AK$1,1),'Bridge Start'!$I49&gt;'Bridge CPM'!AJ$1),1,"")</f>
        <v/>
      </c>
      <c r="AL54" s="266" t="str">
        <f>IF(AND('Bridge Start'!$H49&lt;=CEILING('Bridge CPM'!AL$1,1),'Bridge Start'!$I49&gt;'Bridge CPM'!AK$1),1,"")</f>
        <v/>
      </c>
      <c r="AM54" s="266" t="str">
        <f>IF(AND('Bridge Start'!$H49&lt;=CEILING('Bridge CPM'!AM$1,1),'Bridge Start'!$I49&gt;'Bridge CPM'!AL$1),1,"")</f>
        <v/>
      </c>
      <c r="AN54" s="266" t="str">
        <f>IF(AND('Bridge Start'!$H49&lt;=CEILING('Bridge CPM'!AN$1,1),'Bridge Start'!$I49&gt;'Bridge CPM'!AM$1),1,"")</f>
        <v/>
      </c>
      <c r="AO54" s="266" t="str">
        <f>IF(AND('Bridge Start'!$H49&lt;=CEILING('Bridge CPM'!AO$1,1),'Bridge Start'!$I49&gt;'Bridge CPM'!AN$1),1,"")</f>
        <v/>
      </c>
      <c r="AP54" s="266" t="str">
        <f>IF(AND('Bridge Start'!$H49&lt;=CEILING('Bridge CPM'!AP$1,1),'Bridge Start'!$I49&gt;'Bridge CPM'!AO$1),1,"")</f>
        <v/>
      </c>
      <c r="AQ54" s="267" t="str">
        <f>IF(AND('Bridge Start'!$H49&lt;=CEILING('Bridge CPM'!AQ$1,1),'Bridge Start'!$I49&gt;'Bridge CPM'!AP$1),1,"")</f>
        <v/>
      </c>
      <c r="AR54" s="265" t="str">
        <f>IF(AND('Bridge Start'!$H49&lt;=CEILING('Bridge CPM'!AR$1,1),'Bridge Start'!$I49&gt;'Bridge CPM'!AQ$1),1,"")</f>
        <v/>
      </c>
      <c r="AS54" s="266" t="str">
        <f>IF(AND('Bridge Start'!$H49&lt;=CEILING('Bridge CPM'!AS$1,1),'Bridge Start'!$I49&gt;'Bridge CPM'!AR$1),1,"")</f>
        <v/>
      </c>
      <c r="AT54" s="266" t="str">
        <f>IF(AND('Bridge Start'!$H49&lt;=CEILING('Bridge CPM'!AT$1,1),'Bridge Start'!$I49&gt;'Bridge CPM'!AS$1),1,"")</f>
        <v/>
      </c>
      <c r="AU54" s="266" t="str">
        <f>IF(AND('Bridge Start'!$H49&lt;=CEILING('Bridge CPM'!AU$1,1),'Bridge Start'!$I49&gt;'Bridge CPM'!AT$1),1,"")</f>
        <v/>
      </c>
      <c r="AV54" s="266" t="str">
        <f>IF(AND('Bridge Start'!$H49&lt;=CEILING('Bridge CPM'!AV$1,1),'Bridge Start'!$I49&gt;'Bridge CPM'!AU$1),1,"")</f>
        <v/>
      </c>
      <c r="AW54" s="266" t="str">
        <f>IF(AND('Bridge Start'!$H49&lt;=CEILING('Bridge CPM'!AW$1,1),'Bridge Start'!$I49&gt;'Bridge CPM'!AV$1),1,"")</f>
        <v/>
      </c>
      <c r="AX54" s="266" t="str">
        <f>IF(AND('Bridge Start'!$H49&lt;=CEILING('Bridge CPM'!AX$1,1),'Bridge Start'!$I49&gt;'Bridge CPM'!AW$1),1,"")</f>
        <v/>
      </c>
      <c r="AY54" s="266" t="str">
        <f>IF(AND('Bridge Start'!$H49&lt;=CEILING('Bridge CPM'!AY$1,1),'Bridge Start'!$I49&gt;'Bridge CPM'!AX$1),1,"")</f>
        <v/>
      </c>
      <c r="AZ54" s="266" t="str">
        <f>IF(AND('Bridge Start'!$H49&lt;=CEILING('Bridge CPM'!AZ$1,1),'Bridge Start'!$I49&gt;'Bridge CPM'!AY$1),1,"")</f>
        <v/>
      </c>
      <c r="BA54" s="267" t="str">
        <f>IF(AND('Bridge Start'!$H49&lt;=CEILING('Bridge CPM'!BA$1,1),'Bridge Start'!$I49&gt;'Bridge CPM'!AZ$1),1,"")</f>
        <v/>
      </c>
      <c r="BB54" s="265" t="str">
        <f>IF(AND('Bridge Start'!$H49&lt;=CEILING('Bridge CPM'!BB$1,1),'Bridge Start'!$I49&gt;'Bridge CPM'!BA$1),1,"")</f>
        <v/>
      </c>
      <c r="BC54" s="266" t="str">
        <f>IF(AND('Bridge Start'!$H49&lt;=CEILING('Bridge CPM'!BC$1,1),'Bridge Start'!$I49&gt;'Bridge CPM'!BB$1),1,"")</f>
        <v/>
      </c>
      <c r="BD54" s="266" t="str">
        <f>IF(AND('Bridge Start'!$H49&lt;=CEILING('Bridge CPM'!BD$1,1),'Bridge Start'!$I49&gt;'Bridge CPM'!BC$1),1,"")</f>
        <v/>
      </c>
      <c r="BE54" s="266" t="str">
        <f>IF(AND('Bridge Start'!$H49&lt;=CEILING('Bridge CPM'!BE$1,1),'Bridge Start'!$I49&gt;'Bridge CPM'!BD$1),1,"")</f>
        <v/>
      </c>
      <c r="BF54" s="266" t="str">
        <f>IF(AND('Bridge Start'!$H49&lt;=CEILING('Bridge CPM'!BF$1,1),'Bridge Start'!$I49&gt;'Bridge CPM'!BE$1),1,"")</f>
        <v/>
      </c>
      <c r="BG54" s="266" t="str">
        <f>IF(AND('Bridge Start'!$H49&lt;=CEILING('Bridge CPM'!BG$1,1),'Bridge Start'!$I49&gt;'Bridge CPM'!BF$1),1,"")</f>
        <v/>
      </c>
      <c r="BH54" s="266" t="str">
        <f>IF(AND('Bridge Start'!$H49&lt;=CEILING('Bridge CPM'!BH$1,1),'Bridge Start'!$I49&gt;'Bridge CPM'!BG$1),1,"")</f>
        <v/>
      </c>
      <c r="BI54" s="266" t="str">
        <f>IF(AND('Bridge Start'!$H49&lt;=CEILING('Bridge CPM'!BI$1,1),'Bridge Start'!$I49&gt;'Bridge CPM'!BH$1),1,"")</f>
        <v/>
      </c>
      <c r="BJ54" s="266" t="str">
        <f>IF(AND('Bridge Start'!$H49&lt;=CEILING('Bridge CPM'!BJ$1,1),'Bridge Start'!$I49&gt;'Bridge CPM'!BI$1),1,"")</f>
        <v/>
      </c>
      <c r="BK54" s="267" t="str">
        <f>IF(AND('Bridge Start'!$H49&lt;=CEILING('Bridge CPM'!BK$1,1),'Bridge Start'!$I49&gt;'Bridge CPM'!BJ$1),1,"")</f>
        <v/>
      </c>
      <c r="BL54" s="265" t="str">
        <f>IF(AND('Bridge Start'!$H49&lt;=CEILING('Bridge CPM'!BL$1,1),'Bridge Start'!$I49&gt;'Bridge CPM'!BK$1),1,"")</f>
        <v/>
      </c>
      <c r="BM54" s="266" t="str">
        <f>IF(AND('Bridge Start'!$H49&lt;=CEILING('Bridge CPM'!BM$1,1),'Bridge Start'!$I49&gt;'Bridge CPM'!BL$1),1,"")</f>
        <v/>
      </c>
      <c r="BN54" s="266" t="str">
        <f>IF(AND('Bridge Start'!$H49&lt;=CEILING('Bridge CPM'!BN$1,1),'Bridge Start'!$I49&gt;'Bridge CPM'!BM$1),1,"")</f>
        <v/>
      </c>
      <c r="BO54" s="266" t="str">
        <f>IF(AND('Bridge Start'!$H49&lt;=CEILING('Bridge CPM'!BO$1,1),'Bridge Start'!$I49&gt;'Bridge CPM'!BN$1),1,"")</f>
        <v/>
      </c>
      <c r="BP54" s="266" t="str">
        <f>IF(AND('Bridge Start'!$H49&lt;=CEILING('Bridge CPM'!BP$1,1),'Bridge Start'!$I49&gt;'Bridge CPM'!BO$1),1,"")</f>
        <v/>
      </c>
      <c r="BQ54" s="266" t="str">
        <f>IF(AND('Bridge Start'!$H49&lt;=CEILING('Bridge CPM'!BQ$1,1),'Bridge Start'!$I49&gt;'Bridge CPM'!BP$1),1,"")</f>
        <v/>
      </c>
      <c r="BR54" s="266" t="str">
        <f>IF(AND('Bridge Start'!$H49&lt;=CEILING('Bridge CPM'!BR$1,1),'Bridge Start'!$I49&gt;'Bridge CPM'!BQ$1),1,"")</f>
        <v/>
      </c>
      <c r="BS54" s="266" t="str">
        <f>IF(AND('Bridge Start'!$H49&lt;=CEILING('Bridge CPM'!BS$1,1),'Bridge Start'!$I49&gt;'Bridge CPM'!BR$1),1,"")</f>
        <v/>
      </c>
      <c r="BT54" s="266" t="str">
        <f>IF(AND('Bridge Start'!$H49&lt;=CEILING('Bridge CPM'!BT$1,1),'Bridge Start'!$I49&gt;'Bridge CPM'!BS$1),1,"")</f>
        <v/>
      </c>
      <c r="BU54" s="267" t="str">
        <f>IF(AND('Bridge Start'!$H49&lt;=CEILING('Bridge CPM'!BU$1,1),'Bridge Start'!$I49&gt;'Bridge CPM'!BT$1),1,"")</f>
        <v/>
      </c>
      <c r="BV54" s="265" t="str">
        <f>IF(AND('Bridge Start'!$H49&lt;=CEILING('Bridge CPM'!BV$1,1),'Bridge Start'!$I49&gt;'Bridge CPM'!BU$1),1,"")</f>
        <v/>
      </c>
      <c r="BW54" s="266" t="str">
        <f>IF(AND('Bridge Start'!$H49&lt;=CEILING('Bridge CPM'!BW$1,1),'Bridge Start'!$I49&gt;'Bridge CPM'!BV$1),1,"")</f>
        <v/>
      </c>
      <c r="BX54" s="266" t="str">
        <f>IF(AND('Bridge Start'!$H49&lt;=CEILING('Bridge CPM'!BX$1,1),'Bridge Start'!$I49&gt;'Bridge CPM'!BW$1),1,"")</f>
        <v/>
      </c>
      <c r="BY54" s="266" t="str">
        <f>IF(AND('Bridge Start'!$H49&lt;=CEILING('Bridge CPM'!BY$1,1),'Bridge Start'!$I49&gt;'Bridge CPM'!BX$1),1,"")</f>
        <v/>
      </c>
      <c r="BZ54" s="266" t="str">
        <f>IF(AND('Bridge Start'!$H49&lt;=CEILING('Bridge CPM'!BZ$1,1),'Bridge Start'!$I49&gt;'Bridge CPM'!BY$1),1,"")</f>
        <v/>
      </c>
      <c r="CA54" s="266" t="str">
        <f>IF(AND('Bridge Start'!$H49&lt;=CEILING('Bridge CPM'!CA$1,1),'Bridge Start'!$I49&gt;'Bridge CPM'!BZ$1),1,"")</f>
        <v/>
      </c>
      <c r="CB54" s="266" t="str">
        <f>IF(AND('Bridge Start'!$H49&lt;=CEILING('Bridge CPM'!CB$1,1),'Bridge Start'!$I49&gt;'Bridge CPM'!CA$1),1,"")</f>
        <v/>
      </c>
      <c r="CC54" s="266" t="str">
        <f>IF(AND('Bridge Start'!$H49&lt;=CEILING('Bridge CPM'!CC$1,1),'Bridge Start'!$I49&gt;'Bridge CPM'!CB$1),1,"")</f>
        <v/>
      </c>
      <c r="CD54" s="266" t="str">
        <f>IF(AND('Bridge Start'!$H49&lt;=CEILING('Bridge CPM'!CD$1,1),'Bridge Start'!$I49&gt;'Bridge CPM'!CC$1),1,"")</f>
        <v/>
      </c>
      <c r="CE54" s="267" t="str">
        <f>IF(AND('Bridge Start'!$H49&lt;=CEILING('Bridge CPM'!CE$1,1),'Bridge Start'!$I49&gt;'Bridge CPM'!CD$1),1,"")</f>
        <v/>
      </c>
      <c r="CF54" s="265" t="str">
        <f>IF(AND('Bridge Start'!$H49&lt;=CEILING('Bridge CPM'!CF$1,1),'Bridge Start'!$I49&gt;'Bridge CPM'!CE$1),1,"")</f>
        <v/>
      </c>
      <c r="CG54" s="266" t="str">
        <f>IF(AND('Bridge Start'!$H49&lt;=CEILING('Bridge CPM'!CG$1,1),'Bridge Start'!$I49&gt;'Bridge CPM'!CF$1),1,"")</f>
        <v/>
      </c>
      <c r="CH54" s="266" t="str">
        <f>IF(AND('Bridge Start'!$H49&lt;=CEILING('Bridge CPM'!CH$1,1),'Bridge Start'!$I49&gt;'Bridge CPM'!CG$1),1,"")</f>
        <v/>
      </c>
      <c r="CI54" s="266" t="str">
        <f>IF(AND('Bridge Start'!$H49&lt;=CEILING('Bridge CPM'!CI$1,1),'Bridge Start'!$I49&gt;'Bridge CPM'!CH$1),1,"")</f>
        <v/>
      </c>
      <c r="CJ54" s="266" t="str">
        <f>IF(AND('Bridge Start'!$H49&lt;=CEILING('Bridge CPM'!CJ$1,1),'Bridge Start'!$I49&gt;'Bridge CPM'!CI$1),1,"")</f>
        <v/>
      </c>
      <c r="CK54" s="266" t="str">
        <f>IF(AND('Bridge Start'!$H49&lt;=CEILING('Bridge CPM'!CK$1,1),'Bridge Start'!$I49&gt;'Bridge CPM'!CJ$1),1,"")</f>
        <v/>
      </c>
      <c r="CL54" s="266" t="str">
        <f>IF(AND('Bridge Start'!$H49&lt;=CEILING('Bridge CPM'!CL$1,1),'Bridge Start'!$I49&gt;'Bridge CPM'!CK$1),1,"")</f>
        <v/>
      </c>
      <c r="CM54" s="266" t="str">
        <f>IF(AND('Bridge Start'!$H49&lt;=CEILING('Bridge CPM'!CM$1,1),'Bridge Start'!$I49&gt;'Bridge CPM'!CL$1),1,"")</f>
        <v/>
      </c>
      <c r="CN54" s="266" t="str">
        <f>IF(AND('Bridge Start'!$H49&lt;=CEILING('Bridge CPM'!CN$1,1),'Bridge Start'!$I49&gt;'Bridge CPM'!CM$1),1,"")</f>
        <v/>
      </c>
      <c r="CO54" s="267" t="str">
        <f>IF(AND('Bridge Start'!$H49&lt;=CEILING('Bridge CPM'!CO$1,1),'Bridge Start'!$I49&gt;'Bridge CPM'!CN$1),1,"")</f>
        <v/>
      </c>
      <c r="CP54" s="265" t="str">
        <f>IF(AND('Bridge Start'!$H49&lt;=CEILING('Bridge CPM'!CP$1,1),'Bridge Start'!$I49&gt;'Bridge CPM'!CO$1),1,"")</f>
        <v/>
      </c>
      <c r="CQ54" s="266" t="str">
        <f>IF(AND('Bridge Start'!$H49&lt;=CEILING('Bridge CPM'!CQ$1,1),'Bridge Start'!$I49&gt;'Bridge CPM'!CP$1),1,"")</f>
        <v/>
      </c>
      <c r="CR54" s="266" t="str">
        <f>IF(AND('Bridge Start'!$H49&lt;=CEILING('Bridge CPM'!CR$1,1),'Bridge Start'!$I49&gt;'Bridge CPM'!CQ$1),1,"")</f>
        <v/>
      </c>
      <c r="CS54" s="266" t="str">
        <f>IF(AND('Bridge Start'!$H49&lt;=CEILING('Bridge CPM'!CS$1,1),'Bridge Start'!$I49&gt;'Bridge CPM'!CR$1),1,"")</f>
        <v/>
      </c>
      <c r="CT54" s="266" t="str">
        <f>IF(AND('Bridge Start'!$H49&lt;=CEILING('Bridge CPM'!CT$1,1),'Bridge Start'!$I49&gt;'Bridge CPM'!CS$1),1,"")</f>
        <v/>
      </c>
      <c r="CU54" s="266" t="str">
        <f>IF(AND('Bridge Start'!$H49&lt;=CEILING('Bridge CPM'!CU$1,1),'Bridge Start'!$I49&gt;'Bridge CPM'!CT$1),1,"")</f>
        <v/>
      </c>
      <c r="CV54" s="266" t="str">
        <f>IF(AND('Bridge Start'!$H49&lt;=CEILING('Bridge CPM'!CV$1,1),'Bridge Start'!$I49&gt;'Bridge CPM'!CU$1),1,"")</f>
        <v/>
      </c>
      <c r="CW54" s="266" t="str">
        <f>IF(AND('Bridge Start'!$H49&lt;=CEILING('Bridge CPM'!CW$1,1),'Bridge Start'!$I49&gt;'Bridge CPM'!CV$1),1,"")</f>
        <v/>
      </c>
      <c r="CX54" s="266" t="str">
        <f>IF(AND('Bridge Start'!$H49&lt;=CEILING('Bridge CPM'!CX$1,1),'Bridge Start'!$I49&gt;'Bridge CPM'!CW$1),1,"")</f>
        <v/>
      </c>
      <c r="CY54" s="267" t="str">
        <f>IF(AND('Bridge Start'!$H49&lt;=CEILING('Bridge CPM'!CY$1,1),'Bridge Start'!$I49&gt;'Bridge CPM'!CX$1),1,"")</f>
        <v/>
      </c>
      <c r="CZ54" s="265" t="str">
        <f>IF(AND('Bridge Start'!$H49&lt;=CEILING('Bridge CPM'!CZ$1,1),'Bridge Start'!$I49&gt;'Bridge CPM'!CY$1),1,"")</f>
        <v/>
      </c>
      <c r="DA54" s="266" t="str">
        <f>IF(AND('Bridge Start'!$H49&lt;=CEILING('Bridge CPM'!DA$1,1),'Bridge Start'!$I49&gt;'Bridge CPM'!CZ$1),1,"")</f>
        <v/>
      </c>
      <c r="DB54" s="266" t="str">
        <f>IF(AND('Bridge Start'!$H49&lt;=CEILING('Bridge CPM'!DB$1,1),'Bridge Start'!$I49&gt;'Bridge CPM'!DA$1),1,"")</f>
        <v/>
      </c>
      <c r="DC54" s="266" t="str">
        <f>IF(AND('Bridge Start'!$H49&lt;=CEILING('Bridge CPM'!DC$1,1),'Bridge Start'!$I49&gt;'Bridge CPM'!DB$1),1,"")</f>
        <v/>
      </c>
      <c r="DD54" s="266" t="str">
        <f>IF(AND('Bridge Start'!$H49&lt;=CEILING('Bridge CPM'!DD$1,1),'Bridge Start'!$I49&gt;'Bridge CPM'!DC$1),1,"")</f>
        <v/>
      </c>
      <c r="DE54" s="266" t="str">
        <f>IF(AND('Bridge Start'!$H49&lt;=CEILING('Bridge CPM'!DE$1,1),'Bridge Start'!$I49&gt;'Bridge CPM'!DD$1),1,"")</f>
        <v/>
      </c>
      <c r="DF54" s="266" t="str">
        <f>IF(AND('Bridge Start'!$H49&lt;=CEILING('Bridge CPM'!DF$1,1),'Bridge Start'!$I49&gt;'Bridge CPM'!DE$1),1,"")</f>
        <v/>
      </c>
      <c r="DG54" s="266" t="str">
        <f>IF(AND('Bridge Start'!$H49&lt;=CEILING('Bridge CPM'!DG$1,1),'Bridge Start'!$I49&gt;'Bridge CPM'!DF$1),1,"")</f>
        <v/>
      </c>
      <c r="DH54" s="266" t="str">
        <f>IF(AND('Bridge Start'!$H49&lt;=CEILING('Bridge CPM'!DH$1,1),'Bridge Start'!$I49&gt;'Bridge CPM'!DG$1),1,"")</f>
        <v/>
      </c>
      <c r="DI54" s="267" t="str">
        <f>IF(AND('Bridge Start'!$H49&lt;=CEILING('Bridge CPM'!DI$1,1),'Bridge Start'!$I49&gt;'Bridge CPM'!DH$1),1,"")</f>
        <v/>
      </c>
      <c r="DJ54" s="265" t="str">
        <f>IF(AND('Bridge Start'!$H49&lt;=CEILING('Bridge CPM'!DJ$1,1),'Bridge Start'!$I49&gt;'Bridge CPM'!DI$1),1,"")</f>
        <v/>
      </c>
      <c r="DK54" s="266" t="str">
        <f>IF(AND('Bridge Start'!$H49&lt;=CEILING('Bridge CPM'!DK$1,1),'Bridge Start'!$I49&gt;'Bridge CPM'!DJ$1),1,"")</f>
        <v/>
      </c>
      <c r="DL54" s="266" t="str">
        <f>IF(AND('Bridge Start'!$H49&lt;=CEILING('Bridge CPM'!DL$1,1),'Bridge Start'!$I49&gt;'Bridge CPM'!DK$1),1,"")</f>
        <v/>
      </c>
      <c r="DM54" s="266" t="str">
        <f>IF(AND('Bridge Start'!$H49&lt;=CEILING('Bridge CPM'!DM$1,1),'Bridge Start'!$I49&gt;'Bridge CPM'!DL$1),1,"")</f>
        <v/>
      </c>
      <c r="DN54" s="266" t="str">
        <f>IF(AND('Bridge Start'!$H49&lt;=CEILING('Bridge CPM'!DN$1,1),'Bridge Start'!$I49&gt;'Bridge CPM'!DM$1),1,"")</f>
        <v/>
      </c>
      <c r="DO54" s="266" t="str">
        <f>IF(AND('Bridge Start'!$H49&lt;=CEILING('Bridge CPM'!DO$1,1),'Bridge Start'!$I49&gt;'Bridge CPM'!DN$1),1,"")</f>
        <v/>
      </c>
      <c r="DP54" s="266" t="str">
        <f>IF(AND('Bridge Start'!$H49&lt;=CEILING('Bridge CPM'!DP$1,1),'Bridge Start'!$I49&gt;'Bridge CPM'!DO$1),1,"")</f>
        <v/>
      </c>
      <c r="DQ54" s="266" t="str">
        <f>IF(AND('Bridge Start'!$H49&lt;=CEILING('Bridge CPM'!DQ$1,1),'Bridge Start'!$I49&gt;'Bridge CPM'!DP$1),1,"")</f>
        <v/>
      </c>
      <c r="DR54" s="266" t="str">
        <f>IF(AND('Bridge Start'!$H49&lt;=CEILING('Bridge CPM'!DR$1,1),'Bridge Start'!$I49&gt;'Bridge CPM'!DQ$1),1,"")</f>
        <v/>
      </c>
      <c r="DS54" s="267" t="str">
        <f>IF(AND('Bridge Start'!$H49&lt;=CEILING('Bridge CPM'!DS$1,1),'Bridge Start'!$I49&gt;'Bridge CPM'!DR$1),1,"")</f>
        <v/>
      </c>
      <c r="DT54" s="265" t="str">
        <f>IF(AND('Bridge Start'!$H49&lt;=CEILING('Bridge CPM'!DT$1,1),'Bridge Start'!$I49&gt;'Bridge CPM'!DS$1),1,"")</f>
        <v/>
      </c>
      <c r="DU54" s="266" t="str">
        <f>IF(AND('Bridge Start'!$H49&lt;=CEILING('Bridge CPM'!DU$1,1),'Bridge Start'!$I49&gt;'Bridge CPM'!DT$1),1,"")</f>
        <v/>
      </c>
      <c r="DV54" s="266" t="str">
        <f>IF(AND('Bridge Start'!$H49&lt;=CEILING('Bridge CPM'!DV$1,1),'Bridge Start'!$I49&gt;'Bridge CPM'!DU$1),1,"")</f>
        <v/>
      </c>
      <c r="DW54" s="266" t="str">
        <f>IF(AND('Bridge Start'!$H49&lt;=CEILING('Bridge CPM'!DW$1,1),'Bridge Start'!$I49&gt;'Bridge CPM'!DV$1),1,"")</f>
        <v/>
      </c>
      <c r="DX54" s="266" t="str">
        <f>IF(AND('Bridge Start'!$H49&lt;=CEILING('Bridge CPM'!DX$1,1),'Bridge Start'!$I49&gt;'Bridge CPM'!DW$1),1,"")</f>
        <v/>
      </c>
      <c r="DY54" s="266" t="str">
        <f>IF(AND('Bridge Start'!$H49&lt;=CEILING('Bridge CPM'!DY$1,1),'Bridge Start'!$I49&gt;'Bridge CPM'!DX$1),1,"")</f>
        <v/>
      </c>
      <c r="DZ54" s="266" t="str">
        <f>IF(AND('Bridge Start'!$H49&lt;=CEILING('Bridge CPM'!DZ$1,1),'Bridge Start'!$I49&gt;'Bridge CPM'!DY$1),1,"")</f>
        <v/>
      </c>
      <c r="EA54" s="266" t="str">
        <f>IF(AND('Bridge Start'!$H49&lt;=CEILING('Bridge CPM'!EA$1,1),'Bridge Start'!$I49&gt;'Bridge CPM'!DZ$1),1,"")</f>
        <v/>
      </c>
      <c r="EB54" s="266" t="str">
        <f>IF(AND('Bridge Start'!$H49&lt;=CEILING('Bridge CPM'!EB$1,1),'Bridge Start'!$I49&gt;'Bridge CPM'!EA$1),1,"")</f>
        <v/>
      </c>
      <c r="EC54" s="267" t="str">
        <f>IF(AND('Bridge Start'!$H49&lt;=CEILING('Bridge CPM'!EC$1,1),'Bridge Start'!$I49&gt;'Bridge CPM'!EB$1),1,"")</f>
        <v/>
      </c>
    </row>
    <row r="55" spans="2:133" ht="12" hidden="1" customHeight="1" x14ac:dyDescent="0.2">
      <c r="B55" t="str">
        <f>'Bridge Start'!B50</f>
        <v/>
      </c>
      <c r="C55" s="207" t="str">
        <f>'Bridge Start'!D50</f>
        <v/>
      </c>
      <c r="D55" s="265" t="str">
        <f>IF(AND('Bridge Start'!$H50&lt;=CEILING('Bridge CPM'!D$1,1),'Bridge Start'!$I50&gt;'Bridge CPM'!C$1),1,"")</f>
        <v/>
      </c>
      <c r="E55" s="266" t="str">
        <f>IF(AND('Bridge Start'!$H50&lt;=CEILING('Bridge CPM'!E$1,1),'Bridge Start'!$I50&gt;'Bridge CPM'!D$1),1,"")</f>
        <v/>
      </c>
      <c r="F55" s="266" t="str">
        <f>IF(AND('Bridge Start'!$H50&lt;=CEILING('Bridge CPM'!F$1,1),'Bridge Start'!$I50&gt;'Bridge CPM'!E$1),1,"")</f>
        <v/>
      </c>
      <c r="G55" s="266" t="str">
        <f>IF(AND('Bridge Start'!$H50&lt;=CEILING('Bridge CPM'!G$1,1),'Bridge Start'!$I50&gt;'Bridge CPM'!F$1),1,"")</f>
        <v/>
      </c>
      <c r="H55" s="266" t="str">
        <f>IF(AND('Bridge Start'!$H50&lt;=CEILING('Bridge CPM'!H$1,1),'Bridge Start'!$I50&gt;'Bridge CPM'!G$1),1,"")</f>
        <v/>
      </c>
      <c r="I55" s="266" t="str">
        <f>IF(AND('Bridge Start'!$H50&lt;=CEILING('Bridge CPM'!I$1,1),'Bridge Start'!$I50&gt;'Bridge CPM'!H$1),1,"")</f>
        <v/>
      </c>
      <c r="J55" s="266" t="str">
        <f>IF(AND('Bridge Start'!$H50&lt;=CEILING('Bridge CPM'!J$1,1),'Bridge Start'!$I50&gt;'Bridge CPM'!I$1),1,"")</f>
        <v/>
      </c>
      <c r="K55" s="266" t="str">
        <f>IF(AND('Bridge Start'!$H50&lt;=CEILING('Bridge CPM'!K$1,1),'Bridge Start'!$I50&gt;'Bridge CPM'!J$1),1,"")</f>
        <v/>
      </c>
      <c r="L55" s="266" t="str">
        <f>IF(AND('Bridge Start'!$H50&lt;=CEILING('Bridge CPM'!L$1,1),'Bridge Start'!$I50&gt;'Bridge CPM'!K$1),1,"")</f>
        <v/>
      </c>
      <c r="M55" s="267" t="str">
        <f>IF(AND('Bridge Start'!$H50&lt;=CEILING('Bridge CPM'!M$1,1),'Bridge Start'!$I50&gt;'Bridge CPM'!L$1),1,"")</f>
        <v/>
      </c>
      <c r="N55" s="265" t="str">
        <f>IF(AND('Bridge Start'!$H50&lt;=CEILING('Bridge CPM'!N$1,1),'Bridge Start'!$I50&gt;'Bridge CPM'!M$1),1,"")</f>
        <v/>
      </c>
      <c r="O55" s="266" t="str">
        <f>IF(AND('Bridge Start'!$H50&lt;=CEILING('Bridge CPM'!O$1,1),'Bridge Start'!$I50&gt;'Bridge CPM'!N$1),1,"")</f>
        <v/>
      </c>
      <c r="P55" s="266" t="str">
        <f>IF(AND('Bridge Start'!$H50&lt;=CEILING('Bridge CPM'!P$1,1),'Bridge Start'!$I50&gt;'Bridge CPM'!O$1),1,"")</f>
        <v/>
      </c>
      <c r="Q55" s="266" t="str">
        <f>IF(AND('Bridge Start'!$H50&lt;=CEILING('Bridge CPM'!Q$1,1),'Bridge Start'!$I50&gt;'Bridge CPM'!P$1),1,"")</f>
        <v/>
      </c>
      <c r="R55" s="266" t="str">
        <f>IF(AND('Bridge Start'!$H50&lt;=CEILING('Bridge CPM'!R$1,1),'Bridge Start'!$I50&gt;'Bridge CPM'!Q$1),1,"")</f>
        <v/>
      </c>
      <c r="S55" s="266" t="str">
        <f>IF(AND('Bridge Start'!$H50&lt;=CEILING('Bridge CPM'!S$1,1),'Bridge Start'!$I50&gt;'Bridge CPM'!R$1),1,"")</f>
        <v/>
      </c>
      <c r="T55" s="266" t="str">
        <f>IF(AND('Bridge Start'!$H50&lt;=CEILING('Bridge CPM'!T$1,1),'Bridge Start'!$I50&gt;'Bridge CPM'!S$1),1,"")</f>
        <v/>
      </c>
      <c r="U55" s="266" t="str">
        <f>IF(AND('Bridge Start'!$H50&lt;=CEILING('Bridge CPM'!U$1,1),'Bridge Start'!$I50&gt;'Bridge CPM'!T$1),1,"")</f>
        <v/>
      </c>
      <c r="V55" s="266" t="str">
        <f>IF(AND('Bridge Start'!$H50&lt;=CEILING('Bridge CPM'!V$1,1),'Bridge Start'!$I50&gt;'Bridge CPM'!U$1),1,"")</f>
        <v/>
      </c>
      <c r="W55" s="267" t="str">
        <f>IF(AND('Bridge Start'!$H50&lt;=CEILING('Bridge CPM'!W$1,1),'Bridge Start'!$I50&gt;'Bridge CPM'!V$1),1,"")</f>
        <v/>
      </c>
      <c r="X55" s="265" t="str">
        <f>IF(AND('Bridge Start'!$H50&lt;=CEILING('Bridge CPM'!X$1,1),'Bridge Start'!$I50&gt;'Bridge CPM'!W$1),1,"")</f>
        <v/>
      </c>
      <c r="Y55" s="266" t="str">
        <f>IF(AND('Bridge Start'!$H50&lt;=CEILING('Bridge CPM'!Y$1,1),'Bridge Start'!$I50&gt;'Bridge CPM'!X$1),1,"")</f>
        <v/>
      </c>
      <c r="Z55" s="266" t="str">
        <f>IF(AND('Bridge Start'!$H50&lt;=CEILING('Bridge CPM'!Z$1,1),'Bridge Start'!$I50&gt;'Bridge CPM'!Y$1),1,"")</f>
        <v/>
      </c>
      <c r="AA55" s="266" t="str">
        <f>IF(AND('Bridge Start'!$H50&lt;=CEILING('Bridge CPM'!AA$1,1),'Bridge Start'!$I50&gt;'Bridge CPM'!Z$1),1,"")</f>
        <v/>
      </c>
      <c r="AB55" s="266" t="str">
        <f>IF(AND('Bridge Start'!$H50&lt;=CEILING('Bridge CPM'!AB$1,1),'Bridge Start'!$I50&gt;'Bridge CPM'!AA$1),1,"")</f>
        <v/>
      </c>
      <c r="AC55" s="266" t="str">
        <f>IF(AND('Bridge Start'!$H50&lt;=CEILING('Bridge CPM'!AC$1,1),'Bridge Start'!$I50&gt;'Bridge CPM'!AB$1),1,"")</f>
        <v/>
      </c>
      <c r="AD55" s="266" t="str">
        <f>IF(AND('Bridge Start'!$H50&lt;=CEILING('Bridge CPM'!AD$1,1),'Bridge Start'!$I50&gt;'Bridge CPM'!AC$1),1,"")</f>
        <v/>
      </c>
      <c r="AE55" s="266" t="str">
        <f>IF(AND('Bridge Start'!$H50&lt;=CEILING('Bridge CPM'!AE$1,1),'Bridge Start'!$I50&gt;'Bridge CPM'!AD$1),1,"")</f>
        <v/>
      </c>
      <c r="AF55" s="266" t="str">
        <f>IF(AND('Bridge Start'!$H50&lt;=CEILING('Bridge CPM'!AF$1,1),'Bridge Start'!$I50&gt;'Bridge CPM'!AE$1),1,"")</f>
        <v/>
      </c>
      <c r="AG55" s="267" t="str">
        <f>IF(AND('Bridge Start'!$H50&lt;=CEILING('Bridge CPM'!AG$1,1),'Bridge Start'!$I50&gt;'Bridge CPM'!AF$1),1,"")</f>
        <v/>
      </c>
      <c r="AH55" s="265" t="str">
        <f>IF(AND('Bridge Start'!$H50&lt;=CEILING('Bridge CPM'!AH$1,1),'Bridge Start'!$I50&gt;'Bridge CPM'!AG$1),1,"")</f>
        <v/>
      </c>
      <c r="AI55" s="266" t="str">
        <f>IF(AND('Bridge Start'!$H50&lt;=CEILING('Bridge CPM'!AI$1,1),'Bridge Start'!$I50&gt;'Bridge CPM'!AH$1),1,"")</f>
        <v/>
      </c>
      <c r="AJ55" s="266" t="str">
        <f>IF(AND('Bridge Start'!$H50&lt;=CEILING('Bridge CPM'!AJ$1,1),'Bridge Start'!$I50&gt;'Bridge CPM'!AI$1),1,"")</f>
        <v/>
      </c>
      <c r="AK55" s="266" t="str">
        <f>IF(AND('Bridge Start'!$H50&lt;=CEILING('Bridge CPM'!AK$1,1),'Bridge Start'!$I50&gt;'Bridge CPM'!AJ$1),1,"")</f>
        <v/>
      </c>
      <c r="AL55" s="266" t="str">
        <f>IF(AND('Bridge Start'!$H50&lt;=CEILING('Bridge CPM'!AL$1,1),'Bridge Start'!$I50&gt;'Bridge CPM'!AK$1),1,"")</f>
        <v/>
      </c>
      <c r="AM55" s="266" t="str">
        <f>IF(AND('Bridge Start'!$H50&lt;=CEILING('Bridge CPM'!AM$1,1),'Bridge Start'!$I50&gt;'Bridge CPM'!AL$1),1,"")</f>
        <v/>
      </c>
      <c r="AN55" s="266" t="str">
        <f>IF(AND('Bridge Start'!$H50&lt;=CEILING('Bridge CPM'!AN$1,1),'Bridge Start'!$I50&gt;'Bridge CPM'!AM$1),1,"")</f>
        <v/>
      </c>
      <c r="AO55" s="266" t="str">
        <f>IF(AND('Bridge Start'!$H50&lt;=CEILING('Bridge CPM'!AO$1,1),'Bridge Start'!$I50&gt;'Bridge CPM'!AN$1),1,"")</f>
        <v/>
      </c>
      <c r="AP55" s="266" t="str">
        <f>IF(AND('Bridge Start'!$H50&lt;=CEILING('Bridge CPM'!AP$1,1),'Bridge Start'!$I50&gt;'Bridge CPM'!AO$1),1,"")</f>
        <v/>
      </c>
      <c r="AQ55" s="267" t="str">
        <f>IF(AND('Bridge Start'!$H50&lt;=CEILING('Bridge CPM'!AQ$1,1),'Bridge Start'!$I50&gt;'Bridge CPM'!AP$1),1,"")</f>
        <v/>
      </c>
      <c r="AR55" s="265" t="str">
        <f>IF(AND('Bridge Start'!$H50&lt;=CEILING('Bridge CPM'!AR$1,1),'Bridge Start'!$I50&gt;'Bridge CPM'!AQ$1),1,"")</f>
        <v/>
      </c>
      <c r="AS55" s="266" t="str">
        <f>IF(AND('Bridge Start'!$H50&lt;=CEILING('Bridge CPM'!AS$1,1),'Bridge Start'!$I50&gt;'Bridge CPM'!AR$1),1,"")</f>
        <v/>
      </c>
      <c r="AT55" s="266" t="str">
        <f>IF(AND('Bridge Start'!$H50&lt;=CEILING('Bridge CPM'!AT$1,1),'Bridge Start'!$I50&gt;'Bridge CPM'!AS$1),1,"")</f>
        <v/>
      </c>
      <c r="AU55" s="266" t="str">
        <f>IF(AND('Bridge Start'!$H50&lt;=CEILING('Bridge CPM'!AU$1,1),'Bridge Start'!$I50&gt;'Bridge CPM'!AT$1),1,"")</f>
        <v/>
      </c>
      <c r="AV55" s="266" t="str">
        <f>IF(AND('Bridge Start'!$H50&lt;=CEILING('Bridge CPM'!AV$1,1),'Bridge Start'!$I50&gt;'Bridge CPM'!AU$1),1,"")</f>
        <v/>
      </c>
      <c r="AW55" s="266" t="str">
        <f>IF(AND('Bridge Start'!$H50&lt;=CEILING('Bridge CPM'!AW$1,1),'Bridge Start'!$I50&gt;'Bridge CPM'!AV$1),1,"")</f>
        <v/>
      </c>
      <c r="AX55" s="266" t="str">
        <f>IF(AND('Bridge Start'!$H50&lt;=CEILING('Bridge CPM'!AX$1,1),'Bridge Start'!$I50&gt;'Bridge CPM'!AW$1),1,"")</f>
        <v/>
      </c>
      <c r="AY55" s="266" t="str">
        <f>IF(AND('Bridge Start'!$H50&lt;=CEILING('Bridge CPM'!AY$1,1),'Bridge Start'!$I50&gt;'Bridge CPM'!AX$1),1,"")</f>
        <v/>
      </c>
      <c r="AZ55" s="266" t="str">
        <f>IF(AND('Bridge Start'!$H50&lt;=CEILING('Bridge CPM'!AZ$1,1),'Bridge Start'!$I50&gt;'Bridge CPM'!AY$1),1,"")</f>
        <v/>
      </c>
      <c r="BA55" s="267" t="str">
        <f>IF(AND('Bridge Start'!$H50&lt;=CEILING('Bridge CPM'!BA$1,1),'Bridge Start'!$I50&gt;'Bridge CPM'!AZ$1),1,"")</f>
        <v/>
      </c>
      <c r="BB55" s="265" t="str">
        <f>IF(AND('Bridge Start'!$H50&lt;=CEILING('Bridge CPM'!BB$1,1),'Bridge Start'!$I50&gt;'Bridge CPM'!BA$1),1,"")</f>
        <v/>
      </c>
      <c r="BC55" s="266" t="str">
        <f>IF(AND('Bridge Start'!$H50&lt;=CEILING('Bridge CPM'!BC$1,1),'Bridge Start'!$I50&gt;'Bridge CPM'!BB$1),1,"")</f>
        <v/>
      </c>
      <c r="BD55" s="266" t="str">
        <f>IF(AND('Bridge Start'!$H50&lt;=CEILING('Bridge CPM'!BD$1,1),'Bridge Start'!$I50&gt;'Bridge CPM'!BC$1),1,"")</f>
        <v/>
      </c>
      <c r="BE55" s="266" t="str">
        <f>IF(AND('Bridge Start'!$H50&lt;=CEILING('Bridge CPM'!BE$1,1),'Bridge Start'!$I50&gt;'Bridge CPM'!BD$1),1,"")</f>
        <v/>
      </c>
      <c r="BF55" s="266" t="str">
        <f>IF(AND('Bridge Start'!$H50&lt;=CEILING('Bridge CPM'!BF$1,1),'Bridge Start'!$I50&gt;'Bridge CPM'!BE$1),1,"")</f>
        <v/>
      </c>
      <c r="BG55" s="266" t="str">
        <f>IF(AND('Bridge Start'!$H50&lt;=CEILING('Bridge CPM'!BG$1,1),'Bridge Start'!$I50&gt;'Bridge CPM'!BF$1),1,"")</f>
        <v/>
      </c>
      <c r="BH55" s="266" t="str">
        <f>IF(AND('Bridge Start'!$H50&lt;=CEILING('Bridge CPM'!BH$1,1),'Bridge Start'!$I50&gt;'Bridge CPM'!BG$1),1,"")</f>
        <v/>
      </c>
      <c r="BI55" s="266" t="str">
        <f>IF(AND('Bridge Start'!$H50&lt;=CEILING('Bridge CPM'!BI$1,1),'Bridge Start'!$I50&gt;'Bridge CPM'!BH$1),1,"")</f>
        <v/>
      </c>
      <c r="BJ55" s="266" t="str">
        <f>IF(AND('Bridge Start'!$H50&lt;=CEILING('Bridge CPM'!BJ$1,1),'Bridge Start'!$I50&gt;'Bridge CPM'!BI$1),1,"")</f>
        <v/>
      </c>
      <c r="BK55" s="267" t="str">
        <f>IF(AND('Bridge Start'!$H50&lt;=CEILING('Bridge CPM'!BK$1,1),'Bridge Start'!$I50&gt;'Bridge CPM'!BJ$1),1,"")</f>
        <v/>
      </c>
      <c r="BL55" s="265" t="str">
        <f>IF(AND('Bridge Start'!$H50&lt;=CEILING('Bridge CPM'!BL$1,1),'Bridge Start'!$I50&gt;'Bridge CPM'!BK$1),1,"")</f>
        <v/>
      </c>
      <c r="BM55" s="266" t="str">
        <f>IF(AND('Bridge Start'!$H50&lt;=CEILING('Bridge CPM'!BM$1,1),'Bridge Start'!$I50&gt;'Bridge CPM'!BL$1),1,"")</f>
        <v/>
      </c>
      <c r="BN55" s="266" t="str">
        <f>IF(AND('Bridge Start'!$H50&lt;=CEILING('Bridge CPM'!BN$1,1),'Bridge Start'!$I50&gt;'Bridge CPM'!BM$1),1,"")</f>
        <v/>
      </c>
      <c r="BO55" s="266" t="str">
        <f>IF(AND('Bridge Start'!$H50&lt;=CEILING('Bridge CPM'!BO$1,1),'Bridge Start'!$I50&gt;'Bridge CPM'!BN$1),1,"")</f>
        <v/>
      </c>
      <c r="BP55" s="266" t="str">
        <f>IF(AND('Bridge Start'!$H50&lt;=CEILING('Bridge CPM'!BP$1,1),'Bridge Start'!$I50&gt;'Bridge CPM'!BO$1),1,"")</f>
        <v/>
      </c>
      <c r="BQ55" s="266" t="str">
        <f>IF(AND('Bridge Start'!$H50&lt;=CEILING('Bridge CPM'!BQ$1,1),'Bridge Start'!$I50&gt;'Bridge CPM'!BP$1),1,"")</f>
        <v/>
      </c>
      <c r="BR55" s="266" t="str">
        <f>IF(AND('Bridge Start'!$H50&lt;=CEILING('Bridge CPM'!BR$1,1),'Bridge Start'!$I50&gt;'Bridge CPM'!BQ$1),1,"")</f>
        <v/>
      </c>
      <c r="BS55" s="266" t="str">
        <f>IF(AND('Bridge Start'!$H50&lt;=CEILING('Bridge CPM'!BS$1,1),'Bridge Start'!$I50&gt;'Bridge CPM'!BR$1),1,"")</f>
        <v/>
      </c>
      <c r="BT55" s="266" t="str">
        <f>IF(AND('Bridge Start'!$H50&lt;=CEILING('Bridge CPM'!BT$1,1),'Bridge Start'!$I50&gt;'Bridge CPM'!BS$1),1,"")</f>
        <v/>
      </c>
      <c r="BU55" s="267" t="str">
        <f>IF(AND('Bridge Start'!$H50&lt;=CEILING('Bridge CPM'!BU$1,1),'Bridge Start'!$I50&gt;'Bridge CPM'!BT$1),1,"")</f>
        <v/>
      </c>
      <c r="BV55" s="265" t="str">
        <f>IF(AND('Bridge Start'!$H50&lt;=CEILING('Bridge CPM'!BV$1,1),'Bridge Start'!$I50&gt;'Bridge CPM'!BU$1),1,"")</f>
        <v/>
      </c>
      <c r="BW55" s="266" t="str">
        <f>IF(AND('Bridge Start'!$H50&lt;=CEILING('Bridge CPM'!BW$1,1),'Bridge Start'!$I50&gt;'Bridge CPM'!BV$1),1,"")</f>
        <v/>
      </c>
      <c r="BX55" s="266" t="str">
        <f>IF(AND('Bridge Start'!$H50&lt;=CEILING('Bridge CPM'!BX$1,1),'Bridge Start'!$I50&gt;'Bridge CPM'!BW$1),1,"")</f>
        <v/>
      </c>
      <c r="BY55" s="266" t="str">
        <f>IF(AND('Bridge Start'!$H50&lt;=CEILING('Bridge CPM'!BY$1,1),'Bridge Start'!$I50&gt;'Bridge CPM'!BX$1),1,"")</f>
        <v/>
      </c>
      <c r="BZ55" s="266" t="str">
        <f>IF(AND('Bridge Start'!$H50&lt;=CEILING('Bridge CPM'!BZ$1,1),'Bridge Start'!$I50&gt;'Bridge CPM'!BY$1),1,"")</f>
        <v/>
      </c>
      <c r="CA55" s="266" t="str">
        <f>IF(AND('Bridge Start'!$H50&lt;=CEILING('Bridge CPM'!CA$1,1),'Bridge Start'!$I50&gt;'Bridge CPM'!BZ$1),1,"")</f>
        <v/>
      </c>
      <c r="CB55" s="266" t="str">
        <f>IF(AND('Bridge Start'!$H50&lt;=CEILING('Bridge CPM'!CB$1,1),'Bridge Start'!$I50&gt;'Bridge CPM'!CA$1),1,"")</f>
        <v/>
      </c>
      <c r="CC55" s="266" t="str">
        <f>IF(AND('Bridge Start'!$H50&lt;=CEILING('Bridge CPM'!CC$1,1),'Bridge Start'!$I50&gt;'Bridge CPM'!CB$1),1,"")</f>
        <v/>
      </c>
      <c r="CD55" s="266" t="str">
        <f>IF(AND('Bridge Start'!$H50&lt;=CEILING('Bridge CPM'!CD$1,1),'Bridge Start'!$I50&gt;'Bridge CPM'!CC$1),1,"")</f>
        <v/>
      </c>
      <c r="CE55" s="267" t="str">
        <f>IF(AND('Bridge Start'!$H50&lt;=CEILING('Bridge CPM'!CE$1,1),'Bridge Start'!$I50&gt;'Bridge CPM'!CD$1),1,"")</f>
        <v/>
      </c>
      <c r="CF55" s="265" t="str">
        <f>IF(AND('Bridge Start'!$H50&lt;=CEILING('Bridge CPM'!CF$1,1),'Bridge Start'!$I50&gt;'Bridge CPM'!CE$1),1,"")</f>
        <v/>
      </c>
      <c r="CG55" s="266" t="str">
        <f>IF(AND('Bridge Start'!$H50&lt;=CEILING('Bridge CPM'!CG$1,1),'Bridge Start'!$I50&gt;'Bridge CPM'!CF$1),1,"")</f>
        <v/>
      </c>
      <c r="CH55" s="266" t="str">
        <f>IF(AND('Bridge Start'!$H50&lt;=CEILING('Bridge CPM'!CH$1,1),'Bridge Start'!$I50&gt;'Bridge CPM'!CG$1),1,"")</f>
        <v/>
      </c>
      <c r="CI55" s="266" t="str">
        <f>IF(AND('Bridge Start'!$H50&lt;=CEILING('Bridge CPM'!CI$1,1),'Bridge Start'!$I50&gt;'Bridge CPM'!CH$1),1,"")</f>
        <v/>
      </c>
      <c r="CJ55" s="266" t="str">
        <f>IF(AND('Bridge Start'!$H50&lt;=CEILING('Bridge CPM'!CJ$1,1),'Bridge Start'!$I50&gt;'Bridge CPM'!CI$1),1,"")</f>
        <v/>
      </c>
      <c r="CK55" s="266" t="str">
        <f>IF(AND('Bridge Start'!$H50&lt;=CEILING('Bridge CPM'!CK$1,1),'Bridge Start'!$I50&gt;'Bridge CPM'!CJ$1),1,"")</f>
        <v/>
      </c>
      <c r="CL55" s="266" t="str">
        <f>IF(AND('Bridge Start'!$H50&lt;=CEILING('Bridge CPM'!CL$1,1),'Bridge Start'!$I50&gt;'Bridge CPM'!CK$1),1,"")</f>
        <v/>
      </c>
      <c r="CM55" s="266" t="str">
        <f>IF(AND('Bridge Start'!$H50&lt;=CEILING('Bridge CPM'!CM$1,1),'Bridge Start'!$I50&gt;'Bridge CPM'!CL$1),1,"")</f>
        <v/>
      </c>
      <c r="CN55" s="266" t="str">
        <f>IF(AND('Bridge Start'!$H50&lt;=CEILING('Bridge CPM'!CN$1,1),'Bridge Start'!$I50&gt;'Bridge CPM'!CM$1),1,"")</f>
        <v/>
      </c>
      <c r="CO55" s="267" t="str">
        <f>IF(AND('Bridge Start'!$H50&lt;=CEILING('Bridge CPM'!CO$1,1),'Bridge Start'!$I50&gt;'Bridge CPM'!CN$1),1,"")</f>
        <v/>
      </c>
      <c r="CP55" s="265" t="str">
        <f>IF(AND('Bridge Start'!$H50&lt;=CEILING('Bridge CPM'!CP$1,1),'Bridge Start'!$I50&gt;'Bridge CPM'!CO$1),1,"")</f>
        <v/>
      </c>
      <c r="CQ55" s="266" t="str">
        <f>IF(AND('Bridge Start'!$H50&lt;=CEILING('Bridge CPM'!CQ$1,1),'Bridge Start'!$I50&gt;'Bridge CPM'!CP$1),1,"")</f>
        <v/>
      </c>
      <c r="CR55" s="266" t="str">
        <f>IF(AND('Bridge Start'!$H50&lt;=CEILING('Bridge CPM'!CR$1,1),'Bridge Start'!$I50&gt;'Bridge CPM'!CQ$1),1,"")</f>
        <v/>
      </c>
      <c r="CS55" s="266" t="str">
        <f>IF(AND('Bridge Start'!$H50&lt;=CEILING('Bridge CPM'!CS$1,1),'Bridge Start'!$I50&gt;'Bridge CPM'!CR$1),1,"")</f>
        <v/>
      </c>
      <c r="CT55" s="266" t="str">
        <f>IF(AND('Bridge Start'!$H50&lt;=CEILING('Bridge CPM'!CT$1,1),'Bridge Start'!$I50&gt;'Bridge CPM'!CS$1),1,"")</f>
        <v/>
      </c>
      <c r="CU55" s="266" t="str">
        <f>IF(AND('Bridge Start'!$H50&lt;=CEILING('Bridge CPM'!CU$1,1),'Bridge Start'!$I50&gt;'Bridge CPM'!CT$1),1,"")</f>
        <v/>
      </c>
      <c r="CV55" s="266" t="str">
        <f>IF(AND('Bridge Start'!$H50&lt;=CEILING('Bridge CPM'!CV$1,1),'Bridge Start'!$I50&gt;'Bridge CPM'!CU$1),1,"")</f>
        <v/>
      </c>
      <c r="CW55" s="266" t="str">
        <f>IF(AND('Bridge Start'!$H50&lt;=CEILING('Bridge CPM'!CW$1,1),'Bridge Start'!$I50&gt;'Bridge CPM'!CV$1),1,"")</f>
        <v/>
      </c>
      <c r="CX55" s="266" t="str">
        <f>IF(AND('Bridge Start'!$H50&lt;=CEILING('Bridge CPM'!CX$1,1),'Bridge Start'!$I50&gt;'Bridge CPM'!CW$1),1,"")</f>
        <v/>
      </c>
      <c r="CY55" s="267" t="str">
        <f>IF(AND('Bridge Start'!$H50&lt;=CEILING('Bridge CPM'!CY$1,1),'Bridge Start'!$I50&gt;'Bridge CPM'!CX$1),1,"")</f>
        <v/>
      </c>
      <c r="CZ55" s="265" t="str">
        <f>IF(AND('Bridge Start'!$H50&lt;=CEILING('Bridge CPM'!CZ$1,1),'Bridge Start'!$I50&gt;'Bridge CPM'!CY$1),1,"")</f>
        <v/>
      </c>
      <c r="DA55" s="266" t="str">
        <f>IF(AND('Bridge Start'!$H50&lt;=CEILING('Bridge CPM'!DA$1,1),'Bridge Start'!$I50&gt;'Bridge CPM'!CZ$1),1,"")</f>
        <v/>
      </c>
      <c r="DB55" s="266" t="str">
        <f>IF(AND('Bridge Start'!$H50&lt;=CEILING('Bridge CPM'!DB$1,1),'Bridge Start'!$I50&gt;'Bridge CPM'!DA$1),1,"")</f>
        <v/>
      </c>
      <c r="DC55" s="266" t="str">
        <f>IF(AND('Bridge Start'!$H50&lt;=CEILING('Bridge CPM'!DC$1,1),'Bridge Start'!$I50&gt;'Bridge CPM'!DB$1),1,"")</f>
        <v/>
      </c>
      <c r="DD55" s="266" t="str">
        <f>IF(AND('Bridge Start'!$H50&lt;=CEILING('Bridge CPM'!DD$1,1),'Bridge Start'!$I50&gt;'Bridge CPM'!DC$1),1,"")</f>
        <v/>
      </c>
      <c r="DE55" s="266" t="str">
        <f>IF(AND('Bridge Start'!$H50&lt;=CEILING('Bridge CPM'!DE$1,1),'Bridge Start'!$I50&gt;'Bridge CPM'!DD$1),1,"")</f>
        <v/>
      </c>
      <c r="DF55" s="266" t="str">
        <f>IF(AND('Bridge Start'!$H50&lt;=CEILING('Bridge CPM'!DF$1,1),'Bridge Start'!$I50&gt;'Bridge CPM'!DE$1),1,"")</f>
        <v/>
      </c>
      <c r="DG55" s="266" t="str">
        <f>IF(AND('Bridge Start'!$H50&lt;=CEILING('Bridge CPM'!DG$1,1),'Bridge Start'!$I50&gt;'Bridge CPM'!DF$1),1,"")</f>
        <v/>
      </c>
      <c r="DH55" s="266" t="str">
        <f>IF(AND('Bridge Start'!$H50&lt;=CEILING('Bridge CPM'!DH$1,1),'Bridge Start'!$I50&gt;'Bridge CPM'!DG$1),1,"")</f>
        <v/>
      </c>
      <c r="DI55" s="267" t="str">
        <f>IF(AND('Bridge Start'!$H50&lt;=CEILING('Bridge CPM'!DI$1,1),'Bridge Start'!$I50&gt;'Bridge CPM'!DH$1),1,"")</f>
        <v/>
      </c>
      <c r="DJ55" s="265" t="str">
        <f>IF(AND('Bridge Start'!$H50&lt;=CEILING('Bridge CPM'!DJ$1,1),'Bridge Start'!$I50&gt;'Bridge CPM'!DI$1),1,"")</f>
        <v/>
      </c>
      <c r="DK55" s="266" t="str">
        <f>IF(AND('Bridge Start'!$H50&lt;=CEILING('Bridge CPM'!DK$1,1),'Bridge Start'!$I50&gt;'Bridge CPM'!DJ$1),1,"")</f>
        <v/>
      </c>
      <c r="DL55" s="266" t="str">
        <f>IF(AND('Bridge Start'!$H50&lt;=CEILING('Bridge CPM'!DL$1,1),'Bridge Start'!$I50&gt;'Bridge CPM'!DK$1),1,"")</f>
        <v/>
      </c>
      <c r="DM55" s="266" t="str">
        <f>IF(AND('Bridge Start'!$H50&lt;=CEILING('Bridge CPM'!DM$1,1),'Bridge Start'!$I50&gt;'Bridge CPM'!DL$1),1,"")</f>
        <v/>
      </c>
      <c r="DN55" s="266" t="str">
        <f>IF(AND('Bridge Start'!$H50&lt;=CEILING('Bridge CPM'!DN$1,1),'Bridge Start'!$I50&gt;'Bridge CPM'!DM$1),1,"")</f>
        <v/>
      </c>
      <c r="DO55" s="266" t="str">
        <f>IF(AND('Bridge Start'!$H50&lt;=CEILING('Bridge CPM'!DO$1,1),'Bridge Start'!$I50&gt;'Bridge CPM'!DN$1),1,"")</f>
        <v/>
      </c>
      <c r="DP55" s="266" t="str">
        <f>IF(AND('Bridge Start'!$H50&lt;=CEILING('Bridge CPM'!DP$1,1),'Bridge Start'!$I50&gt;'Bridge CPM'!DO$1),1,"")</f>
        <v/>
      </c>
      <c r="DQ55" s="266" t="str">
        <f>IF(AND('Bridge Start'!$H50&lt;=CEILING('Bridge CPM'!DQ$1,1),'Bridge Start'!$I50&gt;'Bridge CPM'!DP$1),1,"")</f>
        <v/>
      </c>
      <c r="DR55" s="266" t="str">
        <f>IF(AND('Bridge Start'!$H50&lt;=CEILING('Bridge CPM'!DR$1,1),'Bridge Start'!$I50&gt;'Bridge CPM'!DQ$1),1,"")</f>
        <v/>
      </c>
      <c r="DS55" s="267" t="str">
        <f>IF(AND('Bridge Start'!$H50&lt;=CEILING('Bridge CPM'!DS$1,1),'Bridge Start'!$I50&gt;'Bridge CPM'!DR$1),1,"")</f>
        <v/>
      </c>
      <c r="DT55" s="265" t="str">
        <f>IF(AND('Bridge Start'!$H50&lt;=CEILING('Bridge CPM'!DT$1,1),'Bridge Start'!$I50&gt;'Bridge CPM'!DS$1),1,"")</f>
        <v/>
      </c>
      <c r="DU55" s="266" t="str">
        <f>IF(AND('Bridge Start'!$H50&lt;=CEILING('Bridge CPM'!DU$1,1),'Bridge Start'!$I50&gt;'Bridge CPM'!DT$1),1,"")</f>
        <v/>
      </c>
      <c r="DV55" s="266" t="str">
        <f>IF(AND('Bridge Start'!$H50&lt;=CEILING('Bridge CPM'!DV$1,1),'Bridge Start'!$I50&gt;'Bridge CPM'!DU$1),1,"")</f>
        <v/>
      </c>
      <c r="DW55" s="266" t="str">
        <f>IF(AND('Bridge Start'!$H50&lt;=CEILING('Bridge CPM'!DW$1,1),'Bridge Start'!$I50&gt;'Bridge CPM'!DV$1),1,"")</f>
        <v/>
      </c>
      <c r="DX55" s="266" t="str">
        <f>IF(AND('Bridge Start'!$H50&lt;=CEILING('Bridge CPM'!DX$1,1),'Bridge Start'!$I50&gt;'Bridge CPM'!DW$1),1,"")</f>
        <v/>
      </c>
      <c r="DY55" s="266" t="str">
        <f>IF(AND('Bridge Start'!$H50&lt;=CEILING('Bridge CPM'!DY$1,1),'Bridge Start'!$I50&gt;'Bridge CPM'!DX$1),1,"")</f>
        <v/>
      </c>
      <c r="DZ55" s="266" t="str">
        <f>IF(AND('Bridge Start'!$H50&lt;=CEILING('Bridge CPM'!DZ$1,1),'Bridge Start'!$I50&gt;'Bridge CPM'!DY$1),1,"")</f>
        <v/>
      </c>
      <c r="EA55" s="266" t="str">
        <f>IF(AND('Bridge Start'!$H50&lt;=CEILING('Bridge CPM'!EA$1,1),'Bridge Start'!$I50&gt;'Bridge CPM'!DZ$1),1,"")</f>
        <v/>
      </c>
      <c r="EB55" s="266" t="str">
        <f>IF(AND('Bridge Start'!$H50&lt;=CEILING('Bridge CPM'!EB$1,1),'Bridge Start'!$I50&gt;'Bridge CPM'!EA$1),1,"")</f>
        <v/>
      </c>
      <c r="EC55" s="267" t="str">
        <f>IF(AND('Bridge Start'!$H50&lt;=CEILING('Bridge CPM'!EC$1,1),'Bridge Start'!$I50&gt;'Bridge CPM'!EB$1),1,"")</f>
        <v/>
      </c>
    </row>
    <row r="56" spans="2:133" ht="12" hidden="1" customHeight="1" x14ac:dyDescent="0.2">
      <c r="B56" t="str">
        <f>'Bridge Start'!B51</f>
        <v/>
      </c>
      <c r="C56" s="207" t="str">
        <f>'Bridge Start'!D51</f>
        <v/>
      </c>
      <c r="D56" s="265" t="str">
        <f>IF(AND('Bridge Start'!$H51&lt;=CEILING('Bridge CPM'!D$1,1),'Bridge Start'!$I51&gt;'Bridge CPM'!C$1),1,"")</f>
        <v/>
      </c>
      <c r="E56" s="266" t="str">
        <f>IF(AND('Bridge Start'!$H51&lt;=CEILING('Bridge CPM'!E$1,1),'Bridge Start'!$I51&gt;'Bridge CPM'!D$1),1,"")</f>
        <v/>
      </c>
      <c r="F56" s="266" t="str">
        <f>IF(AND('Bridge Start'!$H51&lt;=CEILING('Bridge CPM'!F$1,1),'Bridge Start'!$I51&gt;'Bridge CPM'!E$1),1,"")</f>
        <v/>
      </c>
      <c r="G56" s="266" t="str">
        <f>IF(AND('Bridge Start'!$H51&lt;=CEILING('Bridge CPM'!G$1,1),'Bridge Start'!$I51&gt;'Bridge CPM'!F$1),1,"")</f>
        <v/>
      </c>
      <c r="H56" s="266" t="str">
        <f>IF(AND('Bridge Start'!$H51&lt;=CEILING('Bridge CPM'!H$1,1),'Bridge Start'!$I51&gt;'Bridge CPM'!G$1),1,"")</f>
        <v/>
      </c>
      <c r="I56" s="266" t="str">
        <f>IF(AND('Bridge Start'!$H51&lt;=CEILING('Bridge CPM'!I$1,1),'Bridge Start'!$I51&gt;'Bridge CPM'!H$1),1,"")</f>
        <v/>
      </c>
      <c r="J56" s="266" t="str">
        <f>IF(AND('Bridge Start'!$H51&lt;=CEILING('Bridge CPM'!J$1,1),'Bridge Start'!$I51&gt;'Bridge CPM'!I$1),1,"")</f>
        <v/>
      </c>
      <c r="K56" s="266" t="str">
        <f>IF(AND('Bridge Start'!$H51&lt;=CEILING('Bridge CPM'!K$1,1),'Bridge Start'!$I51&gt;'Bridge CPM'!J$1),1,"")</f>
        <v/>
      </c>
      <c r="L56" s="266" t="str">
        <f>IF(AND('Bridge Start'!$H51&lt;=CEILING('Bridge CPM'!L$1,1),'Bridge Start'!$I51&gt;'Bridge CPM'!K$1),1,"")</f>
        <v/>
      </c>
      <c r="M56" s="267" t="str">
        <f>IF(AND('Bridge Start'!$H51&lt;=CEILING('Bridge CPM'!M$1,1),'Bridge Start'!$I51&gt;'Bridge CPM'!L$1),1,"")</f>
        <v/>
      </c>
      <c r="N56" s="265" t="str">
        <f>IF(AND('Bridge Start'!$H51&lt;=CEILING('Bridge CPM'!N$1,1),'Bridge Start'!$I51&gt;'Bridge CPM'!M$1),1,"")</f>
        <v/>
      </c>
      <c r="O56" s="266" t="str">
        <f>IF(AND('Bridge Start'!$H51&lt;=CEILING('Bridge CPM'!O$1,1),'Bridge Start'!$I51&gt;'Bridge CPM'!N$1),1,"")</f>
        <v/>
      </c>
      <c r="P56" s="266" t="str">
        <f>IF(AND('Bridge Start'!$H51&lt;=CEILING('Bridge CPM'!P$1,1),'Bridge Start'!$I51&gt;'Bridge CPM'!O$1),1,"")</f>
        <v/>
      </c>
      <c r="Q56" s="266" t="str">
        <f>IF(AND('Bridge Start'!$H51&lt;=CEILING('Bridge CPM'!Q$1,1),'Bridge Start'!$I51&gt;'Bridge CPM'!P$1),1,"")</f>
        <v/>
      </c>
      <c r="R56" s="266" t="str">
        <f>IF(AND('Bridge Start'!$H51&lt;=CEILING('Bridge CPM'!R$1,1),'Bridge Start'!$I51&gt;'Bridge CPM'!Q$1),1,"")</f>
        <v/>
      </c>
      <c r="S56" s="266" t="str">
        <f>IF(AND('Bridge Start'!$H51&lt;=CEILING('Bridge CPM'!S$1,1),'Bridge Start'!$I51&gt;'Bridge CPM'!R$1),1,"")</f>
        <v/>
      </c>
      <c r="T56" s="266" t="str">
        <f>IF(AND('Bridge Start'!$H51&lt;=CEILING('Bridge CPM'!T$1,1),'Bridge Start'!$I51&gt;'Bridge CPM'!S$1),1,"")</f>
        <v/>
      </c>
      <c r="U56" s="266" t="str">
        <f>IF(AND('Bridge Start'!$H51&lt;=CEILING('Bridge CPM'!U$1,1),'Bridge Start'!$I51&gt;'Bridge CPM'!T$1),1,"")</f>
        <v/>
      </c>
      <c r="V56" s="266" t="str">
        <f>IF(AND('Bridge Start'!$H51&lt;=CEILING('Bridge CPM'!V$1,1),'Bridge Start'!$I51&gt;'Bridge CPM'!U$1),1,"")</f>
        <v/>
      </c>
      <c r="W56" s="267" t="str">
        <f>IF(AND('Bridge Start'!$H51&lt;=CEILING('Bridge CPM'!W$1,1),'Bridge Start'!$I51&gt;'Bridge CPM'!V$1),1,"")</f>
        <v/>
      </c>
      <c r="X56" s="265" t="str">
        <f>IF(AND('Bridge Start'!$H51&lt;=CEILING('Bridge CPM'!X$1,1),'Bridge Start'!$I51&gt;'Bridge CPM'!W$1),1,"")</f>
        <v/>
      </c>
      <c r="Y56" s="266" t="str">
        <f>IF(AND('Bridge Start'!$H51&lt;=CEILING('Bridge CPM'!Y$1,1),'Bridge Start'!$I51&gt;'Bridge CPM'!X$1),1,"")</f>
        <v/>
      </c>
      <c r="Z56" s="266" t="str">
        <f>IF(AND('Bridge Start'!$H51&lt;=CEILING('Bridge CPM'!Z$1,1),'Bridge Start'!$I51&gt;'Bridge CPM'!Y$1),1,"")</f>
        <v/>
      </c>
      <c r="AA56" s="266" t="str">
        <f>IF(AND('Bridge Start'!$H51&lt;=CEILING('Bridge CPM'!AA$1,1),'Bridge Start'!$I51&gt;'Bridge CPM'!Z$1),1,"")</f>
        <v/>
      </c>
      <c r="AB56" s="266" t="str">
        <f>IF(AND('Bridge Start'!$H51&lt;=CEILING('Bridge CPM'!AB$1,1),'Bridge Start'!$I51&gt;'Bridge CPM'!AA$1),1,"")</f>
        <v/>
      </c>
      <c r="AC56" s="266" t="str">
        <f>IF(AND('Bridge Start'!$H51&lt;=CEILING('Bridge CPM'!AC$1,1),'Bridge Start'!$I51&gt;'Bridge CPM'!AB$1),1,"")</f>
        <v/>
      </c>
      <c r="AD56" s="266" t="str">
        <f>IF(AND('Bridge Start'!$H51&lt;=CEILING('Bridge CPM'!AD$1,1),'Bridge Start'!$I51&gt;'Bridge CPM'!AC$1),1,"")</f>
        <v/>
      </c>
      <c r="AE56" s="266" t="str">
        <f>IF(AND('Bridge Start'!$H51&lt;=CEILING('Bridge CPM'!AE$1,1),'Bridge Start'!$I51&gt;'Bridge CPM'!AD$1),1,"")</f>
        <v/>
      </c>
      <c r="AF56" s="266" t="str">
        <f>IF(AND('Bridge Start'!$H51&lt;=CEILING('Bridge CPM'!AF$1,1),'Bridge Start'!$I51&gt;'Bridge CPM'!AE$1),1,"")</f>
        <v/>
      </c>
      <c r="AG56" s="267" t="str">
        <f>IF(AND('Bridge Start'!$H51&lt;=CEILING('Bridge CPM'!AG$1,1),'Bridge Start'!$I51&gt;'Bridge CPM'!AF$1),1,"")</f>
        <v/>
      </c>
      <c r="AH56" s="265" t="str">
        <f>IF(AND('Bridge Start'!$H51&lt;=CEILING('Bridge CPM'!AH$1,1),'Bridge Start'!$I51&gt;'Bridge CPM'!AG$1),1,"")</f>
        <v/>
      </c>
      <c r="AI56" s="266" t="str">
        <f>IF(AND('Bridge Start'!$H51&lt;=CEILING('Bridge CPM'!AI$1,1),'Bridge Start'!$I51&gt;'Bridge CPM'!AH$1),1,"")</f>
        <v/>
      </c>
      <c r="AJ56" s="266" t="str">
        <f>IF(AND('Bridge Start'!$H51&lt;=CEILING('Bridge CPM'!AJ$1,1),'Bridge Start'!$I51&gt;'Bridge CPM'!AI$1),1,"")</f>
        <v/>
      </c>
      <c r="AK56" s="266" t="str">
        <f>IF(AND('Bridge Start'!$H51&lt;=CEILING('Bridge CPM'!AK$1,1),'Bridge Start'!$I51&gt;'Bridge CPM'!AJ$1),1,"")</f>
        <v/>
      </c>
      <c r="AL56" s="266" t="str">
        <f>IF(AND('Bridge Start'!$H51&lt;=CEILING('Bridge CPM'!AL$1,1),'Bridge Start'!$I51&gt;'Bridge CPM'!AK$1),1,"")</f>
        <v/>
      </c>
      <c r="AM56" s="266" t="str">
        <f>IF(AND('Bridge Start'!$H51&lt;=CEILING('Bridge CPM'!AM$1,1),'Bridge Start'!$I51&gt;'Bridge CPM'!AL$1),1,"")</f>
        <v/>
      </c>
      <c r="AN56" s="266" t="str">
        <f>IF(AND('Bridge Start'!$H51&lt;=CEILING('Bridge CPM'!AN$1,1),'Bridge Start'!$I51&gt;'Bridge CPM'!AM$1),1,"")</f>
        <v/>
      </c>
      <c r="AO56" s="266" t="str">
        <f>IF(AND('Bridge Start'!$H51&lt;=CEILING('Bridge CPM'!AO$1,1),'Bridge Start'!$I51&gt;'Bridge CPM'!AN$1),1,"")</f>
        <v/>
      </c>
      <c r="AP56" s="266" t="str">
        <f>IF(AND('Bridge Start'!$H51&lt;=CEILING('Bridge CPM'!AP$1,1),'Bridge Start'!$I51&gt;'Bridge CPM'!AO$1),1,"")</f>
        <v/>
      </c>
      <c r="AQ56" s="267" t="str">
        <f>IF(AND('Bridge Start'!$H51&lt;=CEILING('Bridge CPM'!AQ$1,1),'Bridge Start'!$I51&gt;'Bridge CPM'!AP$1),1,"")</f>
        <v/>
      </c>
      <c r="AR56" s="265" t="str">
        <f>IF(AND('Bridge Start'!$H51&lt;=CEILING('Bridge CPM'!AR$1,1),'Bridge Start'!$I51&gt;'Bridge CPM'!AQ$1),1,"")</f>
        <v/>
      </c>
      <c r="AS56" s="266" t="str">
        <f>IF(AND('Bridge Start'!$H51&lt;=CEILING('Bridge CPM'!AS$1,1),'Bridge Start'!$I51&gt;'Bridge CPM'!AR$1),1,"")</f>
        <v/>
      </c>
      <c r="AT56" s="266" t="str">
        <f>IF(AND('Bridge Start'!$H51&lt;=CEILING('Bridge CPM'!AT$1,1),'Bridge Start'!$I51&gt;'Bridge CPM'!AS$1),1,"")</f>
        <v/>
      </c>
      <c r="AU56" s="266" t="str">
        <f>IF(AND('Bridge Start'!$H51&lt;=CEILING('Bridge CPM'!AU$1,1),'Bridge Start'!$I51&gt;'Bridge CPM'!AT$1),1,"")</f>
        <v/>
      </c>
      <c r="AV56" s="266" t="str">
        <f>IF(AND('Bridge Start'!$H51&lt;=CEILING('Bridge CPM'!AV$1,1),'Bridge Start'!$I51&gt;'Bridge CPM'!AU$1),1,"")</f>
        <v/>
      </c>
      <c r="AW56" s="266" t="str">
        <f>IF(AND('Bridge Start'!$H51&lt;=CEILING('Bridge CPM'!AW$1,1),'Bridge Start'!$I51&gt;'Bridge CPM'!AV$1),1,"")</f>
        <v/>
      </c>
      <c r="AX56" s="266" t="str">
        <f>IF(AND('Bridge Start'!$H51&lt;=CEILING('Bridge CPM'!AX$1,1),'Bridge Start'!$I51&gt;'Bridge CPM'!AW$1),1,"")</f>
        <v/>
      </c>
      <c r="AY56" s="266" t="str">
        <f>IF(AND('Bridge Start'!$H51&lt;=CEILING('Bridge CPM'!AY$1,1),'Bridge Start'!$I51&gt;'Bridge CPM'!AX$1),1,"")</f>
        <v/>
      </c>
      <c r="AZ56" s="266" t="str">
        <f>IF(AND('Bridge Start'!$H51&lt;=CEILING('Bridge CPM'!AZ$1,1),'Bridge Start'!$I51&gt;'Bridge CPM'!AY$1),1,"")</f>
        <v/>
      </c>
      <c r="BA56" s="267" t="str">
        <f>IF(AND('Bridge Start'!$H51&lt;=CEILING('Bridge CPM'!BA$1,1),'Bridge Start'!$I51&gt;'Bridge CPM'!AZ$1),1,"")</f>
        <v/>
      </c>
      <c r="BB56" s="265" t="str">
        <f>IF(AND('Bridge Start'!$H51&lt;=CEILING('Bridge CPM'!BB$1,1),'Bridge Start'!$I51&gt;'Bridge CPM'!BA$1),1,"")</f>
        <v/>
      </c>
      <c r="BC56" s="266" t="str">
        <f>IF(AND('Bridge Start'!$H51&lt;=CEILING('Bridge CPM'!BC$1,1),'Bridge Start'!$I51&gt;'Bridge CPM'!BB$1),1,"")</f>
        <v/>
      </c>
      <c r="BD56" s="266" t="str">
        <f>IF(AND('Bridge Start'!$H51&lt;=CEILING('Bridge CPM'!BD$1,1),'Bridge Start'!$I51&gt;'Bridge CPM'!BC$1),1,"")</f>
        <v/>
      </c>
      <c r="BE56" s="266" t="str">
        <f>IF(AND('Bridge Start'!$H51&lt;=CEILING('Bridge CPM'!BE$1,1),'Bridge Start'!$I51&gt;'Bridge CPM'!BD$1),1,"")</f>
        <v/>
      </c>
      <c r="BF56" s="266" t="str">
        <f>IF(AND('Bridge Start'!$H51&lt;=CEILING('Bridge CPM'!BF$1,1),'Bridge Start'!$I51&gt;'Bridge CPM'!BE$1),1,"")</f>
        <v/>
      </c>
      <c r="BG56" s="266" t="str">
        <f>IF(AND('Bridge Start'!$H51&lt;=CEILING('Bridge CPM'!BG$1,1),'Bridge Start'!$I51&gt;'Bridge CPM'!BF$1),1,"")</f>
        <v/>
      </c>
      <c r="BH56" s="266" t="str">
        <f>IF(AND('Bridge Start'!$H51&lt;=CEILING('Bridge CPM'!BH$1,1),'Bridge Start'!$I51&gt;'Bridge CPM'!BG$1),1,"")</f>
        <v/>
      </c>
      <c r="BI56" s="266" t="str">
        <f>IF(AND('Bridge Start'!$H51&lt;=CEILING('Bridge CPM'!BI$1,1),'Bridge Start'!$I51&gt;'Bridge CPM'!BH$1),1,"")</f>
        <v/>
      </c>
      <c r="BJ56" s="266" t="str">
        <f>IF(AND('Bridge Start'!$H51&lt;=CEILING('Bridge CPM'!BJ$1,1),'Bridge Start'!$I51&gt;'Bridge CPM'!BI$1),1,"")</f>
        <v/>
      </c>
      <c r="BK56" s="267" t="str">
        <f>IF(AND('Bridge Start'!$H51&lt;=CEILING('Bridge CPM'!BK$1,1),'Bridge Start'!$I51&gt;'Bridge CPM'!BJ$1),1,"")</f>
        <v/>
      </c>
      <c r="BL56" s="265" t="str">
        <f>IF(AND('Bridge Start'!$H51&lt;=CEILING('Bridge CPM'!BL$1,1),'Bridge Start'!$I51&gt;'Bridge CPM'!BK$1),1,"")</f>
        <v/>
      </c>
      <c r="BM56" s="266" t="str">
        <f>IF(AND('Bridge Start'!$H51&lt;=CEILING('Bridge CPM'!BM$1,1),'Bridge Start'!$I51&gt;'Bridge CPM'!BL$1),1,"")</f>
        <v/>
      </c>
      <c r="BN56" s="266" t="str">
        <f>IF(AND('Bridge Start'!$H51&lt;=CEILING('Bridge CPM'!BN$1,1),'Bridge Start'!$I51&gt;'Bridge CPM'!BM$1),1,"")</f>
        <v/>
      </c>
      <c r="BO56" s="266" t="str">
        <f>IF(AND('Bridge Start'!$H51&lt;=CEILING('Bridge CPM'!BO$1,1),'Bridge Start'!$I51&gt;'Bridge CPM'!BN$1),1,"")</f>
        <v/>
      </c>
      <c r="BP56" s="266" t="str">
        <f>IF(AND('Bridge Start'!$H51&lt;=CEILING('Bridge CPM'!BP$1,1),'Bridge Start'!$I51&gt;'Bridge CPM'!BO$1),1,"")</f>
        <v/>
      </c>
      <c r="BQ56" s="266" t="str">
        <f>IF(AND('Bridge Start'!$H51&lt;=CEILING('Bridge CPM'!BQ$1,1),'Bridge Start'!$I51&gt;'Bridge CPM'!BP$1),1,"")</f>
        <v/>
      </c>
      <c r="BR56" s="266" t="str">
        <f>IF(AND('Bridge Start'!$H51&lt;=CEILING('Bridge CPM'!BR$1,1),'Bridge Start'!$I51&gt;'Bridge CPM'!BQ$1),1,"")</f>
        <v/>
      </c>
      <c r="BS56" s="266" t="str">
        <f>IF(AND('Bridge Start'!$H51&lt;=CEILING('Bridge CPM'!BS$1,1),'Bridge Start'!$I51&gt;'Bridge CPM'!BR$1),1,"")</f>
        <v/>
      </c>
      <c r="BT56" s="266" t="str">
        <f>IF(AND('Bridge Start'!$H51&lt;=CEILING('Bridge CPM'!BT$1,1),'Bridge Start'!$I51&gt;'Bridge CPM'!BS$1),1,"")</f>
        <v/>
      </c>
      <c r="BU56" s="267" t="str">
        <f>IF(AND('Bridge Start'!$H51&lt;=CEILING('Bridge CPM'!BU$1,1),'Bridge Start'!$I51&gt;'Bridge CPM'!BT$1),1,"")</f>
        <v/>
      </c>
      <c r="BV56" s="265" t="str">
        <f>IF(AND('Bridge Start'!$H51&lt;=CEILING('Bridge CPM'!BV$1,1),'Bridge Start'!$I51&gt;'Bridge CPM'!BU$1),1,"")</f>
        <v/>
      </c>
      <c r="BW56" s="266" t="str">
        <f>IF(AND('Bridge Start'!$H51&lt;=CEILING('Bridge CPM'!BW$1,1),'Bridge Start'!$I51&gt;'Bridge CPM'!BV$1),1,"")</f>
        <v/>
      </c>
      <c r="BX56" s="266" t="str">
        <f>IF(AND('Bridge Start'!$H51&lt;=CEILING('Bridge CPM'!BX$1,1),'Bridge Start'!$I51&gt;'Bridge CPM'!BW$1),1,"")</f>
        <v/>
      </c>
      <c r="BY56" s="266" t="str">
        <f>IF(AND('Bridge Start'!$H51&lt;=CEILING('Bridge CPM'!BY$1,1),'Bridge Start'!$I51&gt;'Bridge CPM'!BX$1),1,"")</f>
        <v/>
      </c>
      <c r="BZ56" s="266" t="str">
        <f>IF(AND('Bridge Start'!$H51&lt;=CEILING('Bridge CPM'!BZ$1,1),'Bridge Start'!$I51&gt;'Bridge CPM'!BY$1),1,"")</f>
        <v/>
      </c>
      <c r="CA56" s="266" t="str">
        <f>IF(AND('Bridge Start'!$H51&lt;=CEILING('Bridge CPM'!CA$1,1),'Bridge Start'!$I51&gt;'Bridge CPM'!BZ$1),1,"")</f>
        <v/>
      </c>
      <c r="CB56" s="266" t="str">
        <f>IF(AND('Bridge Start'!$H51&lt;=CEILING('Bridge CPM'!CB$1,1),'Bridge Start'!$I51&gt;'Bridge CPM'!CA$1),1,"")</f>
        <v/>
      </c>
      <c r="CC56" s="266" t="str">
        <f>IF(AND('Bridge Start'!$H51&lt;=CEILING('Bridge CPM'!CC$1,1),'Bridge Start'!$I51&gt;'Bridge CPM'!CB$1),1,"")</f>
        <v/>
      </c>
      <c r="CD56" s="266" t="str">
        <f>IF(AND('Bridge Start'!$H51&lt;=CEILING('Bridge CPM'!CD$1,1),'Bridge Start'!$I51&gt;'Bridge CPM'!CC$1),1,"")</f>
        <v/>
      </c>
      <c r="CE56" s="267" t="str">
        <f>IF(AND('Bridge Start'!$H51&lt;=CEILING('Bridge CPM'!CE$1,1),'Bridge Start'!$I51&gt;'Bridge CPM'!CD$1),1,"")</f>
        <v/>
      </c>
      <c r="CF56" s="265" t="str">
        <f>IF(AND('Bridge Start'!$H51&lt;=CEILING('Bridge CPM'!CF$1,1),'Bridge Start'!$I51&gt;'Bridge CPM'!CE$1),1,"")</f>
        <v/>
      </c>
      <c r="CG56" s="266" t="str">
        <f>IF(AND('Bridge Start'!$H51&lt;=CEILING('Bridge CPM'!CG$1,1),'Bridge Start'!$I51&gt;'Bridge CPM'!CF$1),1,"")</f>
        <v/>
      </c>
      <c r="CH56" s="266" t="str">
        <f>IF(AND('Bridge Start'!$H51&lt;=CEILING('Bridge CPM'!CH$1,1),'Bridge Start'!$I51&gt;'Bridge CPM'!CG$1),1,"")</f>
        <v/>
      </c>
      <c r="CI56" s="266" t="str">
        <f>IF(AND('Bridge Start'!$H51&lt;=CEILING('Bridge CPM'!CI$1,1),'Bridge Start'!$I51&gt;'Bridge CPM'!CH$1),1,"")</f>
        <v/>
      </c>
      <c r="CJ56" s="266" t="str">
        <f>IF(AND('Bridge Start'!$H51&lt;=CEILING('Bridge CPM'!CJ$1,1),'Bridge Start'!$I51&gt;'Bridge CPM'!CI$1),1,"")</f>
        <v/>
      </c>
      <c r="CK56" s="266" t="str">
        <f>IF(AND('Bridge Start'!$H51&lt;=CEILING('Bridge CPM'!CK$1,1),'Bridge Start'!$I51&gt;'Bridge CPM'!CJ$1),1,"")</f>
        <v/>
      </c>
      <c r="CL56" s="266" t="str">
        <f>IF(AND('Bridge Start'!$H51&lt;=CEILING('Bridge CPM'!CL$1,1),'Bridge Start'!$I51&gt;'Bridge CPM'!CK$1),1,"")</f>
        <v/>
      </c>
      <c r="CM56" s="266" t="str">
        <f>IF(AND('Bridge Start'!$H51&lt;=CEILING('Bridge CPM'!CM$1,1),'Bridge Start'!$I51&gt;'Bridge CPM'!CL$1),1,"")</f>
        <v/>
      </c>
      <c r="CN56" s="266" t="str">
        <f>IF(AND('Bridge Start'!$H51&lt;=CEILING('Bridge CPM'!CN$1,1),'Bridge Start'!$I51&gt;'Bridge CPM'!CM$1),1,"")</f>
        <v/>
      </c>
      <c r="CO56" s="267" t="str">
        <f>IF(AND('Bridge Start'!$H51&lt;=CEILING('Bridge CPM'!CO$1,1),'Bridge Start'!$I51&gt;'Bridge CPM'!CN$1),1,"")</f>
        <v/>
      </c>
      <c r="CP56" s="265" t="str">
        <f>IF(AND('Bridge Start'!$H51&lt;=CEILING('Bridge CPM'!CP$1,1),'Bridge Start'!$I51&gt;'Bridge CPM'!CO$1),1,"")</f>
        <v/>
      </c>
      <c r="CQ56" s="266" t="str">
        <f>IF(AND('Bridge Start'!$H51&lt;=CEILING('Bridge CPM'!CQ$1,1),'Bridge Start'!$I51&gt;'Bridge CPM'!CP$1),1,"")</f>
        <v/>
      </c>
      <c r="CR56" s="266" t="str">
        <f>IF(AND('Bridge Start'!$H51&lt;=CEILING('Bridge CPM'!CR$1,1),'Bridge Start'!$I51&gt;'Bridge CPM'!CQ$1),1,"")</f>
        <v/>
      </c>
      <c r="CS56" s="266" t="str">
        <f>IF(AND('Bridge Start'!$H51&lt;=CEILING('Bridge CPM'!CS$1,1),'Bridge Start'!$I51&gt;'Bridge CPM'!CR$1),1,"")</f>
        <v/>
      </c>
      <c r="CT56" s="266" t="str">
        <f>IF(AND('Bridge Start'!$H51&lt;=CEILING('Bridge CPM'!CT$1,1),'Bridge Start'!$I51&gt;'Bridge CPM'!CS$1),1,"")</f>
        <v/>
      </c>
      <c r="CU56" s="266" t="str">
        <f>IF(AND('Bridge Start'!$H51&lt;=CEILING('Bridge CPM'!CU$1,1),'Bridge Start'!$I51&gt;'Bridge CPM'!CT$1),1,"")</f>
        <v/>
      </c>
      <c r="CV56" s="266" t="str">
        <f>IF(AND('Bridge Start'!$H51&lt;=CEILING('Bridge CPM'!CV$1,1),'Bridge Start'!$I51&gt;'Bridge CPM'!CU$1),1,"")</f>
        <v/>
      </c>
      <c r="CW56" s="266" t="str">
        <f>IF(AND('Bridge Start'!$H51&lt;=CEILING('Bridge CPM'!CW$1,1),'Bridge Start'!$I51&gt;'Bridge CPM'!CV$1),1,"")</f>
        <v/>
      </c>
      <c r="CX56" s="266" t="str">
        <f>IF(AND('Bridge Start'!$H51&lt;=CEILING('Bridge CPM'!CX$1,1),'Bridge Start'!$I51&gt;'Bridge CPM'!CW$1),1,"")</f>
        <v/>
      </c>
      <c r="CY56" s="267" t="str">
        <f>IF(AND('Bridge Start'!$H51&lt;=CEILING('Bridge CPM'!CY$1,1),'Bridge Start'!$I51&gt;'Bridge CPM'!CX$1),1,"")</f>
        <v/>
      </c>
      <c r="CZ56" s="265" t="str">
        <f>IF(AND('Bridge Start'!$H51&lt;=CEILING('Bridge CPM'!CZ$1,1),'Bridge Start'!$I51&gt;'Bridge CPM'!CY$1),1,"")</f>
        <v/>
      </c>
      <c r="DA56" s="266" t="str">
        <f>IF(AND('Bridge Start'!$H51&lt;=CEILING('Bridge CPM'!DA$1,1),'Bridge Start'!$I51&gt;'Bridge CPM'!CZ$1),1,"")</f>
        <v/>
      </c>
      <c r="DB56" s="266" t="str">
        <f>IF(AND('Bridge Start'!$H51&lt;=CEILING('Bridge CPM'!DB$1,1),'Bridge Start'!$I51&gt;'Bridge CPM'!DA$1),1,"")</f>
        <v/>
      </c>
      <c r="DC56" s="266" t="str">
        <f>IF(AND('Bridge Start'!$H51&lt;=CEILING('Bridge CPM'!DC$1,1),'Bridge Start'!$I51&gt;'Bridge CPM'!DB$1),1,"")</f>
        <v/>
      </c>
      <c r="DD56" s="266" t="str">
        <f>IF(AND('Bridge Start'!$H51&lt;=CEILING('Bridge CPM'!DD$1,1),'Bridge Start'!$I51&gt;'Bridge CPM'!DC$1),1,"")</f>
        <v/>
      </c>
      <c r="DE56" s="266" t="str">
        <f>IF(AND('Bridge Start'!$H51&lt;=CEILING('Bridge CPM'!DE$1,1),'Bridge Start'!$I51&gt;'Bridge CPM'!DD$1),1,"")</f>
        <v/>
      </c>
      <c r="DF56" s="266" t="str">
        <f>IF(AND('Bridge Start'!$H51&lt;=CEILING('Bridge CPM'!DF$1,1),'Bridge Start'!$I51&gt;'Bridge CPM'!DE$1),1,"")</f>
        <v/>
      </c>
      <c r="DG56" s="266" t="str">
        <f>IF(AND('Bridge Start'!$H51&lt;=CEILING('Bridge CPM'!DG$1,1),'Bridge Start'!$I51&gt;'Bridge CPM'!DF$1),1,"")</f>
        <v/>
      </c>
      <c r="DH56" s="266" t="str">
        <f>IF(AND('Bridge Start'!$H51&lt;=CEILING('Bridge CPM'!DH$1,1),'Bridge Start'!$I51&gt;'Bridge CPM'!DG$1),1,"")</f>
        <v/>
      </c>
      <c r="DI56" s="267" t="str">
        <f>IF(AND('Bridge Start'!$H51&lt;=CEILING('Bridge CPM'!DI$1,1),'Bridge Start'!$I51&gt;'Bridge CPM'!DH$1),1,"")</f>
        <v/>
      </c>
      <c r="DJ56" s="265" t="str">
        <f>IF(AND('Bridge Start'!$H51&lt;=CEILING('Bridge CPM'!DJ$1,1),'Bridge Start'!$I51&gt;'Bridge CPM'!DI$1),1,"")</f>
        <v/>
      </c>
      <c r="DK56" s="266" t="str">
        <f>IF(AND('Bridge Start'!$H51&lt;=CEILING('Bridge CPM'!DK$1,1),'Bridge Start'!$I51&gt;'Bridge CPM'!DJ$1),1,"")</f>
        <v/>
      </c>
      <c r="DL56" s="266" t="str">
        <f>IF(AND('Bridge Start'!$H51&lt;=CEILING('Bridge CPM'!DL$1,1),'Bridge Start'!$I51&gt;'Bridge CPM'!DK$1),1,"")</f>
        <v/>
      </c>
      <c r="DM56" s="266" t="str">
        <f>IF(AND('Bridge Start'!$H51&lt;=CEILING('Bridge CPM'!DM$1,1),'Bridge Start'!$I51&gt;'Bridge CPM'!DL$1),1,"")</f>
        <v/>
      </c>
      <c r="DN56" s="266" t="str">
        <f>IF(AND('Bridge Start'!$H51&lt;=CEILING('Bridge CPM'!DN$1,1),'Bridge Start'!$I51&gt;'Bridge CPM'!DM$1),1,"")</f>
        <v/>
      </c>
      <c r="DO56" s="266" t="str">
        <f>IF(AND('Bridge Start'!$H51&lt;=CEILING('Bridge CPM'!DO$1,1),'Bridge Start'!$I51&gt;'Bridge CPM'!DN$1),1,"")</f>
        <v/>
      </c>
      <c r="DP56" s="266" t="str">
        <f>IF(AND('Bridge Start'!$H51&lt;=CEILING('Bridge CPM'!DP$1,1),'Bridge Start'!$I51&gt;'Bridge CPM'!DO$1),1,"")</f>
        <v/>
      </c>
      <c r="DQ56" s="266" t="str">
        <f>IF(AND('Bridge Start'!$H51&lt;=CEILING('Bridge CPM'!DQ$1,1),'Bridge Start'!$I51&gt;'Bridge CPM'!DP$1),1,"")</f>
        <v/>
      </c>
      <c r="DR56" s="266" t="str">
        <f>IF(AND('Bridge Start'!$H51&lt;=CEILING('Bridge CPM'!DR$1,1),'Bridge Start'!$I51&gt;'Bridge CPM'!DQ$1),1,"")</f>
        <v/>
      </c>
      <c r="DS56" s="267" t="str">
        <f>IF(AND('Bridge Start'!$H51&lt;=CEILING('Bridge CPM'!DS$1,1),'Bridge Start'!$I51&gt;'Bridge CPM'!DR$1),1,"")</f>
        <v/>
      </c>
      <c r="DT56" s="265" t="str">
        <f>IF(AND('Bridge Start'!$H51&lt;=CEILING('Bridge CPM'!DT$1,1),'Bridge Start'!$I51&gt;'Bridge CPM'!DS$1),1,"")</f>
        <v/>
      </c>
      <c r="DU56" s="266" t="str">
        <f>IF(AND('Bridge Start'!$H51&lt;=CEILING('Bridge CPM'!DU$1,1),'Bridge Start'!$I51&gt;'Bridge CPM'!DT$1),1,"")</f>
        <v/>
      </c>
      <c r="DV56" s="266" t="str">
        <f>IF(AND('Bridge Start'!$H51&lt;=CEILING('Bridge CPM'!DV$1,1),'Bridge Start'!$I51&gt;'Bridge CPM'!DU$1),1,"")</f>
        <v/>
      </c>
      <c r="DW56" s="266" t="str">
        <f>IF(AND('Bridge Start'!$H51&lt;=CEILING('Bridge CPM'!DW$1,1),'Bridge Start'!$I51&gt;'Bridge CPM'!DV$1),1,"")</f>
        <v/>
      </c>
      <c r="DX56" s="266" t="str">
        <f>IF(AND('Bridge Start'!$H51&lt;=CEILING('Bridge CPM'!DX$1,1),'Bridge Start'!$I51&gt;'Bridge CPM'!DW$1),1,"")</f>
        <v/>
      </c>
      <c r="DY56" s="266" t="str">
        <f>IF(AND('Bridge Start'!$H51&lt;=CEILING('Bridge CPM'!DY$1,1),'Bridge Start'!$I51&gt;'Bridge CPM'!DX$1),1,"")</f>
        <v/>
      </c>
      <c r="DZ56" s="266" t="str">
        <f>IF(AND('Bridge Start'!$H51&lt;=CEILING('Bridge CPM'!DZ$1,1),'Bridge Start'!$I51&gt;'Bridge CPM'!DY$1),1,"")</f>
        <v/>
      </c>
      <c r="EA56" s="266" t="str">
        <f>IF(AND('Bridge Start'!$H51&lt;=CEILING('Bridge CPM'!EA$1,1),'Bridge Start'!$I51&gt;'Bridge CPM'!DZ$1),1,"")</f>
        <v/>
      </c>
      <c r="EB56" s="266" t="str">
        <f>IF(AND('Bridge Start'!$H51&lt;=CEILING('Bridge CPM'!EB$1,1),'Bridge Start'!$I51&gt;'Bridge CPM'!EA$1),1,"")</f>
        <v/>
      </c>
      <c r="EC56" s="267" t="str">
        <f>IF(AND('Bridge Start'!$H51&lt;=CEILING('Bridge CPM'!EC$1,1),'Bridge Start'!$I51&gt;'Bridge CPM'!EB$1),1,"")</f>
        <v/>
      </c>
    </row>
    <row r="57" spans="2:133" ht="12" hidden="1" customHeight="1" x14ac:dyDescent="0.2">
      <c r="B57" t="str">
        <f>'Bridge Start'!B52</f>
        <v/>
      </c>
      <c r="C57" s="207" t="str">
        <f>'Bridge Start'!D52</f>
        <v/>
      </c>
      <c r="D57" s="265" t="str">
        <f>IF(AND('Bridge Start'!$H52&lt;=CEILING('Bridge CPM'!D$1,1),'Bridge Start'!$I52&gt;'Bridge CPM'!C$1),1,"")</f>
        <v/>
      </c>
      <c r="E57" s="266" t="str">
        <f>IF(AND('Bridge Start'!$H52&lt;=CEILING('Bridge CPM'!E$1,1),'Bridge Start'!$I52&gt;'Bridge CPM'!D$1),1,"")</f>
        <v/>
      </c>
      <c r="F57" s="266" t="str">
        <f>IF(AND('Bridge Start'!$H52&lt;=CEILING('Bridge CPM'!F$1,1),'Bridge Start'!$I52&gt;'Bridge CPM'!E$1),1,"")</f>
        <v/>
      </c>
      <c r="G57" s="266" t="str">
        <f>IF(AND('Bridge Start'!$H52&lt;=CEILING('Bridge CPM'!G$1,1),'Bridge Start'!$I52&gt;'Bridge CPM'!F$1),1,"")</f>
        <v/>
      </c>
      <c r="H57" s="266" t="str">
        <f>IF(AND('Bridge Start'!$H52&lt;=CEILING('Bridge CPM'!H$1,1),'Bridge Start'!$I52&gt;'Bridge CPM'!G$1),1,"")</f>
        <v/>
      </c>
      <c r="I57" s="266" t="str">
        <f>IF(AND('Bridge Start'!$H52&lt;=CEILING('Bridge CPM'!I$1,1),'Bridge Start'!$I52&gt;'Bridge CPM'!H$1),1,"")</f>
        <v/>
      </c>
      <c r="J57" s="266" t="str">
        <f>IF(AND('Bridge Start'!$H52&lt;=CEILING('Bridge CPM'!J$1,1),'Bridge Start'!$I52&gt;'Bridge CPM'!I$1),1,"")</f>
        <v/>
      </c>
      <c r="K57" s="266" t="str">
        <f>IF(AND('Bridge Start'!$H52&lt;=CEILING('Bridge CPM'!K$1,1),'Bridge Start'!$I52&gt;'Bridge CPM'!J$1),1,"")</f>
        <v/>
      </c>
      <c r="L57" s="266" t="str">
        <f>IF(AND('Bridge Start'!$H52&lt;=CEILING('Bridge CPM'!L$1,1),'Bridge Start'!$I52&gt;'Bridge CPM'!K$1),1,"")</f>
        <v/>
      </c>
      <c r="M57" s="267" t="str">
        <f>IF(AND('Bridge Start'!$H52&lt;=CEILING('Bridge CPM'!M$1,1),'Bridge Start'!$I52&gt;'Bridge CPM'!L$1),1,"")</f>
        <v/>
      </c>
      <c r="N57" s="265" t="str">
        <f>IF(AND('Bridge Start'!$H52&lt;=CEILING('Bridge CPM'!N$1,1),'Bridge Start'!$I52&gt;'Bridge CPM'!M$1),1,"")</f>
        <v/>
      </c>
      <c r="O57" s="266" t="str">
        <f>IF(AND('Bridge Start'!$H52&lt;=CEILING('Bridge CPM'!O$1,1),'Bridge Start'!$I52&gt;'Bridge CPM'!N$1),1,"")</f>
        <v/>
      </c>
      <c r="P57" s="266" t="str">
        <f>IF(AND('Bridge Start'!$H52&lt;=CEILING('Bridge CPM'!P$1,1),'Bridge Start'!$I52&gt;'Bridge CPM'!O$1),1,"")</f>
        <v/>
      </c>
      <c r="Q57" s="266" t="str">
        <f>IF(AND('Bridge Start'!$H52&lt;=CEILING('Bridge CPM'!Q$1,1),'Bridge Start'!$I52&gt;'Bridge CPM'!P$1),1,"")</f>
        <v/>
      </c>
      <c r="R57" s="266" t="str">
        <f>IF(AND('Bridge Start'!$H52&lt;=CEILING('Bridge CPM'!R$1,1),'Bridge Start'!$I52&gt;'Bridge CPM'!Q$1),1,"")</f>
        <v/>
      </c>
      <c r="S57" s="266" t="str">
        <f>IF(AND('Bridge Start'!$H52&lt;=CEILING('Bridge CPM'!S$1,1),'Bridge Start'!$I52&gt;'Bridge CPM'!R$1),1,"")</f>
        <v/>
      </c>
      <c r="T57" s="266" t="str">
        <f>IF(AND('Bridge Start'!$H52&lt;=CEILING('Bridge CPM'!T$1,1),'Bridge Start'!$I52&gt;'Bridge CPM'!S$1),1,"")</f>
        <v/>
      </c>
      <c r="U57" s="266" t="str">
        <f>IF(AND('Bridge Start'!$H52&lt;=CEILING('Bridge CPM'!U$1,1),'Bridge Start'!$I52&gt;'Bridge CPM'!T$1),1,"")</f>
        <v/>
      </c>
      <c r="V57" s="266" t="str">
        <f>IF(AND('Bridge Start'!$H52&lt;=CEILING('Bridge CPM'!V$1,1),'Bridge Start'!$I52&gt;'Bridge CPM'!U$1),1,"")</f>
        <v/>
      </c>
      <c r="W57" s="267" t="str">
        <f>IF(AND('Bridge Start'!$H52&lt;=CEILING('Bridge CPM'!W$1,1),'Bridge Start'!$I52&gt;'Bridge CPM'!V$1),1,"")</f>
        <v/>
      </c>
      <c r="X57" s="265" t="str">
        <f>IF(AND('Bridge Start'!$H52&lt;=CEILING('Bridge CPM'!X$1,1),'Bridge Start'!$I52&gt;'Bridge CPM'!W$1),1,"")</f>
        <v/>
      </c>
      <c r="Y57" s="266" t="str">
        <f>IF(AND('Bridge Start'!$H52&lt;=CEILING('Bridge CPM'!Y$1,1),'Bridge Start'!$I52&gt;'Bridge CPM'!X$1),1,"")</f>
        <v/>
      </c>
      <c r="Z57" s="266" t="str">
        <f>IF(AND('Bridge Start'!$H52&lt;=CEILING('Bridge CPM'!Z$1,1),'Bridge Start'!$I52&gt;'Bridge CPM'!Y$1),1,"")</f>
        <v/>
      </c>
      <c r="AA57" s="266" t="str">
        <f>IF(AND('Bridge Start'!$H52&lt;=CEILING('Bridge CPM'!AA$1,1),'Bridge Start'!$I52&gt;'Bridge CPM'!Z$1),1,"")</f>
        <v/>
      </c>
      <c r="AB57" s="266" t="str">
        <f>IF(AND('Bridge Start'!$H52&lt;=CEILING('Bridge CPM'!AB$1,1),'Bridge Start'!$I52&gt;'Bridge CPM'!AA$1),1,"")</f>
        <v/>
      </c>
      <c r="AC57" s="266" t="str">
        <f>IF(AND('Bridge Start'!$H52&lt;=CEILING('Bridge CPM'!AC$1,1),'Bridge Start'!$I52&gt;'Bridge CPM'!AB$1),1,"")</f>
        <v/>
      </c>
      <c r="AD57" s="266" t="str">
        <f>IF(AND('Bridge Start'!$H52&lt;=CEILING('Bridge CPM'!AD$1,1),'Bridge Start'!$I52&gt;'Bridge CPM'!AC$1),1,"")</f>
        <v/>
      </c>
      <c r="AE57" s="266" t="str">
        <f>IF(AND('Bridge Start'!$H52&lt;=CEILING('Bridge CPM'!AE$1,1),'Bridge Start'!$I52&gt;'Bridge CPM'!AD$1),1,"")</f>
        <v/>
      </c>
      <c r="AF57" s="266" t="str">
        <f>IF(AND('Bridge Start'!$H52&lt;=CEILING('Bridge CPM'!AF$1,1),'Bridge Start'!$I52&gt;'Bridge CPM'!AE$1),1,"")</f>
        <v/>
      </c>
      <c r="AG57" s="267" t="str">
        <f>IF(AND('Bridge Start'!$H52&lt;=CEILING('Bridge CPM'!AG$1,1),'Bridge Start'!$I52&gt;'Bridge CPM'!AF$1),1,"")</f>
        <v/>
      </c>
      <c r="AH57" s="265" t="str">
        <f>IF(AND('Bridge Start'!$H52&lt;=CEILING('Bridge CPM'!AH$1,1),'Bridge Start'!$I52&gt;'Bridge CPM'!AG$1),1,"")</f>
        <v/>
      </c>
      <c r="AI57" s="266" t="str">
        <f>IF(AND('Bridge Start'!$H52&lt;=CEILING('Bridge CPM'!AI$1,1),'Bridge Start'!$I52&gt;'Bridge CPM'!AH$1),1,"")</f>
        <v/>
      </c>
      <c r="AJ57" s="266" t="str">
        <f>IF(AND('Bridge Start'!$H52&lt;=CEILING('Bridge CPM'!AJ$1,1),'Bridge Start'!$I52&gt;'Bridge CPM'!AI$1),1,"")</f>
        <v/>
      </c>
      <c r="AK57" s="266" t="str">
        <f>IF(AND('Bridge Start'!$H52&lt;=CEILING('Bridge CPM'!AK$1,1),'Bridge Start'!$I52&gt;'Bridge CPM'!AJ$1),1,"")</f>
        <v/>
      </c>
      <c r="AL57" s="266" t="str">
        <f>IF(AND('Bridge Start'!$H52&lt;=CEILING('Bridge CPM'!AL$1,1),'Bridge Start'!$I52&gt;'Bridge CPM'!AK$1),1,"")</f>
        <v/>
      </c>
      <c r="AM57" s="266" t="str">
        <f>IF(AND('Bridge Start'!$H52&lt;=CEILING('Bridge CPM'!AM$1,1),'Bridge Start'!$I52&gt;'Bridge CPM'!AL$1),1,"")</f>
        <v/>
      </c>
      <c r="AN57" s="266" t="str">
        <f>IF(AND('Bridge Start'!$H52&lt;=CEILING('Bridge CPM'!AN$1,1),'Bridge Start'!$I52&gt;'Bridge CPM'!AM$1),1,"")</f>
        <v/>
      </c>
      <c r="AO57" s="266" t="str">
        <f>IF(AND('Bridge Start'!$H52&lt;=CEILING('Bridge CPM'!AO$1,1),'Bridge Start'!$I52&gt;'Bridge CPM'!AN$1),1,"")</f>
        <v/>
      </c>
      <c r="AP57" s="266" t="str">
        <f>IF(AND('Bridge Start'!$H52&lt;=CEILING('Bridge CPM'!AP$1,1),'Bridge Start'!$I52&gt;'Bridge CPM'!AO$1),1,"")</f>
        <v/>
      </c>
      <c r="AQ57" s="267" t="str">
        <f>IF(AND('Bridge Start'!$H52&lt;=CEILING('Bridge CPM'!AQ$1,1),'Bridge Start'!$I52&gt;'Bridge CPM'!AP$1),1,"")</f>
        <v/>
      </c>
      <c r="AR57" s="265" t="str">
        <f>IF(AND('Bridge Start'!$H52&lt;=CEILING('Bridge CPM'!AR$1,1),'Bridge Start'!$I52&gt;'Bridge CPM'!AQ$1),1,"")</f>
        <v/>
      </c>
      <c r="AS57" s="266" t="str">
        <f>IF(AND('Bridge Start'!$H52&lt;=CEILING('Bridge CPM'!AS$1,1),'Bridge Start'!$I52&gt;'Bridge CPM'!AR$1),1,"")</f>
        <v/>
      </c>
      <c r="AT57" s="266" t="str">
        <f>IF(AND('Bridge Start'!$H52&lt;=CEILING('Bridge CPM'!AT$1,1),'Bridge Start'!$I52&gt;'Bridge CPM'!AS$1),1,"")</f>
        <v/>
      </c>
      <c r="AU57" s="266" t="str">
        <f>IF(AND('Bridge Start'!$H52&lt;=CEILING('Bridge CPM'!AU$1,1),'Bridge Start'!$I52&gt;'Bridge CPM'!AT$1),1,"")</f>
        <v/>
      </c>
      <c r="AV57" s="266" t="str">
        <f>IF(AND('Bridge Start'!$H52&lt;=CEILING('Bridge CPM'!AV$1,1),'Bridge Start'!$I52&gt;'Bridge CPM'!AU$1),1,"")</f>
        <v/>
      </c>
      <c r="AW57" s="266" t="str">
        <f>IF(AND('Bridge Start'!$H52&lt;=CEILING('Bridge CPM'!AW$1,1),'Bridge Start'!$I52&gt;'Bridge CPM'!AV$1),1,"")</f>
        <v/>
      </c>
      <c r="AX57" s="266" t="str">
        <f>IF(AND('Bridge Start'!$H52&lt;=CEILING('Bridge CPM'!AX$1,1),'Bridge Start'!$I52&gt;'Bridge CPM'!AW$1),1,"")</f>
        <v/>
      </c>
      <c r="AY57" s="266" t="str">
        <f>IF(AND('Bridge Start'!$H52&lt;=CEILING('Bridge CPM'!AY$1,1),'Bridge Start'!$I52&gt;'Bridge CPM'!AX$1),1,"")</f>
        <v/>
      </c>
      <c r="AZ57" s="266" t="str">
        <f>IF(AND('Bridge Start'!$H52&lt;=CEILING('Bridge CPM'!AZ$1,1),'Bridge Start'!$I52&gt;'Bridge CPM'!AY$1),1,"")</f>
        <v/>
      </c>
      <c r="BA57" s="267" t="str">
        <f>IF(AND('Bridge Start'!$H52&lt;=CEILING('Bridge CPM'!BA$1,1),'Bridge Start'!$I52&gt;'Bridge CPM'!AZ$1),1,"")</f>
        <v/>
      </c>
      <c r="BB57" s="265" t="str">
        <f>IF(AND('Bridge Start'!$H52&lt;=CEILING('Bridge CPM'!BB$1,1),'Bridge Start'!$I52&gt;'Bridge CPM'!BA$1),1,"")</f>
        <v/>
      </c>
      <c r="BC57" s="266" t="str">
        <f>IF(AND('Bridge Start'!$H52&lt;=CEILING('Bridge CPM'!BC$1,1),'Bridge Start'!$I52&gt;'Bridge CPM'!BB$1),1,"")</f>
        <v/>
      </c>
      <c r="BD57" s="266" t="str">
        <f>IF(AND('Bridge Start'!$H52&lt;=CEILING('Bridge CPM'!BD$1,1),'Bridge Start'!$I52&gt;'Bridge CPM'!BC$1),1,"")</f>
        <v/>
      </c>
      <c r="BE57" s="266" t="str">
        <f>IF(AND('Bridge Start'!$H52&lt;=CEILING('Bridge CPM'!BE$1,1),'Bridge Start'!$I52&gt;'Bridge CPM'!BD$1),1,"")</f>
        <v/>
      </c>
      <c r="BF57" s="266" t="str">
        <f>IF(AND('Bridge Start'!$H52&lt;=CEILING('Bridge CPM'!BF$1,1),'Bridge Start'!$I52&gt;'Bridge CPM'!BE$1),1,"")</f>
        <v/>
      </c>
      <c r="BG57" s="266" t="str">
        <f>IF(AND('Bridge Start'!$H52&lt;=CEILING('Bridge CPM'!BG$1,1),'Bridge Start'!$I52&gt;'Bridge CPM'!BF$1),1,"")</f>
        <v/>
      </c>
      <c r="BH57" s="266" t="str">
        <f>IF(AND('Bridge Start'!$H52&lt;=CEILING('Bridge CPM'!BH$1,1),'Bridge Start'!$I52&gt;'Bridge CPM'!BG$1),1,"")</f>
        <v/>
      </c>
      <c r="BI57" s="266" t="str">
        <f>IF(AND('Bridge Start'!$H52&lt;=CEILING('Bridge CPM'!BI$1,1),'Bridge Start'!$I52&gt;'Bridge CPM'!BH$1),1,"")</f>
        <v/>
      </c>
      <c r="BJ57" s="266" t="str">
        <f>IF(AND('Bridge Start'!$H52&lt;=CEILING('Bridge CPM'!BJ$1,1),'Bridge Start'!$I52&gt;'Bridge CPM'!BI$1),1,"")</f>
        <v/>
      </c>
      <c r="BK57" s="267" t="str">
        <f>IF(AND('Bridge Start'!$H52&lt;=CEILING('Bridge CPM'!BK$1,1),'Bridge Start'!$I52&gt;'Bridge CPM'!BJ$1),1,"")</f>
        <v/>
      </c>
      <c r="BL57" s="265" t="str">
        <f>IF(AND('Bridge Start'!$H52&lt;=CEILING('Bridge CPM'!BL$1,1),'Bridge Start'!$I52&gt;'Bridge CPM'!BK$1),1,"")</f>
        <v/>
      </c>
      <c r="BM57" s="266" t="str">
        <f>IF(AND('Bridge Start'!$H52&lt;=CEILING('Bridge CPM'!BM$1,1),'Bridge Start'!$I52&gt;'Bridge CPM'!BL$1),1,"")</f>
        <v/>
      </c>
      <c r="BN57" s="266" t="str">
        <f>IF(AND('Bridge Start'!$H52&lt;=CEILING('Bridge CPM'!BN$1,1),'Bridge Start'!$I52&gt;'Bridge CPM'!BM$1),1,"")</f>
        <v/>
      </c>
      <c r="BO57" s="266" t="str">
        <f>IF(AND('Bridge Start'!$H52&lt;=CEILING('Bridge CPM'!BO$1,1),'Bridge Start'!$I52&gt;'Bridge CPM'!BN$1),1,"")</f>
        <v/>
      </c>
      <c r="BP57" s="266" t="str">
        <f>IF(AND('Bridge Start'!$H52&lt;=CEILING('Bridge CPM'!BP$1,1),'Bridge Start'!$I52&gt;'Bridge CPM'!BO$1),1,"")</f>
        <v/>
      </c>
      <c r="BQ57" s="266" t="str">
        <f>IF(AND('Bridge Start'!$H52&lt;=CEILING('Bridge CPM'!BQ$1,1),'Bridge Start'!$I52&gt;'Bridge CPM'!BP$1),1,"")</f>
        <v/>
      </c>
      <c r="BR57" s="266" t="str">
        <f>IF(AND('Bridge Start'!$H52&lt;=CEILING('Bridge CPM'!BR$1,1),'Bridge Start'!$I52&gt;'Bridge CPM'!BQ$1),1,"")</f>
        <v/>
      </c>
      <c r="BS57" s="266" t="str">
        <f>IF(AND('Bridge Start'!$H52&lt;=CEILING('Bridge CPM'!BS$1,1),'Bridge Start'!$I52&gt;'Bridge CPM'!BR$1),1,"")</f>
        <v/>
      </c>
      <c r="BT57" s="266" t="str">
        <f>IF(AND('Bridge Start'!$H52&lt;=CEILING('Bridge CPM'!BT$1,1),'Bridge Start'!$I52&gt;'Bridge CPM'!BS$1),1,"")</f>
        <v/>
      </c>
      <c r="BU57" s="267" t="str">
        <f>IF(AND('Bridge Start'!$H52&lt;=CEILING('Bridge CPM'!BU$1,1),'Bridge Start'!$I52&gt;'Bridge CPM'!BT$1),1,"")</f>
        <v/>
      </c>
      <c r="BV57" s="265" t="str">
        <f>IF(AND('Bridge Start'!$H52&lt;=CEILING('Bridge CPM'!BV$1,1),'Bridge Start'!$I52&gt;'Bridge CPM'!BU$1),1,"")</f>
        <v/>
      </c>
      <c r="BW57" s="266" t="str">
        <f>IF(AND('Bridge Start'!$H52&lt;=CEILING('Bridge CPM'!BW$1,1),'Bridge Start'!$I52&gt;'Bridge CPM'!BV$1),1,"")</f>
        <v/>
      </c>
      <c r="BX57" s="266" t="str">
        <f>IF(AND('Bridge Start'!$H52&lt;=CEILING('Bridge CPM'!BX$1,1),'Bridge Start'!$I52&gt;'Bridge CPM'!BW$1),1,"")</f>
        <v/>
      </c>
      <c r="BY57" s="266" t="str">
        <f>IF(AND('Bridge Start'!$H52&lt;=CEILING('Bridge CPM'!BY$1,1),'Bridge Start'!$I52&gt;'Bridge CPM'!BX$1),1,"")</f>
        <v/>
      </c>
      <c r="BZ57" s="266" t="str">
        <f>IF(AND('Bridge Start'!$H52&lt;=CEILING('Bridge CPM'!BZ$1,1),'Bridge Start'!$I52&gt;'Bridge CPM'!BY$1),1,"")</f>
        <v/>
      </c>
      <c r="CA57" s="266" t="str">
        <f>IF(AND('Bridge Start'!$H52&lt;=CEILING('Bridge CPM'!CA$1,1),'Bridge Start'!$I52&gt;'Bridge CPM'!BZ$1),1,"")</f>
        <v/>
      </c>
      <c r="CB57" s="266" t="str">
        <f>IF(AND('Bridge Start'!$H52&lt;=CEILING('Bridge CPM'!CB$1,1),'Bridge Start'!$I52&gt;'Bridge CPM'!CA$1),1,"")</f>
        <v/>
      </c>
      <c r="CC57" s="266" t="str">
        <f>IF(AND('Bridge Start'!$H52&lt;=CEILING('Bridge CPM'!CC$1,1),'Bridge Start'!$I52&gt;'Bridge CPM'!CB$1),1,"")</f>
        <v/>
      </c>
      <c r="CD57" s="266" t="str">
        <f>IF(AND('Bridge Start'!$H52&lt;=CEILING('Bridge CPM'!CD$1,1),'Bridge Start'!$I52&gt;'Bridge CPM'!CC$1),1,"")</f>
        <v/>
      </c>
      <c r="CE57" s="267" t="str">
        <f>IF(AND('Bridge Start'!$H52&lt;=CEILING('Bridge CPM'!CE$1,1),'Bridge Start'!$I52&gt;'Bridge CPM'!CD$1),1,"")</f>
        <v/>
      </c>
      <c r="CF57" s="265" t="str">
        <f>IF(AND('Bridge Start'!$H52&lt;=CEILING('Bridge CPM'!CF$1,1),'Bridge Start'!$I52&gt;'Bridge CPM'!CE$1),1,"")</f>
        <v/>
      </c>
      <c r="CG57" s="266" t="str">
        <f>IF(AND('Bridge Start'!$H52&lt;=CEILING('Bridge CPM'!CG$1,1),'Bridge Start'!$I52&gt;'Bridge CPM'!CF$1),1,"")</f>
        <v/>
      </c>
      <c r="CH57" s="266" t="str">
        <f>IF(AND('Bridge Start'!$H52&lt;=CEILING('Bridge CPM'!CH$1,1),'Bridge Start'!$I52&gt;'Bridge CPM'!CG$1),1,"")</f>
        <v/>
      </c>
      <c r="CI57" s="266" t="str">
        <f>IF(AND('Bridge Start'!$H52&lt;=CEILING('Bridge CPM'!CI$1,1),'Bridge Start'!$I52&gt;'Bridge CPM'!CH$1),1,"")</f>
        <v/>
      </c>
      <c r="CJ57" s="266" t="str">
        <f>IF(AND('Bridge Start'!$H52&lt;=CEILING('Bridge CPM'!CJ$1,1),'Bridge Start'!$I52&gt;'Bridge CPM'!CI$1),1,"")</f>
        <v/>
      </c>
      <c r="CK57" s="266" t="str">
        <f>IF(AND('Bridge Start'!$H52&lt;=CEILING('Bridge CPM'!CK$1,1),'Bridge Start'!$I52&gt;'Bridge CPM'!CJ$1),1,"")</f>
        <v/>
      </c>
      <c r="CL57" s="266" t="str">
        <f>IF(AND('Bridge Start'!$H52&lt;=CEILING('Bridge CPM'!CL$1,1),'Bridge Start'!$I52&gt;'Bridge CPM'!CK$1),1,"")</f>
        <v/>
      </c>
      <c r="CM57" s="266" t="str">
        <f>IF(AND('Bridge Start'!$H52&lt;=CEILING('Bridge CPM'!CM$1,1),'Bridge Start'!$I52&gt;'Bridge CPM'!CL$1),1,"")</f>
        <v/>
      </c>
      <c r="CN57" s="266" t="str">
        <f>IF(AND('Bridge Start'!$H52&lt;=CEILING('Bridge CPM'!CN$1,1),'Bridge Start'!$I52&gt;'Bridge CPM'!CM$1),1,"")</f>
        <v/>
      </c>
      <c r="CO57" s="267" t="str">
        <f>IF(AND('Bridge Start'!$H52&lt;=CEILING('Bridge CPM'!CO$1,1),'Bridge Start'!$I52&gt;'Bridge CPM'!CN$1),1,"")</f>
        <v/>
      </c>
      <c r="CP57" s="265" t="str">
        <f>IF(AND('Bridge Start'!$H52&lt;=CEILING('Bridge CPM'!CP$1,1),'Bridge Start'!$I52&gt;'Bridge CPM'!CO$1),1,"")</f>
        <v/>
      </c>
      <c r="CQ57" s="266" t="str">
        <f>IF(AND('Bridge Start'!$H52&lt;=CEILING('Bridge CPM'!CQ$1,1),'Bridge Start'!$I52&gt;'Bridge CPM'!CP$1),1,"")</f>
        <v/>
      </c>
      <c r="CR57" s="266" t="str">
        <f>IF(AND('Bridge Start'!$H52&lt;=CEILING('Bridge CPM'!CR$1,1),'Bridge Start'!$I52&gt;'Bridge CPM'!CQ$1),1,"")</f>
        <v/>
      </c>
      <c r="CS57" s="266" t="str">
        <f>IF(AND('Bridge Start'!$H52&lt;=CEILING('Bridge CPM'!CS$1,1),'Bridge Start'!$I52&gt;'Bridge CPM'!CR$1),1,"")</f>
        <v/>
      </c>
      <c r="CT57" s="266" t="str">
        <f>IF(AND('Bridge Start'!$H52&lt;=CEILING('Bridge CPM'!CT$1,1),'Bridge Start'!$I52&gt;'Bridge CPM'!CS$1),1,"")</f>
        <v/>
      </c>
      <c r="CU57" s="266" t="str">
        <f>IF(AND('Bridge Start'!$H52&lt;=CEILING('Bridge CPM'!CU$1,1),'Bridge Start'!$I52&gt;'Bridge CPM'!CT$1),1,"")</f>
        <v/>
      </c>
      <c r="CV57" s="266" t="str">
        <f>IF(AND('Bridge Start'!$H52&lt;=CEILING('Bridge CPM'!CV$1,1),'Bridge Start'!$I52&gt;'Bridge CPM'!CU$1),1,"")</f>
        <v/>
      </c>
      <c r="CW57" s="266" t="str">
        <f>IF(AND('Bridge Start'!$H52&lt;=CEILING('Bridge CPM'!CW$1,1),'Bridge Start'!$I52&gt;'Bridge CPM'!CV$1),1,"")</f>
        <v/>
      </c>
      <c r="CX57" s="266" t="str">
        <f>IF(AND('Bridge Start'!$H52&lt;=CEILING('Bridge CPM'!CX$1,1),'Bridge Start'!$I52&gt;'Bridge CPM'!CW$1),1,"")</f>
        <v/>
      </c>
      <c r="CY57" s="267" t="str">
        <f>IF(AND('Bridge Start'!$H52&lt;=CEILING('Bridge CPM'!CY$1,1),'Bridge Start'!$I52&gt;'Bridge CPM'!CX$1),1,"")</f>
        <v/>
      </c>
      <c r="CZ57" s="265" t="str">
        <f>IF(AND('Bridge Start'!$H52&lt;=CEILING('Bridge CPM'!CZ$1,1),'Bridge Start'!$I52&gt;'Bridge CPM'!CY$1),1,"")</f>
        <v/>
      </c>
      <c r="DA57" s="266" t="str">
        <f>IF(AND('Bridge Start'!$H52&lt;=CEILING('Bridge CPM'!DA$1,1),'Bridge Start'!$I52&gt;'Bridge CPM'!CZ$1),1,"")</f>
        <v/>
      </c>
      <c r="DB57" s="266" t="str">
        <f>IF(AND('Bridge Start'!$H52&lt;=CEILING('Bridge CPM'!DB$1,1),'Bridge Start'!$I52&gt;'Bridge CPM'!DA$1),1,"")</f>
        <v/>
      </c>
      <c r="DC57" s="266" t="str">
        <f>IF(AND('Bridge Start'!$H52&lt;=CEILING('Bridge CPM'!DC$1,1),'Bridge Start'!$I52&gt;'Bridge CPM'!DB$1),1,"")</f>
        <v/>
      </c>
      <c r="DD57" s="266" t="str">
        <f>IF(AND('Bridge Start'!$H52&lt;=CEILING('Bridge CPM'!DD$1,1),'Bridge Start'!$I52&gt;'Bridge CPM'!DC$1),1,"")</f>
        <v/>
      </c>
      <c r="DE57" s="266" t="str">
        <f>IF(AND('Bridge Start'!$H52&lt;=CEILING('Bridge CPM'!DE$1,1),'Bridge Start'!$I52&gt;'Bridge CPM'!DD$1),1,"")</f>
        <v/>
      </c>
      <c r="DF57" s="266" t="str">
        <f>IF(AND('Bridge Start'!$H52&lt;=CEILING('Bridge CPM'!DF$1,1),'Bridge Start'!$I52&gt;'Bridge CPM'!DE$1),1,"")</f>
        <v/>
      </c>
      <c r="DG57" s="266" t="str">
        <f>IF(AND('Bridge Start'!$H52&lt;=CEILING('Bridge CPM'!DG$1,1),'Bridge Start'!$I52&gt;'Bridge CPM'!DF$1),1,"")</f>
        <v/>
      </c>
      <c r="DH57" s="266" t="str">
        <f>IF(AND('Bridge Start'!$H52&lt;=CEILING('Bridge CPM'!DH$1,1),'Bridge Start'!$I52&gt;'Bridge CPM'!DG$1),1,"")</f>
        <v/>
      </c>
      <c r="DI57" s="267" t="str">
        <f>IF(AND('Bridge Start'!$H52&lt;=CEILING('Bridge CPM'!DI$1,1),'Bridge Start'!$I52&gt;'Bridge CPM'!DH$1),1,"")</f>
        <v/>
      </c>
      <c r="DJ57" s="265" t="str">
        <f>IF(AND('Bridge Start'!$H52&lt;=CEILING('Bridge CPM'!DJ$1,1),'Bridge Start'!$I52&gt;'Bridge CPM'!DI$1),1,"")</f>
        <v/>
      </c>
      <c r="DK57" s="266" t="str">
        <f>IF(AND('Bridge Start'!$H52&lt;=CEILING('Bridge CPM'!DK$1,1),'Bridge Start'!$I52&gt;'Bridge CPM'!DJ$1),1,"")</f>
        <v/>
      </c>
      <c r="DL57" s="266" t="str">
        <f>IF(AND('Bridge Start'!$H52&lt;=CEILING('Bridge CPM'!DL$1,1),'Bridge Start'!$I52&gt;'Bridge CPM'!DK$1),1,"")</f>
        <v/>
      </c>
      <c r="DM57" s="266" t="str">
        <f>IF(AND('Bridge Start'!$H52&lt;=CEILING('Bridge CPM'!DM$1,1),'Bridge Start'!$I52&gt;'Bridge CPM'!DL$1),1,"")</f>
        <v/>
      </c>
      <c r="DN57" s="266" t="str">
        <f>IF(AND('Bridge Start'!$H52&lt;=CEILING('Bridge CPM'!DN$1,1),'Bridge Start'!$I52&gt;'Bridge CPM'!DM$1),1,"")</f>
        <v/>
      </c>
      <c r="DO57" s="266" t="str">
        <f>IF(AND('Bridge Start'!$H52&lt;=CEILING('Bridge CPM'!DO$1,1),'Bridge Start'!$I52&gt;'Bridge CPM'!DN$1),1,"")</f>
        <v/>
      </c>
      <c r="DP57" s="266" t="str">
        <f>IF(AND('Bridge Start'!$H52&lt;=CEILING('Bridge CPM'!DP$1,1),'Bridge Start'!$I52&gt;'Bridge CPM'!DO$1),1,"")</f>
        <v/>
      </c>
      <c r="DQ57" s="266" t="str">
        <f>IF(AND('Bridge Start'!$H52&lt;=CEILING('Bridge CPM'!DQ$1,1),'Bridge Start'!$I52&gt;'Bridge CPM'!DP$1),1,"")</f>
        <v/>
      </c>
      <c r="DR57" s="266" t="str">
        <f>IF(AND('Bridge Start'!$H52&lt;=CEILING('Bridge CPM'!DR$1,1),'Bridge Start'!$I52&gt;'Bridge CPM'!DQ$1),1,"")</f>
        <v/>
      </c>
      <c r="DS57" s="267" t="str">
        <f>IF(AND('Bridge Start'!$H52&lt;=CEILING('Bridge CPM'!DS$1,1),'Bridge Start'!$I52&gt;'Bridge CPM'!DR$1),1,"")</f>
        <v/>
      </c>
      <c r="DT57" s="265" t="str">
        <f>IF(AND('Bridge Start'!$H52&lt;=CEILING('Bridge CPM'!DT$1,1),'Bridge Start'!$I52&gt;'Bridge CPM'!DS$1),1,"")</f>
        <v/>
      </c>
      <c r="DU57" s="266" t="str">
        <f>IF(AND('Bridge Start'!$H52&lt;=CEILING('Bridge CPM'!DU$1,1),'Bridge Start'!$I52&gt;'Bridge CPM'!DT$1),1,"")</f>
        <v/>
      </c>
      <c r="DV57" s="266" t="str">
        <f>IF(AND('Bridge Start'!$H52&lt;=CEILING('Bridge CPM'!DV$1,1),'Bridge Start'!$I52&gt;'Bridge CPM'!DU$1),1,"")</f>
        <v/>
      </c>
      <c r="DW57" s="266" t="str">
        <f>IF(AND('Bridge Start'!$H52&lt;=CEILING('Bridge CPM'!DW$1,1),'Bridge Start'!$I52&gt;'Bridge CPM'!DV$1),1,"")</f>
        <v/>
      </c>
      <c r="DX57" s="266" t="str">
        <f>IF(AND('Bridge Start'!$H52&lt;=CEILING('Bridge CPM'!DX$1,1),'Bridge Start'!$I52&gt;'Bridge CPM'!DW$1),1,"")</f>
        <v/>
      </c>
      <c r="DY57" s="266" t="str">
        <f>IF(AND('Bridge Start'!$H52&lt;=CEILING('Bridge CPM'!DY$1,1),'Bridge Start'!$I52&gt;'Bridge CPM'!DX$1),1,"")</f>
        <v/>
      </c>
      <c r="DZ57" s="266" t="str">
        <f>IF(AND('Bridge Start'!$H52&lt;=CEILING('Bridge CPM'!DZ$1,1),'Bridge Start'!$I52&gt;'Bridge CPM'!DY$1),1,"")</f>
        <v/>
      </c>
      <c r="EA57" s="266" t="str">
        <f>IF(AND('Bridge Start'!$H52&lt;=CEILING('Bridge CPM'!EA$1,1),'Bridge Start'!$I52&gt;'Bridge CPM'!DZ$1),1,"")</f>
        <v/>
      </c>
      <c r="EB57" s="266" t="str">
        <f>IF(AND('Bridge Start'!$H52&lt;=CEILING('Bridge CPM'!EB$1,1),'Bridge Start'!$I52&gt;'Bridge CPM'!EA$1),1,"")</f>
        <v/>
      </c>
      <c r="EC57" s="267" t="str">
        <f>IF(AND('Bridge Start'!$H52&lt;=CEILING('Bridge CPM'!EC$1,1),'Bridge Start'!$I52&gt;'Bridge CPM'!EB$1),1,"")</f>
        <v/>
      </c>
    </row>
    <row r="58" spans="2:133" ht="12" hidden="1" customHeight="1" x14ac:dyDescent="0.2">
      <c r="B58" t="str">
        <f>'Bridge Start'!B53</f>
        <v/>
      </c>
      <c r="C58" s="207" t="str">
        <f>'Bridge Start'!D53</f>
        <v/>
      </c>
      <c r="D58" s="265" t="str">
        <f>IF(AND('Bridge Start'!$H53&lt;=CEILING('Bridge CPM'!D$1,1),'Bridge Start'!$I53&gt;'Bridge CPM'!C$1),1,"")</f>
        <v/>
      </c>
      <c r="E58" s="266" t="str">
        <f>IF(AND('Bridge Start'!$H53&lt;=CEILING('Bridge CPM'!E$1,1),'Bridge Start'!$I53&gt;'Bridge CPM'!D$1),1,"")</f>
        <v/>
      </c>
      <c r="F58" s="266" t="str">
        <f>IF(AND('Bridge Start'!$H53&lt;=CEILING('Bridge CPM'!F$1,1),'Bridge Start'!$I53&gt;'Bridge CPM'!E$1),1,"")</f>
        <v/>
      </c>
      <c r="G58" s="266" t="str">
        <f>IF(AND('Bridge Start'!$H53&lt;=CEILING('Bridge CPM'!G$1,1),'Bridge Start'!$I53&gt;'Bridge CPM'!F$1),1,"")</f>
        <v/>
      </c>
      <c r="H58" s="266" t="str">
        <f>IF(AND('Bridge Start'!$H53&lt;=CEILING('Bridge CPM'!H$1,1),'Bridge Start'!$I53&gt;'Bridge CPM'!G$1),1,"")</f>
        <v/>
      </c>
      <c r="I58" s="266" t="str">
        <f>IF(AND('Bridge Start'!$H53&lt;=CEILING('Bridge CPM'!I$1,1),'Bridge Start'!$I53&gt;'Bridge CPM'!H$1),1,"")</f>
        <v/>
      </c>
      <c r="J58" s="266" t="str">
        <f>IF(AND('Bridge Start'!$H53&lt;=CEILING('Bridge CPM'!J$1,1),'Bridge Start'!$I53&gt;'Bridge CPM'!I$1),1,"")</f>
        <v/>
      </c>
      <c r="K58" s="266" t="str">
        <f>IF(AND('Bridge Start'!$H53&lt;=CEILING('Bridge CPM'!K$1,1),'Bridge Start'!$I53&gt;'Bridge CPM'!J$1),1,"")</f>
        <v/>
      </c>
      <c r="L58" s="266" t="str">
        <f>IF(AND('Bridge Start'!$H53&lt;=CEILING('Bridge CPM'!L$1,1),'Bridge Start'!$I53&gt;'Bridge CPM'!K$1),1,"")</f>
        <v/>
      </c>
      <c r="M58" s="267" t="str">
        <f>IF(AND('Bridge Start'!$H53&lt;=CEILING('Bridge CPM'!M$1,1),'Bridge Start'!$I53&gt;'Bridge CPM'!L$1),1,"")</f>
        <v/>
      </c>
      <c r="N58" s="265" t="str">
        <f>IF(AND('Bridge Start'!$H53&lt;=CEILING('Bridge CPM'!N$1,1),'Bridge Start'!$I53&gt;'Bridge CPM'!M$1),1,"")</f>
        <v/>
      </c>
      <c r="O58" s="266" t="str">
        <f>IF(AND('Bridge Start'!$H53&lt;=CEILING('Bridge CPM'!O$1,1),'Bridge Start'!$I53&gt;'Bridge CPM'!N$1),1,"")</f>
        <v/>
      </c>
      <c r="P58" s="266" t="str">
        <f>IF(AND('Bridge Start'!$H53&lt;=CEILING('Bridge CPM'!P$1,1),'Bridge Start'!$I53&gt;'Bridge CPM'!O$1),1,"")</f>
        <v/>
      </c>
      <c r="Q58" s="266" t="str">
        <f>IF(AND('Bridge Start'!$H53&lt;=CEILING('Bridge CPM'!Q$1,1),'Bridge Start'!$I53&gt;'Bridge CPM'!P$1),1,"")</f>
        <v/>
      </c>
      <c r="R58" s="266" t="str">
        <f>IF(AND('Bridge Start'!$H53&lt;=CEILING('Bridge CPM'!R$1,1),'Bridge Start'!$I53&gt;'Bridge CPM'!Q$1),1,"")</f>
        <v/>
      </c>
      <c r="S58" s="266" t="str">
        <f>IF(AND('Bridge Start'!$H53&lt;=CEILING('Bridge CPM'!S$1,1),'Bridge Start'!$I53&gt;'Bridge CPM'!R$1),1,"")</f>
        <v/>
      </c>
      <c r="T58" s="266" t="str">
        <f>IF(AND('Bridge Start'!$H53&lt;=CEILING('Bridge CPM'!T$1,1),'Bridge Start'!$I53&gt;'Bridge CPM'!S$1),1,"")</f>
        <v/>
      </c>
      <c r="U58" s="266" t="str">
        <f>IF(AND('Bridge Start'!$H53&lt;=CEILING('Bridge CPM'!U$1,1),'Bridge Start'!$I53&gt;'Bridge CPM'!T$1),1,"")</f>
        <v/>
      </c>
      <c r="V58" s="266" t="str">
        <f>IF(AND('Bridge Start'!$H53&lt;=CEILING('Bridge CPM'!V$1,1),'Bridge Start'!$I53&gt;'Bridge CPM'!U$1),1,"")</f>
        <v/>
      </c>
      <c r="W58" s="267" t="str">
        <f>IF(AND('Bridge Start'!$H53&lt;=CEILING('Bridge CPM'!W$1,1),'Bridge Start'!$I53&gt;'Bridge CPM'!V$1),1,"")</f>
        <v/>
      </c>
      <c r="X58" s="265" t="str">
        <f>IF(AND('Bridge Start'!$H53&lt;=CEILING('Bridge CPM'!X$1,1),'Bridge Start'!$I53&gt;'Bridge CPM'!W$1),1,"")</f>
        <v/>
      </c>
      <c r="Y58" s="266" t="str">
        <f>IF(AND('Bridge Start'!$H53&lt;=CEILING('Bridge CPM'!Y$1,1),'Bridge Start'!$I53&gt;'Bridge CPM'!X$1),1,"")</f>
        <v/>
      </c>
      <c r="Z58" s="266" t="str">
        <f>IF(AND('Bridge Start'!$H53&lt;=CEILING('Bridge CPM'!Z$1,1),'Bridge Start'!$I53&gt;'Bridge CPM'!Y$1),1,"")</f>
        <v/>
      </c>
      <c r="AA58" s="266" t="str">
        <f>IF(AND('Bridge Start'!$H53&lt;=CEILING('Bridge CPM'!AA$1,1),'Bridge Start'!$I53&gt;'Bridge CPM'!Z$1),1,"")</f>
        <v/>
      </c>
      <c r="AB58" s="266" t="str">
        <f>IF(AND('Bridge Start'!$H53&lt;=CEILING('Bridge CPM'!AB$1,1),'Bridge Start'!$I53&gt;'Bridge CPM'!AA$1),1,"")</f>
        <v/>
      </c>
      <c r="AC58" s="266" t="str">
        <f>IF(AND('Bridge Start'!$H53&lt;=CEILING('Bridge CPM'!AC$1,1),'Bridge Start'!$I53&gt;'Bridge CPM'!AB$1),1,"")</f>
        <v/>
      </c>
      <c r="AD58" s="266" t="str">
        <f>IF(AND('Bridge Start'!$H53&lt;=CEILING('Bridge CPM'!AD$1,1),'Bridge Start'!$I53&gt;'Bridge CPM'!AC$1),1,"")</f>
        <v/>
      </c>
      <c r="AE58" s="266" t="str">
        <f>IF(AND('Bridge Start'!$H53&lt;=CEILING('Bridge CPM'!AE$1,1),'Bridge Start'!$I53&gt;'Bridge CPM'!AD$1),1,"")</f>
        <v/>
      </c>
      <c r="AF58" s="266" t="str">
        <f>IF(AND('Bridge Start'!$H53&lt;=CEILING('Bridge CPM'!AF$1,1),'Bridge Start'!$I53&gt;'Bridge CPM'!AE$1),1,"")</f>
        <v/>
      </c>
      <c r="AG58" s="267" t="str">
        <f>IF(AND('Bridge Start'!$H53&lt;=CEILING('Bridge CPM'!AG$1,1),'Bridge Start'!$I53&gt;'Bridge CPM'!AF$1),1,"")</f>
        <v/>
      </c>
      <c r="AH58" s="265" t="str">
        <f>IF(AND('Bridge Start'!$H53&lt;=CEILING('Bridge CPM'!AH$1,1),'Bridge Start'!$I53&gt;'Bridge CPM'!AG$1),1,"")</f>
        <v/>
      </c>
      <c r="AI58" s="266" t="str">
        <f>IF(AND('Bridge Start'!$H53&lt;=CEILING('Bridge CPM'!AI$1,1),'Bridge Start'!$I53&gt;'Bridge CPM'!AH$1),1,"")</f>
        <v/>
      </c>
      <c r="AJ58" s="266" t="str">
        <f>IF(AND('Bridge Start'!$H53&lt;=CEILING('Bridge CPM'!AJ$1,1),'Bridge Start'!$I53&gt;'Bridge CPM'!AI$1),1,"")</f>
        <v/>
      </c>
      <c r="AK58" s="266" t="str">
        <f>IF(AND('Bridge Start'!$H53&lt;=CEILING('Bridge CPM'!AK$1,1),'Bridge Start'!$I53&gt;'Bridge CPM'!AJ$1),1,"")</f>
        <v/>
      </c>
      <c r="AL58" s="266" t="str">
        <f>IF(AND('Bridge Start'!$H53&lt;=CEILING('Bridge CPM'!AL$1,1),'Bridge Start'!$I53&gt;'Bridge CPM'!AK$1),1,"")</f>
        <v/>
      </c>
      <c r="AM58" s="266" t="str">
        <f>IF(AND('Bridge Start'!$H53&lt;=CEILING('Bridge CPM'!AM$1,1),'Bridge Start'!$I53&gt;'Bridge CPM'!AL$1),1,"")</f>
        <v/>
      </c>
      <c r="AN58" s="266" t="str">
        <f>IF(AND('Bridge Start'!$H53&lt;=CEILING('Bridge CPM'!AN$1,1),'Bridge Start'!$I53&gt;'Bridge CPM'!AM$1),1,"")</f>
        <v/>
      </c>
      <c r="AO58" s="266" t="str">
        <f>IF(AND('Bridge Start'!$H53&lt;=CEILING('Bridge CPM'!AO$1,1),'Bridge Start'!$I53&gt;'Bridge CPM'!AN$1),1,"")</f>
        <v/>
      </c>
      <c r="AP58" s="266" t="str">
        <f>IF(AND('Bridge Start'!$H53&lt;=CEILING('Bridge CPM'!AP$1,1),'Bridge Start'!$I53&gt;'Bridge CPM'!AO$1),1,"")</f>
        <v/>
      </c>
      <c r="AQ58" s="267" t="str">
        <f>IF(AND('Bridge Start'!$H53&lt;=CEILING('Bridge CPM'!AQ$1,1),'Bridge Start'!$I53&gt;'Bridge CPM'!AP$1),1,"")</f>
        <v/>
      </c>
      <c r="AR58" s="265" t="str">
        <f>IF(AND('Bridge Start'!$H53&lt;=CEILING('Bridge CPM'!AR$1,1),'Bridge Start'!$I53&gt;'Bridge CPM'!AQ$1),1,"")</f>
        <v/>
      </c>
      <c r="AS58" s="266" t="str">
        <f>IF(AND('Bridge Start'!$H53&lt;=CEILING('Bridge CPM'!AS$1,1),'Bridge Start'!$I53&gt;'Bridge CPM'!AR$1),1,"")</f>
        <v/>
      </c>
      <c r="AT58" s="266" t="str">
        <f>IF(AND('Bridge Start'!$H53&lt;=CEILING('Bridge CPM'!AT$1,1),'Bridge Start'!$I53&gt;'Bridge CPM'!AS$1),1,"")</f>
        <v/>
      </c>
      <c r="AU58" s="266" t="str">
        <f>IF(AND('Bridge Start'!$H53&lt;=CEILING('Bridge CPM'!AU$1,1),'Bridge Start'!$I53&gt;'Bridge CPM'!AT$1),1,"")</f>
        <v/>
      </c>
      <c r="AV58" s="266" t="str">
        <f>IF(AND('Bridge Start'!$H53&lt;=CEILING('Bridge CPM'!AV$1,1),'Bridge Start'!$I53&gt;'Bridge CPM'!AU$1),1,"")</f>
        <v/>
      </c>
      <c r="AW58" s="266" t="str">
        <f>IF(AND('Bridge Start'!$H53&lt;=CEILING('Bridge CPM'!AW$1,1),'Bridge Start'!$I53&gt;'Bridge CPM'!AV$1),1,"")</f>
        <v/>
      </c>
      <c r="AX58" s="266" t="str">
        <f>IF(AND('Bridge Start'!$H53&lt;=CEILING('Bridge CPM'!AX$1,1),'Bridge Start'!$I53&gt;'Bridge CPM'!AW$1),1,"")</f>
        <v/>
      </c>
      <c r="AY58" s="266" t="str">
        <f>IF(AND('Bridge Start'!$H53&lt;=CEILING('Bridge CPM'!AY$1,1),'Bridge Start'!$I53&gt;'Bridge CPM'!AX$1),1,"")</f>
        <v/>
      </c>
      <c r="AZ58" s="266" t="str">
        <f>IF(AND('Bridge Start'!$H53&lt;=CEILING('Bridge CPM'!AZ$1,1),'Bridge Start'!$I53&gt;'Bridge CPM'!AY$1),1,"")</f>
        <v/>
      </c>
      <c r="BA58" s="267" t="str">
        <f>IF(AND('Bridge Start'!$H53&lt;=CEILING('Bridge CPM'!BA$1,1),'Bridge Start'!$I53&gt;'Bridge CPM'!AZ$1),1,"")</f>
        <v/>
      </c>
      <c r="BB58" s="265" t="str">
        <f>IF(AND('Bridge Start'!$H53&lt;=CEILING('Bridge CPM'!BB$1,1),'Bridge Start'!$I53&gt;'Bridge CPM'!BA$1),1,"")</f>
        <v/>
      </c>
      <c r="BC58" s="266" t="str">
        <f>IF(AND('Bridge Start'!$H53&lt;=CEILING('Bridge CPM'!BC$1,1),'Bridge Start'!$I53&gt;'Bridge CPM'!BB$1),1,"")</f>
        <v/>
      </c>
      <c r="BD58" s="266" t="str">
        <f>IF(AND('Bridge Start'!$H53&lt;=CEILING('Bridge CPM'!BD$1,1),'Bridge Start'!$I53&gt;'Bridge CPM'!BC$1),1,"")</f>
        <v/>
      </c>
      <c r="BE58" s="266" t="str">
        <f>IF(AND('Bridge Start'!$H53&lt;=CEILING('Bridge CPM'!BE$1,1),'Bridge Start'!$I53&gt;'Bridge CPM'!BD$1),1,"")</f>
        <v/>
      </c>
      <c r="BF58" s="266" t="str">
        <f>IF(AND('Bridge Start'!$H53&lt;=CEILING('Bridge CPM'!BF$1,1),'Bridge Start'!$I53&gt;'Bridge CPM'!BE$1),1,"")</f>
        <v/>
      </c>
      <c r="BG58" s="266" t="str">
        <f>IF(AND('Bridge Start'!$H53&lt;=CEILING('Bridge CPM'!BG$1,1),'Bridge Start'!$I53&gt;'Bridge CPM'!BF$1),1,"")</f>
        <v/>
      </c>
      <c r="BH58" s="266" t="str">
        <f>IF(AND('Bridge Start'!$H53&lt;=CEILING('Bridge CPM'!BH$1,1),'Bridge Start'!$I53&gt;'Bridge CPM'!BG$1),1,"")</f>
        <v/>
      </c>
      <c r="BI58" s="266" t="str">
        <f>IF(AND('Bridge Start'!$H53&lt;=CEILING('Bridge CPM'!BI$1,1),'Bridge Start'!$I53&gt;'Bridge CPM'!BH$1),1,"")</f>
        <v/>
      </c>
      <c r="BJ58" s="266" t="str">
        <f>IF(AND('Bridge Start'!$H53&lt;=CEILING('Bridge CPM'!BJ$1,1),'Bridge Start'!$I53&gt;'Bridge CPM'!BI$1),1,"")</f>
        <v/>
      </c>
      <c r="BK58" s="267" t="str">
        <f>IF(AND('Bridge Start'!$H53&lt;=CEILING('Bridge CPM'!BK$1,1),'Bridge Start'!$I53&gt;'Bridge CPM'!BJ$1),1,"")</f>
        <v/>
      </c>
      <c r="BL58" s="265" t="str">
        <f>IF(AND('Bridge Start'!$H53&lt;=CEILING('Bridge CPM'!BL$1,1),'Bridge Start'!$I53&gt;'Bridge CPM'!BK$1),1,"")</f>
        <v/>
      </c>
      <c r="BM58" s="266" t="str">
        <f>IF(AND('Bridge Start'!$H53&lt;=CEILING('Bridge CPM'!BM$1,1),'Bridge Start'!$I53&gt;'Bridge CPM'!BL$1),1,"")</f>
        <v/>
      </c>
      <c r="BN58" s="266" t="str">
        <f>IF(AND('Bridge Start'!$H53&lt;=CEILING('Bridge CPM'!BN$1,1),'Bridge Start'!$I53&gt;'Bridge CPM'!BM$1),1,"")</f>
        <v/>
      </c>
      <c r="BO58" s="266" t="str">
        <f>IF(AND('Bridge Start'!$H53&lt;=CEILING('Bridge CPM'!BO$1,1),'Bridge Start'!$I53&gt;'Bridge CPM'!BN$1),1,"")</f>
        <v/>
      </c>
      <c r="BP58" s="266" t="str">
        <f>IF(AND('Bridge Start'!$H53&lt;=CEILING('Bridge CPM'!BP$1,1),'Bridge Start'!$I53&gt;'Bridge CPM'!BO$1),1,"")</f>
        <v/>
      </c>
      <c r="BQ58" s="266" t="str">
        <f>IF(AND('Bridge Start'!$H53&lt;=CEILING('Bridge CPM'!BQ$1,1),'Bridge Start'!$I53&gt;'Bridge CPM'!BP$1),1,"")</f>
        <v/>
      </c>
      <c r="BR58" s="266" t="str">
        <f>IF(AND('Bridge Start'!$H53&lt;=CEILING('Bridge CPM'!BR$1,1),'Bridge Start'!$I53&gt;'Bridge CPM'!BQ$1),1,"")</f>
        <v/>
      </c>
      <c r="BS58" s="266" t="str">
        <f>IF(AND('Bridge Start'!$H53&lt;=CEILING('Bridge CPM'!BS$1,1),'Bridge Start'!$I53&gt;'Bridge CPM'!BR$1),1,"")</f>
        <v/>
      </c>
      <c r="BT58" s="266" t="str">
        <f>IF(AND('Bridge Start'!$H53&lt;=CEILING('Bridge CPM'!BT$1,1),'Bridge Start'!$I53&gt;'Bridge CPM'!BS$1),1,"")</f>
        <v/>
      </c>
      <c r="BU58" s="267" t="str">
        <f>IF(AND('Bridge Start'!$H53&lt;=CEILING('Bridge CPM'!BU$1,1),'Bridge Start'!$I53&gt;'Bridge CPM'!BT$1),1,"")</f>
        <v/>
      </c>
      <c r="BV58" s="265" t="str">
        <f>IF(AND('Bridge Start'!$H53&lt;=CEILING('Bridge CPM'!BV$1,1),'Bridge Start'!$I53&gt;'Bridge CPM'!BU$1),1,"")</f>
        <v/>
      </c>
      <c r="BW58" s="266" t="str">
        <f>IF(AND('Bridge Start'!$H53&lt;=CEILING('Bridge CPM'!BW$1,1),'Bridge Start'!$I53&gt;'Bridge CPM'!BV$1),1,"")</f>
        <v/>
      </c>
      <c r="BX58" s="266" t="str">
        <f>IF(AND('Bridge Start'!$H53&lt;=CEILING('Bridge CPM'!BX$1,1),'Bridge Start'!$I53&gt;'Bridge CPM'!BW$1),1,"")</f>
        <v/>
      </c>
      <c r="BY58" s="266" t="str">
        <f>IF(AND('Bridge Start'!$H53&lt;=CEILING('Bridge CPM'!BY$1,1),'Bridge Start'!$I53&gt;'Bridge CPM'!BX$1),1,"")</f>
        <v/>
      </c>
      <c r="BZ58" s="266" t="str">
        <f>IF(AND('Bridge Start'!$H53&lt;=CEILING('Bridge CPM'!BZ$1,1),'Bridge Start'!$I53&gt;'Bridge CPM'!BY$1),1,"")</f>
        <v/>
      </c>
      <c r="CA58" s="266" t="str">
        <f>IF(AND('Bridge Start'!$H53&lt;=CEILING('Bridge CPM'!CA$1,1),'Bridge Start'!$I53&gt;'Bridge CPM'!BZ$1),1,"")</f>
        <v/>
      </c>
      <c r="CB58" s="266" t="str">
        <f>IF(AND('Bridge Start'!$H53&lt;=CEILING('Bridge CPM'!CB$1,1),'Bridge Start'!$I53&gt;'Bridge CPM'!CA$1),1,"")</f>
        <v/>
      </c>
      <c r="CC58" s="266" t="str">
        <f>IF(AND('Bridge Start'!$H53&lt;=CEILING('Bridge CPM'!CC$1,1),'Bridge Start'!$I53&gt;'Bridge CPM'!CB$1),1,"")</f>
        <v/>
      </c>
      <c r="CD58" s="266" t="str">
        <f>IF(AND('Bridge Start'!$H53&lt;=CEILING('Bridge CPM'!CD$1,1),'Bridge Start'!$I53&gt;'Bridge CPM'!CC$1),1,"")</f>
        <v/>
      </c>
      <c r="CE58" s="267" t="str">
        <f>IF(AND('Bridge Start'!$H53&lt;=CEILING('Bridge CPM'!CE$1,1),'Bridge Start'!$I53&gt;'Bridge CPM'!CD$1),1,"")</f>
        <v/>
      </c>
      <c r="CF58" s="265" t="str">
        <f>IF(AND('Bridge Start'!$H53&lt;=CEILING('Bridge CPM'!CF$1,1),'Bridge Start'!$I53&gt;'Bridge CPM'!CE$1),1,"")</f>
        <v/>
      </c>
      <c r="CG58" s="266" t="str">
        <f>IF(AND('Bridge Start'!$H53&lt;=CEILING('Bridge CPM'!CG$1,1),'Bridge Start'!$I53&gt;'Bridge CPM'!CF$1),1,"")</f>
        <v/>
      </c>
      <c r="CH58" s="266" t="str">
        <f>IF(AND('Bridge Start'!$H53&lt;=CEILING('Bridge CPM'!CH$1,1),'Bridge Start'!$I53&gt;'Bridge CPM'!CG$1),1,"")</f>
        <v/>
      </c>
      <c r="CI58" s="266" t="str">
        <f>IF(AND('Bridge Start'!$H53&lt;=CEILING('Bridge CPM'!CI$1,1),'Bridge Start'!$I53&gt;'Bridge CPM'!CH$1),1,"")</f>
        <v/>
      </c>
      <c r="CJ58" s="266" t="str">
        <f>IF(AND('Bridge Start'!$H53&lt;=CEILING('Bridge CPM'!CJ$1,1),'Bridge Start'!$I53&gt;'Bridge CPM'!CI$1),1,"")</f>
        <v/>
      </c>
      <c r="CK58" s="266" t="str">
        <f>IF(AND('Bridge Start'!$H53&lt;=CEILING('Bridge CPM'!CK$1,1),'Bridge Start'!$I53&gt;'Bridge CPM'!CJ$1),1,"")</f>
        <v/>
      </c>
      <c r="CL58" s="266" t="str">
        <f>IF(AND('Bridge Start'!$H53&lt;=CEILING('Bridge CPM'!CL$1,1),'Bridge Start'!$I53&gt;'Bridge CPM'!CK$1),1,"")</f>
        <v/>
      </c>
      <c r="CM58" s="266" t="str">
        <f>IF(AND('Bridge Start'!$H53&lt;=CEILING('Bridge CPM'!CM$1,1),'Bridge Start'!$I53&gt;'Bridge CPM'!CL$1),1,"")</f>
        <v/>
      </c>
      <c r="CN58" s="266" t="str">
        <f>IF(AND('Bridge Start'!$H53&lt;=CEILING('Bridge CPM'!CN$1,1),'Bridge Start'!$I53&gt;'Bridge CPM'!CM$1),1,"")</f>
        <v/>
      </c>
      <c r="CO58" s="267" t="str">
        <f>IF(AND('Bridge Start'!$H53&lt;=CEILING('Bridge CPM'!CO$1,1),'Bridge Start'!$I53&gt;'Bridge CPM'!CN$1),1,"")</f>
        <v/>
      </c>
      <c r="CP58" s="265" t="str">
        <f>IF(AND('Bridge Start'!$H53&lt;=CEILING('Bridge CPM'!CP$1,1),'Bridge Start'!$I53&gt;'Bridge CPM'!CO$1),1,"")</f>
        <v/>
      </c>
      <c r="CQ58" s="266" t="str">
        <f>IF(AND('Bridge Start'!$H53&lt;=CEILING('Bridge CPM'!CQ$1,1),'Bridge Start'!$I53&gt;'Bridge CPM'!CP$1),1,"")</f>
        <v/>
      </c>
      <c r="CR58" s="266" t="str">
        <f>IF(AND('Bridge Start'!$H53&lt;=CEILING('Bridge CPM'!CR$1,1),'Bridge Start'!$I53&gt;'Bridge CPM'!CQ$1),1,"")</f>
        <v/>
      </c>
      <c r="CS58" s="266" t="str">
        <f>IF(AND('Bridge Start'!$H53&lt;=CEILING('Bridge CPM'!CS$1,1),'Bridge Start'!$I53&gt;'Bridge CPM'!CR$1),1,"")</f>
        <v/>
      </c>
      <c r="CT58" s="266" t="str">
        <f>IF(AND('Bridge Start'!$H53&lt;=CEILING('Bridge CPM'!CT$1,1),'Bridge Start'!$I53&gt;'Bridge CPM'!CS$1),1,"")</f>
        <v/>
      </c>
      <c r="CU58" s="266" t="str">
        <f>IF(AND('Bridge Start'!$H53&lt;=CEILING('Bridge CPM'!CU$1,1),'Bridge Start'!$I53&gt;'Bridge CPM'!CT$1),1,"")</f>
        <v/>
      </c>
      <c r="CV58" s="266" t="str">
        <f>IF(AND('Bridge Start'!$H53&lt;=CEILING('Bridge CPM'!CV$1,1),'Bridge Start'!$I53&gt;'Bridge CPM'!CU$1),1,"")</f>
        <v/>
      </c>
      <c r="CW58" s="266" t="str">
        <f>IF(AND('Bridge Start'!$H53&lt;=CEILING('Bridge CPM'!CW$1,1),'Bridge Start'!$I53&gt;'Bridge CPM'!CV$1),1,"")</f>
        <v/>
      </c>
      <c r="CX58" s="266" t="str">
        <f>IF(AND('Bridge Start'!$H53&lt;=CEILING('Bridge CPM'!CX$1,1),'Bridge Start'!$I53&gt;'Bridge CPM'!CW$1),1,"")</f>
        <v/>
      </c>
      <c r="CY58" s="267" t="str">
        <f>IF(AND('Bridge Start'!$H53&lt;=CEILING('Bridge CPM'!CY$1,1),'Bridge Start'!$I53&gt;'Bridge CPM'!CX$1),1,"")</f>
        <v/>
      </c>
      <c r="CZ58" s="265" t="str">
        <f>IF(AND('Bridge Start'!$H53&lt;=CEILING('Bridge CPM'!CZ$1,1),'Bridge Start'!$I53&gt;'Bridge CPM'!CY$1),1,"")</f>
        <v/>
      </c>
      <c r="DA58" s="266" t="str">
        <f>IF(AND('Bridge Start'!$H53&lt;=CEILING('Bridge CPM'!DA$1,1),'Bridge Start'!$I53&gt;'Bridge CPM'!CZ$1),1,"")</f>
        <v/>
      </c>
      <c r="DB58" s="266" t="str">
        <f>IF(AND('Bridge Start'!$H53&lt;=CEILING('Bridge CPM'!DB$1,1),'Bridge Start'!$I53&gt;'Bridge CPM'!DA$1),1,"")</f>
        <v/>
      </c>
      <c r="DC58" s="266" t="str">
        <f>IF(AND('Bridge Start'!$H53&lt;=CEILING('Bridge CPM'!DC$1,1),'Bridge Start'!$I53&gt;'Bridge CPM'!DB$1),1,"")</f>
        <v/>
      </c>
      <c r="DD58" s="266" t="str">
        <f>IF(AND('Bridge Start'!$H53&lt;=CEILING('Bridge CPM'!DD$1,1),'Bridge Start'!$I53&gt;'Bridge CPM'!DC$1),1,"")</f>
        <v/>
      </c>
      <c r="DE58" s="266" t="str">
        <f>IF(AND('Bridge Start'!$H53&lt;=CEILING('Bridge CPM'!DE$1,1),'Bridge Start'!$I53&gt;'Bridge CPM'!DD$1),1,"")</f>
        <v/>
      </c>
      <c r="DF58" s="266" t="str">
        <f>IF(AND('Bridge Start'!$H53&lt;=CEILING('Bridge CPM'!DF$1,1),'Bridge Start'!$I53&gt;'Bridge CPM'!DE$1),1,"")</f>
        <v/>
      </c>
      <c r="DG58" s="266" t="str">
        <f>IF(AND('Bridge Start'!$H53&lt;=CEILING('Bridge CPM'!DG$1,1),'Bridge Start'!$I53&gt;'Bridge CPM'!DF$1),1,"")</f>
        <v/>
      </c>
      <c r="DH58" s="266" t="str">
        <f>IF(AND('Bridge Start'!$H53&lt;=CEILING('Bridge CPM'!DH$1,1),'Bridge Start'!$I53&gt;'Bridge CPM'!DG$1),1,"")</f>
        <v/>
      </c>
      <c r="DI58" s="267" t="str">
        <f>IF(AND('Bridge Start'!$H53&lt;=CEILING('Bridge CPM'!DI$1,1),'Bridge Start'!$I53&gt;'Bridge CPM'!DH$1),1,"")</f>
        <v/>
      </c>
      <c r="DJ58" s="265" t="str">
        <f>IF(AND('Bridge Start'!$H53&lt;=CEILING('Bridge CPM'!DJ$1,1),'Bridge Start'!$I53&gt;'Bridge CPM'!DI$1),1,"")</f>
        <v/>
      </c>
      <c r="DK58" s="266" t="str">
        <f>IF(AND('Bridge Start'!$H53&lt;=CEILING('Bridge CPM'!DK$1,1),'Bridge Start'!$I53&gt;'Bridge CPM'!DJ$1),1,"")</f>
        <v/>
      </c>
      <c r="DL58" s="266" t="str">
        <f>IF(AND('Bridge Start'!$H53&lt;=CEILING('Bridge CPM'!DL$1,1),'Bridge Start'!$I53&gt;'Bridge CPM'!DK$1),1,"")</f>
        <v/>
      </c>
      <c r="DM58" s="266" t="str">
        <f>IF(AND('Bridge Start'!$H53&lt;=CEILING('Bridge CPM'!DM$1,1),'Bridge Start'!$I53&gt;'Bridge CPM'!DL$1),1,"")</f>
        <v/>
      </c>
      <c r="DN58" s="266" t="str">
        <f>IF(AND('Bridge Start'!$H53&lt;=CEILING('Bridge CPM'!DN$1,1),'Bridge Start'!$I53&gt;'Bridge CPM'!DM$1),1,"")</f>
        <v/>
      </c>
      <c r="DO58" s="266" t="str">
        <f>IF(AND('Bridge Start'!$H53&lt;=CEILING('Bridge CPM'!DO$1,1),'Bridge Start'!$I53&gt;'Bridge CPM'!DN$1),1,"")</f>
        <v/>
      </c>
      <c r="DP58" s="266" t="str">
        <f>IF(AND('Bridge Start'!$H53&lt;=CEILING('Bridge CPM'!DP$1,1),'Bridge Start'!$I53&gt;'Bridge CPM'!DO$1),1,"")</f>
        <v/>
      </c>
      <c r="DQ58" s="266" t="str">
        <f>IF(AND('Bridge Start'!$H53&lt;=CEILING('Bridge CPM'!DQ$1,1),'Bridge Start'!$I53&gt;'Bridge CPM'!DP$1),1,"")</f>
        <v/>
      </c>
      <c r="DR58" s="266" t="str">
        <f>IF(AND('Bridge Start'!$H53&lt;=CEILING('Bridge CPM'!DR$1,1),'Bridge Start'!$I53&gt;'Bridge CPM'!DQ$1),1,"")</f>
        <v/>
      </c>
      <c r="DS58" s="267" t="str">
        <f>IF(AND('Bridge Start'!$H53&lt;=CEILING('Bridge CPM'!DS$1,1),'Bridge Start'!$I53&gt;'Bridge CPM'!DR$1),1,"")</f>
        <v/>
      </c>
      <c r="DT58" s="265" t="str">
        <f>IF(AND('Bridge Start'!$H53&lt;=CEILING('Bridge CPM'!DT$1,1),'Bridge Start'!$I53&gt;'Bridge CPM'!DS$1),1,"")</f>
        <v/>
      </c>
      <c r="DU58" s="266" t="str">
        <f>IF(AND('Bridge Start'!$H53&lt;=CEILING('Bridge CPM'!DU$1,1),'Bridge Start'!$I53&gt;'Bridge CPM'!DT$1),1,"")</f>
        <v/>
      </c>
      <c r="DV58" s="266" t="str">
        <f>IF(AND('Bridge Start'!$H53&lt;=CEILING('Bridge CPM'!DV$1,1),'Bridge Start'!$I53&gt;'Bridge CPM'!DU$1),1,"")</f>
        <v/>
      </c>
      <c r="DW58" s="266" t="str">
        <f>IF(AND('Bridge Start'!$H53&lt;=CEILING('Bridge CPM'!DW$1,1),'Bridge Start'!$I53&gt;'Bridge CPM'!DV$1),1,"")</f>
        <v/>
      </c>
      <c r="DX58" s="266" t="str">
        <f>IF(AND('Bridge Start'!$H53&lt;=CEILING('Bridge CPM'!DX$1,1),'Bridge Start'!$I53&gt;'Bridge CPM'!DW$1),1,"")</f>
        <v/>
      </c>
      <c r="DY58" s="266" t="str">
        <f>IF(AND('Bridge Start'!$H53&lt;=CEILING('Bridge CPM'!DY$1,1),'Bridge Start'!$I53&gt;'Bridge CPM'!DX$1),1,"")</f>
        <v/>
      </c>
      <c r="DZ58" s="266" t="str">
        <f>IF(AND('Bridge Start'!$H53&lt;=CEILING('Bridge CPM'!DZ$1,1),'Bridge Start'!$I53&gt;'Bridge CPM'!DY$1),1,"")</f>
        <v/>
      </c>
      <c r="EA58" s="266" t="str">
        <f>IF(AND('Bridge Start'!$H53&lt;=CEILING('Bridge CPM'!EA$1,1),'Bridge Start'!$I53&gt;'Bridge CPM'!DZ$1),1,"")</f>
        <v/>
      </c>
      <c r="EB58" s="266" t="str">
        <f>IF(AND('Bridge Start'!$H53&lt;=CEILING('Bridge CPM'!EB$1,1),'Bridge Start'!$I53&gt;'Bridge CPM'!EA$1),1,"")</f>
        <v/>
      </c>
      <c r="EC58" s="267" t="str">
        <f>IF(AND('Bridge Start'!$H53&lt;=CEILING('Bridge CPM'!EC$1,1),'Bridge Start'!$I53&gt;'Bridge CPM'!EB$1),1,"")</f>
        <v/>
      </c>
    </row>
    <row r="59" spans="2:133" ht="6" customHeight="1" x14ac:dyDescent="0.2"/>
    <row r="60" spans="2:133" x14ac:dyDescent="0.2">
      <c r="D60" s="361" t="s">
        <v>318</v>
      </c>
      <c r="E60" s="360"/>
      <c r="F60" s="360"/>
      <c r="G60" s="360"/>
      <c r="H60" s="360"/>
      <c r="I60" s="225"/>
      <c r="J60" s="225"/>
      <c r="K60" s="225"/>
      <c r="L60" s="225"/>
      <c r="M60" s="225"/>
      <c r="N60" s="225"/>
      <c r="O60" s="225"/>
      <c r="P60" s="225"/>
      <c r="Q60" s="225"/>
      <c r="R60" s="225"/>
      <c r="S60" s="225"/>
      <c r="T60" s="225"/>
      <c r="U60" s="225"/>
      <c r="V60" s="225"/>
      <c r="W60" s="225"/>
      <c r="X60" s="225"/>
      <c r="Y60" s="225"/>
      <c r="Z60" s="225"/>
      <c r="AA60" s="225"/>
      <c r="AB60" s="225"/>
      <c r="AC60" s="225"/>
      <c r="AD60" s="225"/>
      <c r="AE60" s="225"/>
      <c r="AF60" s="225"/>
      <c r="AG60" s="225"/>
      <c r="AH60" s="225"/>
    </row>
    <row r="61" spans="2:133" ht="6" customHeight="1" x14ac:dyDescent="0.2">
      <c r="D61" s="220"/>
    </row>
    <row r="62" spans="2:133" x14ac:dyDescent="0.2">
      <c r="D62" s="227"/>
      <c r="E62" s="227"/>
      <c r="F62" s="227"/>
      <c r="G62" s="227"/>
      <c r="H62" s="227"/>
      <c r="J62" s="250" t="s">
        <v>285</v>
      </c>
      <c r="S62" s="224"/>
      <c r="T62" s="224"/>
      <c r="U62" s="224"/>
      <c r="V62" s="224"/>
      <c r="W62" s="224"/>
      <c r="Y62" s="250" t="s">
        <v>319</v>
      </c>
      <c r="CX62" s="359" t="str">
        <f>"Project duration = "&amp;Bridge!L16&amp;" working days"</f>
        <v>Project duration = 122 working days</v>
      </c>
      <c r="CY62" s="329"/>
      <c r="CZ62" s="329"/>
      <c r="DA62" s="329"/>
      <c r="DB62" s="329"/>
      <c r="DC62" s="329"/>
      <c r="DD62" s="329"/>
      <c r="DE62" s="329"/>
      <c r="DF62" s="329"/>
      <c r="DG62" s="329"/>
      <c r="DH62" s="329"/>
      <c r="DI62" s="329"/>
      <c r="DJ62" s="329"/>
      <c r="DK62" s="329"/>
      <c r="DL62" s="329"/>
      <c r="DM62" s="329"/>
      <c r="DN62" s="329"/>
      <c r="DO62" s="329"/>
      <c r="DP62" s="329"/>
      <c r="DQ62" s="329"/>
      <c r="DR62" s="329"/>
      <c r="DS62" s="329"/>
      <c r="DT62" s="329"/>
      <c r="DU62" s="329"/>
      <c r="DV62" s="329"/>
      <c r="DW62" s="329"/>
      <c r="DX62" s="329"/>
      <c r="DY62" s="329"/>
      <c r="DZ62" s="329"/>
      <c r="EA62" s="329"/>
      <c r="EB62" s="329"/>
      <c r="EC62" s="329"/>
    </row>
    <row r="63" spans="2:133" ht="6" customHeight="1" x14ac:dyDescent="0.2"/>
    <row r="64" spans="2:133" x14ac:dyDescent="0.2">
      <c r="C64" s="256" t="s">
        <v>333</v>
      </c>
      <c r="D64" s="255"/>
      <c r="E64" s="255"/>
      <c r="F64" s="255"/>
      <c r="G64" s="255"/>
      <c r="H64" s="255"/>
      <c r="I64" s="255"/>
      <c r="J64" s="255"/>
      <c r="K64" s="255"/>
      <c r="L64" s="255"/>
      <c r="M64" s="225"/>
      <c r="N64" s="225"/>
      <c r="O64" s="225"/>
      <c r="P64" s="225"/>
      <c r="Q64" s="225"/>
      <c r="R64" s="225"/>
      <c r="S64" s="225"/>
      <c r="T64" s="225"/>
      <c r="U64" s="225"/>
      <c r="V64" s="225"/>
      <c r="W64" s="225"/>
      <c r="X64" s="225"/>
      <c r="Y64" s="225"/>
      <c r="Z64" s="225"/>
      <c r="AA64" s="225"/>
      <c r="AB64" s="225"/>
      <c r="AC64" s="225"/>
      <c r="AD64" s="225"/>
      <c r="AE64" s="225"/>
      <c r="AF64" s="225"/>
      <c r="AG64" s="225"/>
      <c r="AH64" s="225"/>
      <c r="AI64" s="225"/>
      <c r="AJ64" s="225"/>
      <c r="AK64" s="225"/>
      <c r="AL64" s="225"/>
      <c r="AM64" s="225"/>
      <c r="AN64" s="225"/>
      <c r="AO64" s="225"/>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5"/>
      <c r="BU64" s="225"/>
      <c r="BV64" s="225"/>
      <c r="BW64" s="225"/>
      <c r="BX64" s="225"/>
      <c r="BY64" s="225"/>
      <c r="BZ64" s="225"/>
      <c r="CA64" s="225"/>
      <c r="CB64" s="225"/>
      <c r="CC64" s="225"/>
      <c r="CD64" s="225"/>
      <c r="CE64" s="225"/>
      <c r="CF64" s="225"/>
      <c r="CG64" s="225"/>
      <c r="CH64" s="225"/>
      <c r="CI64" s="225"/>
      <c r="CJ64" s="225"/>
      <c r="CK64" s="225"/>
      <c r="CL64" s="225"/>
      <c r="CM64" s="225"/>
      <c r="CN64" s="225"/>
      <c r="CO64" s="225"/>
      <c r="CP64" s="225"/>
      <c r="CQ64" s="225"/>
      <c r="CR64" s="225"/>
      <c r="CS64" s="225"/>
      <c r="CT64" s="225"/>
      <c r="CU64" s="225"/>
      <c r="CV64" s="225"/>
      <c r="CW64" s="225"/>
      <c r="CX64" s="225"/>
      <c r="CY64" s="225"/>
      <c r="CZ64" s="225"/>
      <c r="DA64" s="225"/>
      <c r="DB64" s="225"/>
      <c r="DC64" s="225"/>
      <c r="DD64" s="225"/>
      <c r="DE64" s="225"/>
      <c r="DF64" s="225"/>
      <c r="DG64" s="225"/>
      <c r="DH64" s="225"/>
      <c r="DI64" s="225"/>
      <c r="DJ64" s="225"/>
      <c r="DK64" s="225"/>
      <c r="DL64" s="225"/>
      <c r="DM64" s="225"/>
      <c r="DN64" s="225"/>
      <c r="DO64" s="225"/>
      <c r="DP64" s="225"/>
      <c r="DQ64" s="225"/>
      <c r="DR64" s="225"/>
      <c r="DS64" s="225"/>
      <c r="DT64" s="225"/>
      <c r="DU64" s="225"/>
      <c r="DV64" s="225"/>
      <c r="DW64" s="225"/>
      <c r="DX64" s="225"/>
      <c r="DY64" s="225"/>
      <c r="DZ64" s="225"/>
      <c r="EA64" s="225"/>
      <c r="EB64" s="225"/>
      <c r="EC64" s="225"/>
    </row>
    <row r="65" spans="3:145" ht="12" customHeight="1" x14ac:dyDescent="0.2">
      <c r="C65" s="251" t="s">
        <v>0</v>
      </c>
      <c r="D65" s="353" t="s">
        <v>211</v>
      </c>
      <c r="E65" s="353"/>
      <c r="F65" s="353"/>
      <c r="G65" s="360"/>
      <c r="H65" s="360"/>
      <c r="I65" s="360"/>
      <c r="J65" s="353" t="s">
        <v>311</v>
      </c>
      <c r="K65" s="353"/>
      <c r="L65" s="353"/>
      <c r="M65" s="360"/>
      <c r="N65" s="360"/>
      <c r="O65" s="360"/>
      <c r="P65" s="353" t="s">
        <v>17</v>
      </c>
      <c r="Q65" s="354"/>
      <c r="R65" s="354"/>
      <c r="S65" s="354"/>
      <c r="T65" s="261"/>
      <c r="U65" s="261"/>
      <c r="V65" s="261"/>
      <c r="AH65" s="251" t="s">
        <v>0</v>
      </c>
      <c r="BH65" s="336" t="s">
        <v>211</v>
      </c>
      <c r="BI65" s="337"/>
      <c r="BJ65" s="337"/>
      <c r="BK65" s="337"/>
      <c r="BL65" s="337"/>
      <c r="BM65" s="337"/>
      <c r="BN65" s="336" t="s">
        <v>311</v>
      </c>
      <c r="BO65" s="337"/>
      <c r="BP65" s="337"/>
      <c r="BQ65" s="337"/>
      <c r="BR65" s="337"/>
      <c r="BS65" s="337"/>
      <c r="BT65" s="336" t="s">
        <v>17</v>
      </c>
      <c r="BU65" s="337"/>
      <c r="BV65" s="337"/>
      <c r="BW65" s="337"/>
      <c r="CN65" s="255" t="s">
        <v>0</v>
      </c>
      <c r="CO65" s="225"/>
      <c r="CP65" s="225"/>
      <c r="CQ65" s="225"/>
      <c r="CR65" s="225"/>
      <c r="CS65" s="225"/>
      <c r="CT65" s="225"/>
      <c r="CU65" s="225"/>
      <c r="CV65" s="225"/>
      <c r="CW65" s="225"/>
      <c r="CX65" s="225"/>
      <c r="CY65" s="225"/>
      <c r="CZ65" s="225"/>
      <c r="DA65" s="225"/>
      <c r="DB65" s="225"/>
      <c r="DC65" s="225"/>
      <c r="DD65" s="225"/>
      <c r="DE65" s="225"/>
      <c r="DF65" s="225"/>
      <c r="DG65" s="225"/>
      <c r="DH65" s="225"/>
      <c r="DI65" s="225"/>
      <c r="DJ65" s="225"/>
      <c r="DK65" s="225"/>
      <c r="DL65" s="225"/>
      <c r="DM65" s="225"/>
      <c r="DN65" s="353" t="s">
        <v>211</v>
      </c>
      <c r="DO65" s="353"/>
      <c r="DP65" s="353"/>
      <c r="DQ65" s="360"/>
      <c r="DR65" s="360"/>
      <c r="DS65" s="360"/>
      <c r="DT65" s="353" t="s">
        <v>311</v>
      </c>
      <c r="DU65" s="353"/>
      <c r="DV65" s="353"/>
      <c r="DW65" s="360"/>
      <c r="DX65" s="360"/>
      <c r="DY65" s="360"/>
      <c r="DZ65" s="353" t="s">
        <v>17</v>
      </c>
      <c r="EA65" s="354"/>
      <c r="EB65" s="354"/>
      <c r="EC65" s="354"/>
      <c r="EE65" s="258"/>
      <c r="EF65" s="258"/>
      <c r="EG65" s="346"/>
      <c r="EH65" s="346"/>
      <c r="EI65" s="346"/>
      <c r="EJ65" s="346"/>
      <c r="EK65" s="346"/>
      <c r="EL65" s="347"/>
      <c r="EM65" s="347"/>
      <c r="EN65" s="346"/>
      <c r="EO65" s="347"/>
    </row>
    <row r="66" spans="3:145" ht="12" customHeight="1" x14ac:dyDescent="0.2">
      <c r="C66" s="252" t="str">
        <f>'Bridge Start'!D4</f>
        <v>Cross Sectioning and Slope Staking</v>
      </c>
      <c r="D66" s="336">
        <f>'Bridge Start'!E4</f>
        <v>5</v>
      </c>
      <c r="E66" s="336"/>
      <c r="F66" s="336"/>
      <c r="G66" s="337"/>
      <c r="H66" s="337"/>
      <c r="I66" s="338"/>
      <c r="J66" s="336" t="str">
        <f>'Bridge Start'!F4</f>
        <v>3 Acres</v>
      </c>
      <c r="K66" s="336"/>
      <c r="L66" s="336"/>
      <c r="M66" s="337"/>
      <c r="N66" s="337"/>
      <c r="O66" s="338"/>
      <c r="P66" s="355">
        <f>'Bridge Start'!G4</f>
        <v>2</v>
      </c>
      <c r="Q66" s="356"/>
      <c r="R66" s="356"/>
      <c r="S66" s="357"/>
      <c r="T66" s="262"/>
      <c r="U66" s="258"/>
      <c r="V66" s="258"/>
      <c r="AH66" s="208" t="str">
        <f>'Bridge Start'!D18</f>
        <v/>
      </c>
      <c r="AI66" s="253"/>
      <c r="AJ66" s="253"/>
      <c r="AK66" s="254"/>
      <c r="AL66" s="254"/>
      <c r="AM66" s="254"/>
      <c r="AN66" s="254"/>
      <c r="AO66" s="254"/>
      <c r="AP66" s="254"/>
      <c r="AQ66" s="254"/>
      <c r="AR66" s="254"/>
      <c r="AS66" s="254"/>
      <c r="AT66" s="254"/>
      <c r="AU66" s="254"/>
      <c r="AV66" s="254"/>
      <c r="AW66" s="254"/>
      <c r="AX66" s="254"/>
      <c r="AY66" s="254"/>
      <c r="AZ66" s="254"/>
      <c r="BA66" s="254"/>
      <c r="BB66" s="254"/>
      <c r="BC66" s="254"/>
      <c r="BD66" s="254"/>
      <c r="BE66" s="254"/>
      <c r="BF66" s="254"/>
      <c r="BG66" s="254"/>
      <c r="BH66" s="358" t="str">
        <f>'Bridge Start'!E18</f>
        <v/>
      </c>
      <c r="BI66" s="337"/>
      <c r="BJ66" s="337"/>
      <c r="BK66" s="337"/>
      <c r="BL66" s="337"/>
      <c r="BM66" s="338"/>
      <c r="BN66" s="358" t="str">
        <f>'Bridge Start'!F18</f>
        <v/>
      </c>
      <c r="BO66" s="337"/>
      <c r="BP66" s="337"/>
      <c r="BQ66" s="337"/>
      <c r="BR66" s="337"/>
      <c r="BS66" s="338"/>
      <c r="BT66" s="358" t="str">
        <f>'Bridge Start'!G18</f>
        <v/>
      </c>
      <c r="BU66" s="337"/>
      <c r="BV66" s="337"/>
      <c r="BW66" s="338"/>
      <c r="CN66" s="208" t="str">
        <f>'Bridge Start'!D32</f>
        <v/>
      </c>
      <c r="CO66" s="253"/>
      <c r="CP66" s="253"/>
      <c r="CQ66" s="254"/>
      <c r="CR66" s="254"/>
      <c r="CS66" s="254"/>
      <c r="CT66" s="254"/>
      <c r="CU66" s="254"/>
      <c r="CV66" s="254"/>
      <c r="CW66" s="254"/>
      <c r="CX66" s="254"/>
      <c r="CY66" s="254"/>
      <c r="CZ66" s="254"/>
      <c r="DA66" s="254"/>
      <c r="DB66" s="254"/>
      <c r="DC66" s="254"/>
      <c r="DD66" s="254"/>
      <c r="DE66" s="254"/>
      <c r="DF66" s="254"/>
      <c r="DG66" s="254"/>
      <c r="DH66" s="254"/>
      <c r="DI66" s="254"/>
      <c r="DJ66" s="254"/>
      <c r="DK66" s="254"/>
      <c r="DL66" s="254"/>
      <c r="DM66" s="254"/>
      <c r="DN66" s="358" t="str">
        <f>'Bridge Start'!E32</f>
        <v/>
      </c>
      <c r="DO66" s="336"/>
      <c r="DP66" s="336"/>
      <c r="DQ66" s="337"/>
      <c r="DR66" s="337"/>
      <c r="DS66" s="338"/>
      <c r="DT66" s="336" t="str">
        <f>'Bridge Start'!F32</f>
        <v/>
      </c>
      <c r="DU66" s="336"/>
      <c r="DV66" s="336"/>
      <c r="DW66" s="337"/>
      <c r="DX66" s="337"/>
      <c r="DY66" s="338"/>
      <c r="DZ66" s="355" t="str">
        <f>'Bridge Start'!G32</f>
        <v/>
      </c>
      <c r="EA66" s="356"/>
      <c r="EB66" s="356"/>
      <c r="EC66" s="357"/>
    </row>
    <row r="67" spans="3:145" ht="12" customHeight="1" x14ac:dyDescent="0.2">
      <c r="C67" s="252" t="str">
        <f>'Bridge Start'!D5</f>
        <v>Removal of Asphalt Pavement</v>
      </c>
      <c r="D67" s="336">
        <f>'Bridge Start'!E5</f>
        <v>5000</v>
      </c>
      <c r="E67" s="336"/>
      <c r="F67" s="336"/>
      <c r="G67" s="337"/>
      <c r="H67" s="337"/>
      <c r="I67" s="338"/>
      <c r="J67" s="336" t="str">
        <f>'Bridge Start'!F5</f>
        <v>1500 S.Y.</v>
      </c>
      <c r="K67" s="336"/>
      <c r="L67" s="336"/>
      <c r="M67" s="337"/>
      <c r="N67" s="337"/>
      <c r="O67" s="338"/>
      <c r="P67" s="355">
        <f>'Bridge Start'!G5</f>
        <v>3</v>
      </c>
      <c r="Q67" s="356"/>
      <c r="R67" s="356"/>
      <c r="S67" s="357"/>
      <c r="AH67" s="208" t="str">
        <f>'Bridge Start'!D19</f>
        <v/>
      </c>
      <c r="AI67" s="253"/>
      <c r="AJ67" s="253"/>
      <c r="AK67" s="254"/>
      <c r="AL67" s="254"/>
      <c r="AM67" s="254"/>
      <c r="AN67" s="254"/>
      <c r="AO67" s="254"/>
      <c r="AP67" s="254"/>
      <c r="AQ67" s="254"/>
      <c r="AR67" s="254"/>
      <c r="AS67" s="254"/>
      <c r="AT67" s="254"/>
      <c r="AU67" s="254"/>
      <c r="AV67" s="254"/>
      <c r="AW67" s="254"/>
      <c r="AX67" s="254"/>
      <c r="AY67" s="254"/>
      <c r="AZ67" s="254"/>
      <c r="BA67" s="254"/>
      <c r="BB67" s="254"/>
      <c r="BC67" s="254"/>
      <c r="BD67" s="254"/>
      <c r="BE67" s="254"/>
      <c r="BF67" s="254"/>
      <c r="BG67" s="254"/>
      <c r="BH67" s="358" t="str">
        <f>'Bridge Start'!E19</f>
        <v/>
      </c>
      <c r="BI67" s="337"/>
      <c r="BJ67" s="337"/>
      <c r="BK67" s="337"/>
      <c r="BL67" s="337"/>
      <c r="BM67" s="338"/>
      <c r="BN67" s="358" t="str">
        <f>'Bridge Start'!F19</f>
        <v/>
      </c>
      <c r="BO67" s="337"/>
      <c r="BP67" s="337"/>
      <c r="BQ67" s="337"/>
      <c r="BR67" s="337"/>
      <c r="BS67" s="338"/>
      <c r="BT67" s="358" t="str">
        <f>'Bridge Start'!G19</f>
        <v/>
      </c>
      <c r="BU67" s="337"/>
      <c r="BV67" s="337"/>
      <c r="BW67" s="338"/>
      <c r="CN67" s="208" t="str">
        <f>'Bridge Start'!D33</f>
        <v/>
      </c>
      <c r="CO67" s="253"/>
      <c r="CP67" s="253"/>
      <c r="CQ67" s="254"/>
      <c r="CR67" s="254"/>
      <c r="CS67" s="254"/>
      <c r="CT67" s="254"/>
      <c r="CU67" s="254"/>
      <c r="CV67" s="254"/>
      <c r="CW67" s="254"/>
      <c r="CX67" s="254"/>
      <c r="CY67" s="254"/>
      <c r="CZ67" s="254"/>
      <c r="DA67" s="254"/>
      <c r="DB67" s="254"/>
      <c r="DC67" s="254"/>
      <c r="DD67" s="254"/>
      <c r="DE67" s="254"/>
      <c r="DF67" s="254"/>
      <c r="DG67" s="254"/>
      <c r="DH67" s="254"/>
      <c r="DI67" s="254"/>
      <c r="DJ67" s="254"/>
      <c r="DK67" s="254"/>
      <c r="DL67" s="254"/>
      <c r="DM67" s="254"/>
      <c r="DN67" s="358" t="str">
        <f>'Bridge Start'!E33</f>
        <v/>
      </c>
      <c r="DO67" s="336"/>
      <c r="DP67" s="336"/>
      <c r="DQ67" s="337"/>
      <c r="DR67" s="337"/>
      <c r="DS67" s="338"/>
      <c r="DT67" s="336" t="str">
        <f>'Bridge Start'!F33</f>
        <v/>
      </c>
      <c r="DU67" s="336"/>
      <c r="DV67" s="336"/>
      <c r="DW67" s="337"/>
      <c r="DX67" s="337"/>
      <c r="DY67" s="338"/>
      <c r="DZ67" s="355" t="str">
        <f>'Bridge Start'!G33</f>
        <v/>
      </c>
      <c r="EA67" s="356"/>
      <c r="EB67" s="356"/>
      <c r="EC67" s="357"/>
    </row>
    <row r="68" spans="3:145" ht="12" customHeight="1" x14ac:dyDescent="0.2">
      <c r="C68" s="252" t="str">
        <f>'Bridge Start'!D6</f>
        <v>Construct Bridge</v>
      </c>
      <c r="D68" s="336">
        <f>'Bridge Start'!E6</f>
        <v>1</v>
      </c>
      <c r="E68" s="336"/>
      <c r="F68" s="336"/>
      <c r="G68" s="337"/>
      <c r="H68" s="337"/>
      <c r="I68" s="338"/>
      <c r="J68" s="336" t="str">
        <f>'Bridge Start'!F6</f>
        <v>120 Days</v>
      </c>
      <c r="K68" s="336"/>
      <c r="L68" s="336"/>
      <c r="M68" s="337"/>
      <c r="N68" s="337"/>
      <c r="O68" s="338"/>
      <c r="P68" s="355">
        <f>'Bridge Start'!G6</f>
        <v>120</v>
      </c>
      <c r="Q68" s="356"/>
      <c r="R68" s="356"/>
      <c r="S68" s="357"/>
      <c r="AH68" s="208" t="str">
        <f>'Bridge Start'!D20</f>
        <v/>
      </c>
      <c r="AI68" s="253"/>
      <c r="AJ68" s="253"/>
      <c r="AK68" s="254"/>
      <c r="AL68" s="254"/>
      <c r="AM68" s="254"/>
      <c r="AN68" s="254"/>
      <c r="AO68" s="254"/>
      <c r="AP68" s="254"/>
      <c r="AQ68" s="254"/>
      <c r="AR68" s="254"/>
      <c r="AS68" s="254"/>
      <c r="AT68" s="254"/>
      <c r="AU68" s="254"/>
      <c r="AV68" s="254"/>
      <c r="AW68" s="254"/>
      <c r="AX68" s="254"/>
      <c r="AY68" s="254"/>
      <c r="AZ68" s="254"/>
      <c r="BA68" s="254"/>
      <c r="BB68" s="254"/>
      <c r="BC68" s="254"/>
      <c r="BD68" s="254"/>
      <c r="BE68" s="254"/>
      <c r="BF68" s="254"/>
      <c r="BG68" s="254"/>
      <c r="BH68" s="358" t="str">
        <f>'Bridge Start'!E20</f>
        <v/>
      </c>
      <c r="BI68" s="337"/>
      <c r="BJ68" s="337"/>
      <c r="BK68" s="337"/>
      <c r="BL68" s="337"/>
      <c r="BM68" s="338"/>
      <c r="BN68" s="358" t="str">
        <f>'Bridge Start'!F20</f>
        <v/>
      </c>
      <c r="BO68" s="337"/>
      <c r="BP68" s="337"/>
      <c r="BQ68" s="337"/>
      <c r="BR68" s="337"/>
      <c r="BS68" s="338"/>
      <c r="BT68" s="358" t="str">
        <f>'Bridge Start'!G20</f>
        <v/>
      </c>
      <c r="BU68" s="337"/>
      <c r="BV68" s="337"/>
      <c r="BW68" s="338"/>
      <c r="CN68" s="208" t="str">
        <f>'Bridge Start'!D34</f>
        <v/>
      </c>
      <c r="CO68" s="253"/>
      <c r="CP68" s="253"/>
      <c r="CQ68" s="254"/>
      <c r="CR68" s="254"/>
      <c r="CS68" s="254"/>
      <c r="CT68" s="254"/>
      <c r="CU68" s="254"/>
      <c r="CV68" s="254"/>
      <c r="CW68" s="254"/>
      <c r="CX68" s="254"/>
      <c r="CY68" s="254"/>
      <c r="CZ68" s="254"/>
      <c r="DA68" s="254"/>
      <c r="DB68" s="254"/>
      <c r="DC68" s="254"/>
      <c r="DD68" s="254"/>
      <c r="DE68" s="254"/>
      <c r="DF68" s="254"/>
      <c r="DG68" s="254"/>
      <c r="DH68" s="254"/>
      <c r="DI68" s="254"/>
      <c r="DJ68" s="254"/>
      <c r="DK68" s="254"/>
      <c r="DL68" s="254"/>
      <c r="DM68" s="254"/>
      <c r="DN68" s="358" t="str">
        <f>'Bridge Start'!E34</f>
        <v/>
      </c>
      <c r="DO68" s="336"/>
      <c r="DP68" s="336"/>
      <c r="DQ68" s="337"/>
      <c r="DR68" s="337"/>
      <c r="DS68" s="338"/>
      <c r="DT68" s="336" t="str">
        <f>'Bridge Start'!F34</f>
        <v/>
      </c>
      <c r="DU68" s="336"/>
      <c r="DV68" s="336"/>
      <c r="DW68" s="337"/>
      <c r="DX68" s="337"/>
      <c r="DY68" s="338"/>
      <c r="DZ68" s="355" t="str">
        <f>'Bridge Start'!G34</f>
        <v/>
      </c>
      <c r="EA68" s="356"/>
      <c r="EB68" s="356"/>
      <c r="EC68" s="357"/>
    </row>
    <row r="69" spans="3:145" ht="12" customHeight="1" x14ac:dyDescent="0.2">
      <c r="C69" s="252" t="str">
        <f>'Bridge Start'!D7</f>
        <v/>
      </c>
      <c r="D69" s="336" t="str">
        <f>'Bridge Start'!E7</f>
        <v/>
      </c>
      <c r="E69" s="336"/>
      <c r="F69" s="336"/>
      <c r="G69" s="337"/>
      <c r="H69" s="337"/>
      <c r="I69" s="338"/>
      <c r="J69" s="336" t="str">
        <f>'Bridge Start'!F7</f>
        <v/>
      </c>
      <c r="K69" s="336"/>
      <c r="L69" s="336"/>
      <c r="M69" s="337"/>
      <c r="N69" s="337"/>
      <c r="O69" s="338"/>
      <c r="P69" s="355" t="str">
        <f>'Bridge Start'!G7</f>
        <v/>
      </c>
      <c r="Q69" s="356"/>
      <c r="R69" s="356"/>
      <c r="S69" s="357"/>
      <c r="AH69" s="208" t="str">
        <f>'Bridge Start'!D21</f>
        <v/>
      </c>
      <c r="AI69" s="253"/>
      <c r="AJ69" s="253"/>
      <c r="AK69" s="254"/>
      <c r="AL69" s="254"/>
      <c r="AM69" s="254"/>
      <c r="AN69" s="254"/>
      <c r="AO69" s="254"/>
      <c r="AP69" s="254"/>
      <c r="AQ69" s="254"/>
      <c r="AR69" s="254"/>
      <c r="AS69" s="254"/>
      <c r="AT69" s="254"/>
      <c r="AU69" s="254"/>
      <c r="AV69" s="254"/>
      <c r="AW69" s="254"/>
      <c r="AX69" s="254"/>
      <c r="AY69" s="254"/>
      <c r="AZ69" s="254"/>
      <c r="BA69" s="254"/>
      <c r="BB69" s="254"/>
      <c r="BC69" s="254"/>
      <c r="BD69" s="254"/>
      <c r="BE69" s="254"/>
      <c r="BF69" s="254"/>
      <c r="BG69" s="254"/>
      <c r="BH69" s="358" t="str">
        <f>'Bridge Start'!E21</f>
        <v/>
      </c>
      <c r="BI69" s="337"/>
      <c r="BJ69" s="337"/>
      <c r="BK69" s="337"/>
      <c r="BL69" s="337"/>
      <c r="BM69" s="338"/>
      <c r="BN69" s="358" t="str">
        <f>'Bridge Start'!F21</f>
        <v/>
      </c>
      <c r="BO69" s="337"/>
      <c r="BP69" s="337"/>
      <c r="BQ69" s="337"/>
      <c r="BR69" s="337"/>
      <c r="BS69" s="338"/>
      <c r="BT69" s="358" t="str">
        <f>'Bridge Start'!G21</f>
        <v/>
      </c>
      <c r="BU69" s="337"/>
      <c r="BV69" s="337"/>
      <c r="BW69" s="338"/>
      <c r="CN69" s="208" t="str">
        <f>'Bridge Start'!D35</f>
        <v/>
      </c>
      <c r="CO69" s="253"/>
      <c r="CP69" s="253"/>
      <c r="CQ69" s="254"/>
      <c r="CR69" s="254"/>
      <c r="CS69" s="254"/>
      <c r="CT69" s="254"/>
      <c r="CU69" s="254"/>
      <c r="CV69" s="254"/>
      <c r="CW69" s="254"/>
      <c r="CX69" s="254"/>
      <c r="CY69" s="254"/>
      <c r="CZ69" s="254"/>
      <c r="DA69" s="254"/>
      <c r="DB69" s="254"/>
      <c r="DC69" s="254"/>
      <c r="DD69" s="254"/>
      <c r="DE69" s="254"/>
      <c r="DF69" s="254"/>
      <c r="DG69" s="254"/>
      <c r="DH69" s="254"/>
      <c r="DI69" s="254"/>
      <c r="DJ69" s="254"/>
      <c r="DK69" s="254"/>
      <c r="DL69" s="254"/>
      <c r="DM69" s="254"/>
      <c r="DN69" s="358" t="str">
        <f>'Bridge Start'!E35</f>
        <v/>
      </c>
      <c r="DO69" s="336"/>
      <c r="DP69" s="336"/>
      <c r="DQ69" s="337"/>
      <c r="DR69" s="337"/>
      <c r="DS69" s="338"/>
      <c r="DT69" s="336" t="str">
        <f>'Bridge Start'!F35</f>
        <v/>
      </c>
      <c r="DU69" s="336"/>
      <c r="DV69" s="336"/>
      <c r="DW69" s="337"/>
      <c r="DX69" s="337"/>
      <c r="DY69" s="338"/>
      <c r="DZ69" s="355" t="str">
        <f>'Bridge Start'!G35</f>
        <v/>
      </c>
      <c r="EA69" s="356"/>
      <c r="EB69" s="356"/>
      <c r="EC69" s="357"/>
    </row>
    <row r="70" spans="3:145" ht="12" customHeight="1" x14ac:dyDescent="0.2">
      <c r="C70" s="252" t="str">
        <f>'Bridge Start'!D8</f>
        <v/>
      </c>
      <c r="D70" s="336" t="str">
        <f>'Bridge Start'!E8</f>
        <v/>
      </c>
      <c r="E70" s="336"/>
      <c r="F70" s="336"/>
      <c r="G70" s="337"/>
      <c r="H70" s="337"/>
      <c r="I70" s="338"/>
      <c r="J70" s="336" t="str">
        <f>'Bridge Start'!F8</f>
        <v/>
      </c>
      <c r="K70" s="336"/>
      <c r="L70" s="336"/>
      <c r="M70" s="337"/>
      <c r="N70" s="337"/>
      <c r="O70" s="338"/>
      <c r="P70" s="355" t="str">
        <f>'Bridge Start'!G8</f>
        <v/>
      </c>
      <c r="Q70" s="356"/>
      <c r="R70" s="356"/>
      <c r="S70" s="357"/>
      <c r="AH70" s="208" t="str">
        <f>'Bridge Start'!D22</f>
        <v/>
      </c>
      <c r="AI70" s="253"/>
      <c r="AJ70" s="253"/>
      <c r="AK70" s="254"/>
      <c r="AL70" s="254"/>
      <c r="AM70" s="254"/>
      <c r="AN70" s="254"/>
      <c r="AO70" s="254"/>
      <c r="AP70" s="254"/>
      <c r="AQ70" s="254"/>
      <c r="AR70" s="254"/>
      <c r="AS70" s="254"/>
      <c r="AT70" s="254"/>
      <c r="AU70" s="254"/>
      <c r="AV70" s="254"/>
      <c r="AW70" s="254"/>
      <c r="AX70" s="254"/>
      <c r="AY70" s="254"/>
      <c r="AZ70" s="254"/>
      <c r="BA70" s="254"/>
      <c r="BB70" s="254"/>
      <c r="BC70" s="254"/>
      <c r="BD70" s="254"/>
      <c r="BE70" s="254"/>
      <c r="BF70" s="254"/>
      <c r="BG70" s="254"/>
      <c r="BH70" s="358" t="str">
        <f>'Bridge Start'!E22</f>
        <v/>
      </c>
      <c r="BI70" s="337"/>
      <c r="BJ70" s="337"/>
      <c r="BK70" s="337"/>
      <c r="BL70" s="337"/>
      <c r="BM70" s="338"/>
      <c r="BN70" s="358" t="str">
        <f>'Bridge Start'!F22</f>
        <v/>
      </c>
      <c r="BO70" s="337"/>
      <c r="BP70" s="337"/>
      <c r="BQ70" s="337"/>
      <c r="BR70" s="337"/>
      <c r="BS70" s="338"/>
      <c r="BT70" s="358" t="str">
        <f>'Bridge Start'!G22</f>
        <v/>
      </c>
      <c r="BU70" s="337"/>
      <c r="BV70" s="337"/>
      <c r="BW70" s="338"/>
      <c r="CN70" s="208" t="str">
        <f>'Bridge Start'!D36</f>
        <v/>
      </c>
      <c r="CO70" s="253"/>
      <c r="CP70" s="253"/>
      <c r="CQ70" s="254"/>
      <c r="CR70" s="254"/>
      <c r="CS70" s="254"/>
      <c r="CT70" s="254"/>
      <c r="CU70" s="254"/>
      <c r="CV70" s="254"/>
      <c r="CW70" s="254"/>
      <c r="CX70" s="254"/>
      <c r="CY70" s="254"/>
      <c r="CZ70" s="254"/>
      <c r="DA70" s="254"/>
      <c r="DB70" s="254"/>
      <c r="DC70" s="254"/>
      <c r="DD70" s="254"/>
      <c r="DE70" s="254"/>
      <c r="DF70" s="254"/>
      <c r="DG70" s="254"/>
      <c r="DH70" s="254"/>
      <c r="DI70" s="254"/>
      <c r="DJ70" s="254"/>
      <c r="DK70" s="254"/>
      <c r="DL70" s="254"/>
      <c r="DM70" s="254"/>
      <c r="DN70" s="358" t="str">
        <f>'Bridge Start'!E36</f>
        <v/>
      </c>
      <c r="DO70" s="336"/>
      <c r="DP70" s="336"/>
      <c r="DQ70" s="337"/>
      <c r="DR70" s="337"/>
      <c r="DS70" s="338"/>
      <c r="DT70" s="336" t="str">
        <f>'Bridge Start'!F36</f>
        <v/>
      </c>
      <c r="DU70" s="336"/>
      <c r="DV70" s="336"/>
      <c r="DW70" s="337"/>
      <c r="DX70" s="337"/>
      <c r="DY70" s="338"/>
      <c r="DZ70" s="355" t="str">
        <f>'Bridge Start'!G36</f>
        <v/>
      </c>
      <c r="EA70" s="356"/>
      <c r="EB70" s="356"/>
      <c r="EC70" s="357"/>
    </row>
    <row r="71" spans="3:145" ht="12" customHeight="1" x14ac:dyDescent="0.2">
      <c r="C71" s="252" t="str">
        <f>'Bridge Start'!D9</f>
        <v/>
      </c>
      <c r="D71" s="336" t="str">
        <f>'Bridge Start'!E9</f>
        <v/>
      </c>
      <c r="E71" s="336"/>
      <c r="F71" s="336"/>
      <c r="G71" s="337"/>
      <c r="H71" s="337"/>
      <c r="I71" s="338"/>
      <c r="J71" s="336" t="str">
        <f>'Bridge Start'!F9</f>
        <v/>
      </c>
      <c r="K71" s="336"/>
      <c r="L71" s="336"/>
      <c r="M71" s="337"/>
      <c r="N71" s="337"/>
      <c r="O71" s="338"/>
      <c r="P71" s="355" t="str">
        <f>'Bridge Start'!G9</f>
        <v/>
      </c>
      <c r="Q71" s="356"/>
      <c r="R71" s="356"/>
      <c r="S71" s="357"/>
      <c r="AH71" s="208" t="str">
        <f>'Bridge Start'!D23</f>
        <v/>
      </c>
      <c r="AI71" s="253"/>
      <c r="AJ71" s="253"/>
      <c r="AK71" s="254"/>
      <c r="AL71" s="254"/>
      <c r="AM71" s="254"/>
      <c r="AN71" s="254"/>
      <c r="AO71" s="254"/>
      <c r="AP71" s="254"/>
      <c r="AQ71" s="254"/>
      <c r="AR71" s="254"/>
      <c r="AS71" s="254"/>
      <c r="AT71" s="254"/>
      <c r="AU71" s="254"/>
      <c r="AV71" s="254"/>
      <c r="AW71" s="254"/>
      <c r="AX71" s="254"/>
      <c r="AY71" s="254"/>
      <c r="AZ71" s="254"/>
      <c r="BA71" s="254"/>
      <c r="BB71" s="254"/>
      <c r="BC71" s="254"/>
      <c r="BD71" s="254"/>
      <c r="BE71" s="254"/>
      <c r="BF71" s="254"/>
      <c r="BG71" s="254"/>
      <c r="BH71" s="358" t="str">
        <f>'Bridge Start'!E23</f>
        <v/>
      </c>
      <c r="BI71" s="337"/>
      <c r="BJ71" s="337"/>
      <c r="BK71" s="337"/>
      <c r="BL71" s="337"/>
      <c r="BM71" s="338"/>
      <c r="BN71" s="358" t="str">
        <f>'Bridge Start'!F23</f>
        <v/>
      </c>
      <c r="BO71" s="337"/>
      <c r="BP71" s="337"/>
      <c r="BQ71" s="337"/>
      <c r="BR71" s="337"/>
      <c r="BS71" s="338"/>
      <c r="BT71" s="358" t="str">
        <f>'Bridge Start'!G23</f>
        <v/>
      </c>
      <c r="BU71" s="337"/>
      <c r="BV71" s="337"/>
      <c r="BW71" s="338"/>
      <c r="CN71" s="208" t="str">
        <f>'Bridge Start'!D37</f>
        <v/>
      </c>
      <c r="CO71" s="253"/>
      <c r="CP71" s="253"/>
      <c r="CQ71" s="254"/>
      <c r="CR71" s="254"/>
      <c r="CS71" s="254"/>
      <c r="CT71" s="254"/>
      <c r="CU71" s="254"/>
      <c r="CV71" s="254"/>
      <c r="CW71" s="254"/>
      <c r="CX71" s="254"/>
      <c r="CY71" s="254"/>
      <c r="CZ71" s="254"/>
      <c r="DA71" s="254"/>
      <c r="DB71" s="254"/>
      <c r="DC71" s="254"/>
      <c r="DD71" s="254"/>
      <c r="DE71" s="254"/>
      <c r="DF71" s="254"/>
      <c r="DG71" s="254"/>
      <c r="DH71" s="254"/>
      <c r="DI71" s="254"/>
      <c r="DJ71" s="254"/>
      <c r="DK71" s="254"/>
      <c r="DL71" s="254"/>
      <c r="DM71" s="254"/>
      <c r="DN71" s="358" t="str">
        <f>'Bridge Start'!E37</f>
        <v/>
      </c>
      <c r="DO71" s="336"/>
      <c r="DP71" s="336"/>
      <c r="DQ71" s="337"/>
      <c r="DR71" s="337"/>
      <c r="DS71" s="338"/>
      <c r="DT71" s="336" t="str">
        <f>'Bridge Start'!F37</f>
        <v/>
      </c>
      <c r="DU71" s="336"/>
      <c r="DV71" s="336"/>
      <c r="DW71" s="337"/>
      <c r="DX71" s="337"/>
      <c r="DY71" s="338"/>
      <c r="DZ71" s="355" t="str">
        <f>'Bridge Start'!G37</f>
        <v/>
      </c>
      <c r="EA71" s="356"/>
      <c r="EB71" s="356"/>
      <c r="EC71" s="357"/>
    </row>
    <row r="72" spans="3:145" ht="12" customHeight="1" x14ac:dyDescent="0.2">
      <c r="C72" s="252" t="str">
        <f>'Bridge Start'!D10</f>
        <v/>
      </c>
      <c r="D72" s="336" t="str">
        <f>'Bridge Start'!E10</f>
        <v/>
      </c>
      <c r="E72" s="336"/>
      <c r="F72" s="336"/>
      <c r="G72" s="337"/>
      <c r="H72" s="337"/>
      <c r="I72" s="338"/>
      <c r="J72" s="336" t="str">
        <f>'Bridge Start'!F10</f>
        <v/>
      </c>
      <c r="K72" s="336"/>
      <c r="L72" s="336"/>
      <c r="M72" s="337"/>
      <c r="N72" s="337"/>
      <c r="O72" s="338"/>
      <c r="P72" s="355" t="str">
        <f>'Bridge Start'!G10</f>
        <v/>
      </c>
      <c r="Q72" s="356"/>
      <c r="R72" s="356"/>
      <c r="S72" s="357"/>
      <c r="AH72" s="208" t="str">
        <f>'Bridge Start'!D24</f>
        <v/>
      </c>
      <c r="AI72" s="253"/>
      <c r="AJ72" s="253"/>
      <c r="AK72" s="254"/>
      <c r="AL72" s="254"/>
      <c r="AM72" s="254"/>
      <c r="AN72" s="254"/>
      <c r="AO72" s="254"/>
      <c r="AP72" s="254"/>
      <c r="AQ72" s="254"/>
      <c r="AR72" s="254"/>
      <c r="AS72" s="254"/>
      <c r="AT72" s="254"/>
      <c r="AU72" s="254"/>
      <c r="AV72" s="254"/>
      <c r="AW72" s="254"/>
      <c r="AX72" s="254"/>
      <c r="AY72" s="254"/>
      <c r="AZ72" s="254"/>
      <c r="BA72" s="254"/>
      <c r="BB72" s="254"/>
      <c r="BC72" s="254"/>
      <c r="BD72" s="254"/>
      <c r="BE72" s="254"/>
      <c r="BF72" s="254"/>
      <c r="BG72" s="254"/>
      <c r="BH72" s="358" t="str">
        <f>'Bridge Start'!E24</f>
        <v/>
      </c>
      <c r="BI72" s="337"/>
      <c r="BJ72" s="337"/>
      <c r="BK72" s="337"/>
      <c r="BL72" s="337"/>
      <c r="BM72" s="338"/>
      <c r="BN72" s="358" t="str">
        <f>'Bridge Start'!F24</f>
        <v/>
      </c>
      <c r="BO72" s="337"/>
      <c r="BP72" s="337"/>
      <c r="BQ72" s="337"/>
      <c r="BR72" s="337"/>
      <c r="BS72" s="338"/>
      <c r="BT72" s="358" t="str">
        <f>'Bridge Start'!G24</f>
        <v/>
      </c>
      <c r="BU72" s="337"/>
      <c r="BV72" s="337"/>
      <c r="BW72" s="338"/>
      <c r="CN72" s="208" t="str">
        <f>'Bridge Start'!D38</f>
        <v/>
      </c>
      <c r="CO72" s="253"/>
      <c r="CP72" s="253"/>
      <c r="CQ72" s="254"/>
      <c r="CR72" s="254"/>
      <c r="CS72" s="254"/>
      <c r="CT72" s="254"/>
      <c r="CU72" s="254"/>
      <c r="CV72" s="254"/>
      <c r="CW72" s="254"/>
      <c r="CX72" s="254"/>
      <c r="CY72" s="254"/>
      <c r="CZ72" s="254"/>
      <c r="DA72" s="254"/>
      <c r="DB72" s="254"/>
      <c r="DC72" s="254"/>
      <c r="DD72" s="254"/>
      <c r="DE72" s="254"/>
      <c r="DF72" s="254"/>
      <c r="DG72" s="254"/>
      <c r="DH72" s="254"/>
      <c r="DI72" s="254"/>
      <c r="DJ72" s="254"/>
      <c r="DK72" s="254"/>
      <c r="DL72" s="254"/>
      <c r="DM72" s="254"/>
      <c r="DN72" s="358" t="str">
        <f>'Bridge Start'!E38</f>
        <v/>
      </c>
      <c r="DO72" s="336"/>
      <c r="DP72" s="336"/>
      <c r="DQ72" s="337"/>
      <c r="DR72" s="337"/>
      <c r="DS72" s="338"/>
      <c r="DT72" s="336" t="str">
        <f>'Bridge Start'!F38</f>
        <v/>
      </c>
      <c r="DU72" s="336"/>
      <c r="DV72" s="336"/>
      <c r="DW72" s="337"/>
      <c r="DX72" s="337"/>
      <c r="DY72" s="338"/>
      <c r="DZ72" s="355" t="str">
        <f>'Bridge Start'!G38</f>
        <v/>
      </c>
      <c r="EA72" s="356"/>
      <c r="EB72" s="356"/>
      <c r="EC72" s="357"/>
    </row>
    <row r="73" spans="3:145" ht="12" customHeight="1" x14ac:dyDescent="0.2">
      <c r="C73" s="252" t="str">
        <f>'Bridge Start'!D11</f>
        <v/>
      </c>
      <c r="D73" s="336" t="str">
        <f>'Bridge Start'!E11</f>
        <v/>
      </c>
      <c r="E73" s="336"/>
      <c r="F73" s="336"/>
      <c r="G73" s="337"/>
      <c r="H73" s="337"/>
      <c r="I73" s="338"/>
      <c r="J73" s="336" t="str">
        <f>'Bridge Start'!F11</f>
        <v/>
      </c>
      <c r="K73" s="336"/>
      <c r="L73" s="336"/>
      <c r="M73" s="337"/>
      <c r="N73" s="337"/>
      <c r="O73" s="338"/>
      <c r="P73" s="355" t="str">
        <f>'Bridge Start'!G11</f>
        <v/>
      </c>
      <c r="Q73" s="356"/>
      <c r="R73" s="356"/>
      <c r="S73" s="357"/>
      <c r="AH73" s="208" t="str">
        <f>'Bridge Start'!D25</f>
        <v/>
      </c>
      <c r="AI73" s="253"/>
      <c r="AJ73" s="253"/>
      <c r="AK73" s="254"/>
      <c r="AL73" s="254"/>
      <c r="AM73" s="254"/>
      <c r="AN73" s="254"/>
      <c r="AO73" s="254"/>
      <c r="AP73" s="254"/>
      <c r="AQ73" s="254"/>
      <c r="AR73" s="254"/>
      <c r="AS73" s="254"/>
      <c r="AT73" s="254"/>
      <c r="AU73" s="254"/>
      <c r="AV73" s="254"/>
      <c r="AW73" s="254"/>
      <c r="AX73" s="254"/>
      <c r="AY73" s="254"/>
      <c r="AZ73" s="254"/>
      <c r="BA73" s="254"/>
      <c r="BB73" s="254"/>
      <c r="BC73" s="254"/>
      <c r="BD73" s="254"/>
      <c r="BE73" s="254"/>
      <c r="BF73" s="254"/>
      <c r="BG73" s="254"/>
      <c r="BH73" s="358" t="str">
        <f>'Bridge Start'!E25</f>
        <v/>
      </c>
      <c r="BI73" s="337"/>
      <c r="BJ73" s="337"/>
      <c r="BK73" s="337"/>
      <c r="BL73" s="337"/>
      <c r="BM73" s="338"/>
      <c r="BN73" s="358" t="str">
        <f>'Bridge Start'!F25</f>
        <v/>
      </c>
      <c r="BO73" s="337"/>
      <c r="BP73" s="337"/>
      <c r="BQ73" s="337"/>
      <c r="BR73" s="337"/>
      <c r="BS73" s="338"/>
      <c r="BT73" s="358" t="str">
        <f>'Bridge Start'!G25</f>
        <v/>
      </c>
      <c r="BU73" s="337"/>
      <c r="BV73" s="337"/>
      <c r="BW73" s="338"/>
      <c r="CN73" s="208" t="str">
        <f>'Bridge Start'!D39</f>
        <v/>
      </c>
      <c r="CO73" s="253"/>
      <c r="CP73" s="253"/>
      <c r="CQ73" s="254"/>
      <c r="CR73" s="254"/>
      <c r="CS73" s="254"/>
      <c r="CT73" s="254"/>
      <c r="CU73" s="254"/>
      <c r="CV73" s="254"/>
      <c r="CW73" s="254"/>
      <c r="CX73" s="254"/>
      <c r="CY73" s="254"/>
      <c r="CZ73" s="254"/>
      <c r="DA73" s="254"/>
      <c r="DB73" s="254"/>
      <c r="DC73" s="254"/>
      <c r="DD73" s="254"/>
      <c r="DE73" s="254"/>
      <c r="DF73" s="254"/>
      <c r="DG73" s="254"/>
      <c r="DH73" s="254"/>
      <c r="DI73" s="254"/>
      <c r="DJ73" s="254"/>
      <c r="DK73" s="254"/>
      <c r="DL73" s="254"/>
      <c r="DM73" s="254"/>
      <c r="DN73" s="358" t="str">
        <f>'Bridge Start'!E39</f>
        <v/>
      </c>
      <c r="DO73" s="336"/>
      <c r="DP73" s="336"/>
      <c r="DQ73" s="337"/>
      <c r="DR73" s="337"/>
      <c r="DS73" s="338"/>
      <c r="DT73" s="336" t="str">
        <f>'Bridge Start'!F39</f>
        <v/>
      </c>
      <c r="DU73" s="336"/>
      <c r="DV73" s="336"/>
      <c r="DW73" s="337"/>
      <c r="DX73" s="337"/>
      <c r="DY73" s="338"/>
      <c r="DZ73" s="355" t="str">
        <f>'Bridge Start'!G39</f>
        <v/>
      </c>
      <c r="EA73" s="356"/>
      <c r="EB73" s="356"/>
      <c r="EC73" s="357"/>
    </row>
    <row r="74" spans="3:145" ht="12" customHeight="1" x14ac:dyDescent="0.2">
      <c r="C74" s="252" t="str">
        <f>'Bridge Start'!D12</f>
        <v/>
      </c>
      <c r="D74" s="336" t="str">
        <f>'Bridge Start'!E12</f>
        <v/>
      </c>
      <c r="E74" s="336"/>
      <c r="F74" s="336"/>
      <c r="G74" s="337"/>
      <c r="H74" s="337"/>
      <c r="I74" s="338"/>
      <c r="J74" s="336" t="str">
        <f>'Bridge Start'!F12</f>
        <v/>
      </c>
      <c r="K74" s="336"/>
      <c r="L74" s="336"/>
      <c r="M74" s="337"/>
      <c r="N74" s="337"/>
      <c r="O74" s="338"/>
      <c r="P74" s="355" t="str">
        <f>'Bridge Start'!G12</f>
        <v/>
      </c>
      <c r="Q74" s="356"/>
      <c r="R74" s="356"/>
      <c r="S74" s="357"/>
      <c r="AH74" s="208" t="str">
        <f>'Bridge Start'!D26</f>
        <v/>
      </c>
      <c r="AI74" s="253"/>
      <c r="AJ74" s="253"/>
      <c r="AK74" s="254"/>
      <c r="AL74" s="254"/>
      <c r="AM74" s="254"/>
      <c r="AN74" s="254"/>
      <c r="AO74" s="254"/>
      <c r="AP74" s="254"/>
      <c r="AQ74" s="254"/>
      <c r="AR74" s="254"/>
      <c r="AS74" s="254"/>
      <c r="AT74" s="254"/>
      <c r="AU74" s="254"/>
      <c r="AV74" s="254"/>
      <c r="AW74" s="254"/>
      <c r="AX74" s="254"/>
      <c r="AY74" s="254"/>
      <c r="AZ74" s="254"/>
      <c r="BA74" s="254"/>
      <c r="BB74" s="254"/>
      <c r="BC74" s="254"/>
      <c r="BD74" s="254"/>
      <c r="BE74" s="254"/>
      <c r="BF74" s="254"/>
      <c r="BG74" s="254"/>
      <c r="BH74" s="358" t="str">
        <f>'Bridge Start'!E26</f>
        <v/>
      </c>
      <c r="BI74" s="337"/>
      <c r="BJ74" s="337"/>
      <c r="BK74" s="337"/>
      <c r="BL74" s="337"/>
      <c r="BM74" s="338"/>
      <c r="BN74" s="358" t="str">
        <f>'Bridge Start'!F26</f>
        <v/>
      </c>
      <c r="BO74" s="337"/>
      <c r="BP74" s="337"/>
      <c r="BQ74" s="337"/>
      <c r="BR74" s="337"/>
      <c r="BS74" s="338"/>
      <c r="BT74" s="358" t="str">
        <f>'Bridge Start'!G26</f>
        <v/>
      </c>
      <c r="BU74" s="337"/>
      <c r="BV74" s="337"/>
      <c r="BW74" s="338"/>
      <c r="CN74" s="208" t="str">
        <f>'Bridge Start'!D40</f>
        <v/>
      </c>
      <c r="CO74" s="253"/>
      <c r="CP74" s="253"/>
      <c r="CQ74" s="254"/>
      <c r="CR74" s="254"/>
      <c r="CS74" s="254"/>
      <c r="CT74" s="254"/>
      <c r="CU74" s="254"/>
      <c r="CV74" s="254"/>
      <c r="CW74" s="254"/>
      <c r="CX74" s="254"/>
      <c r="CY74" s="254"/>
      <c r="CZ74" s="254"/>
      <c r="DA74" s="254"/>
      <c r="DB74" s="254"/>
      <c r="DC74" s="254"/>
      <c r="DD74" s="254"/>
      <c r="DE74" s="254"/>
      <c r="DF74" s="254"/>
      <c r="DG74" s="254"/>
      <c r="DH74" s="254"/>
      <c r="DI74" s="254"/>
      <c r="DJ74" s="254"/>
      <c r="DK74" s="254"/>
      <c r="DL74" s="254"/>
      <c r="DM74" s="254"/>
      <c r="DN74" s="358" t="str">
        <f>'Bridge Start'!E40</f>
        <v/>
      </c>
      <c r="DO74" s="336"/>
      <c r="DP74" s="336"/>
      <c r="DQ74" s="337"/>
      <c r="DR74" s="337"/>
      <c r="DS74" s="338"/>
      <c r="DT74" s="336" t="str">
        <f>'Bridge Start'!F40</f>
        <v/>
      </c>
      <c r="DU74" s="336"/>
      <c r="DV74" s="336"/>
      <c r="DW74" s="337"/>
      <c r="DX74" s="337"/>
      <c r="DY74" s="338"/>
      <c r="DZ74" s="355" t="str">
        <f>'Bridge Start'!G40</f>
        <v/>
      </c>
      <c r="EA74" s="356"/>
      <c r="EB74" s="356"/>
      <c r="EC74" s="357"/>
    </row>
    <row r="75" spans="3:145" ht="12" customHeight="1" x14ac:dyDescent="0.2">
      <c r="C75" s="252" t="str">
        <f>'Bridge Start'!D13</f>
        <v/>
      </c>
      <c r="D75" s="336" t="str">
        <f>'Bridge Start'!E13</f>
        <v/>
      </c>
      <c r="E75" s="336"/>
      <c r="F75" s="336"/>
      <c r="G75" s="337"/>
      <c r="H75" s="337"/>
      <c r="I75" s="338"/>
      <c r="J75" s="336" t="str">
        <f>'Bridge Start'!F13</f>
        <v/>
      </c>
      <c r="K75" s="336"/>
      <c r="L75" s="336"/>
      <c r="M75" s="337"/>
      <c r="N75" s="337"/>
      <c r="O75" s="338"/>
      <c r="P75" s="355" t="str">
        <f>'Bridge Start'!G13</f>
        <v/>
      </c>
      <c r="Q75" s="356"/>
      <c r="R75" s="356"/>
      <c r="S75" s="357"/>
      <c r="AH75" s="208" t="str">
        <f>'Bridge Start'!D27</f>
        <v/>
      </c>
      <c r="AI75" s="253"/>
      <c r="AJ75" s="253"/>
      <c r="AK75" s="254"/>
      <c r="AL75" s="254"/>
      <c r="AM75" s="254"/>
      <c r="AN75" s="254"/>
      <c r="AO75" s="254"/>
      <c r="AP75" s="254"/>
      <c r="AQ75" s="254"/>
      <c r="AR75" s="254"/>
      <c r="AS75" s="254"/>
      <c r="AT75" s="254"/>
      <c r="AU75" s="254"/>
      <c r="AV75" s="254"/>
      <c r="AW75" s="254"/>
      <c r="AX75" s="254"/>
      <c r="AY75" s="254"/>
      <c r="AZ75" s="254"/>
      <c r="BA75" s="254"/>
      <c r="BB75" s="254"/>
      <c r="BC75" s="254"/>
      <c r="BD75" s="254"/>
      <c r="BE75" s="254"/>
      <c r="BF75" s="254"/>
      <c r="BG75" s="254"/>
      <c r="BH75" s="358" t="str">
        <f>'Bridge Start'!E27</f>
        <v/>
      </c>
      <c r="BI75" s="337"/>
      <c r="BJ75" s="337"/>
      <c r="BK75" s="337"/>
      <c r="BL75" s="337"/>
      <c r="BM75" s="338"/>
      <c r="BN75" s="358" t="str">
        <f>'Bridge Start'!F27</f>
        <v/>
      </c>
      <c r="BO75" s="337"/>
      <c r="BP75" s="337"/>
      <c r="BQ75" s="337"/>
      <c r="BR75" s="337"/>
      <c r="BS75" s="338"/>
      <c r="BT75" s="358" t="str">
        <f>'Bridge Start'!G27</f>
        <v/>
      </c>
      <c r="BU75" s="337"/>
      <c r="BV75" s="337"/>
      <c r="BW75" s="338"/>
      <c r="CN75" s="208" t="str">
        <f>'Bridge Start'!D41</f>
        <v/>
      </c>
      <c r="CO75" s="253"/>
      <c r="CP75" s="253"/>
      <c r="CQ75" s="254"/>
      <c r="CR75" s="254"/>
      <c r="CS75" s="254"/>
      <c r="CT75" s="254"/>
      <c r="CU75" s="254"/>
      <c r="CV75" s="254"/>
      <c r="CW75" s="254"/>
      <c r="CX75" s="254"/>
      <c r="CY75" s="254"/>
      <c r="CZ75" s="254"/>
      <c r="DA75" s="254"/>
      <c r="DB75" s="254"/>
      <c r="DC75" s="254"/>
      <c r="DD75" s="254"/>
      <c r="DE75" s="254"/>
      <c r="DF75" s="254"/>
      <c r="DG75" s="254"/>
      <c r="DH75" s="254"/>
      <c r="DI75" s="254"/>
      <c r="DJ75" s="254"/>
      <c r="DK75" s="254"/>
      <c r="DL75" s="254"/>
      <c r="DM75" s="254"/>
      <c r="DN75" s="358" t="str">
        <f>'Bridge Start'!E41</f>
        <v/>
      </c>
      <c r="DO75" s="336"/>
      <c r="DP75" s="336"/>
      <c r="DQ75" s="337"/>
      <c r="DR75" s="337"/>
      <c r="DS75" s="338"/>
      <c r="DT75" s="336" t="str">
        <f>'Bridge Start'!F41</f>
        <v/>
      </c>
      <c r="DU75" s="336"/>
      <c r="DV75" s="336"/>
      <c r="DW75" s="337"/>
      <c r="DX75" s="337"/>
      <c r="DY75" s="338"/>
      <c r="DZ75" s="355" t="str">
        <f>'Bridge Start'!G41</f>
        <v/>
      </c>
      <c r="EA75" s="356"/>
      <c r="EB75" s="356"/>
      <c r="EC75" s="357"/>
    </row>
    <row r="76" spans="3:145" ht="12" customHeight="1" x14ac:dyDescent="0.2">
      <c r="C76" s="252" t="str">
        <f>'Bridge Start'!D14</f>
        <v/>
      </c>
      <c r="D76" s="336" t="str">
        <f>'Bridge Start'!E14</f>
        <v/>
      </c>
      <c r="E76" s="336"/>
      <c r="F76" s="336"/>
      <c r="G76" s="337"/>
      <c r="H76" s="337"/>
      <c r="I76" s="338"/>
      <c r="J76" s="336" t="str">
        <f>'Bridge Start'!F14</f>
        <v/>
      </c>
      <c r="K76" s="336"/>
      <c r="L76" s="336"/>
      <c r="M76" s="337"/>
      <c r="N76" s="337"/>
      <c r="O76" s="338"/>
      <c r="P76" s="355" t="str">
        <f>'Bridge Start'!G14</f>
        <v/>
      </c>
      <c r="Q76" s="356"/>
      <c r="R76" s="356"/>
      <c r="S76" s="357"/>
      <c r="AH76" s="208" t="str">
        <f>'Bridge Start'!D28</f>
        <v/>
      </c>
      <c r="AI76" s="253"/>
      <c r="AJ76" s="253"/>
      <c r="AK76" s="254"/>
      <c r="AL76" s="254"/>
      <c r="AM76" s="254"/>
      <c r="AN76" s="254"/>
      <c r="AO76" s="254"/>
      <c r="AP76" s="254"/>
      <c r="AQ76" s="254"/>
      <c r="AR76" s="254"/>
      <c r="AS76" s="254"/>
      <c r="AT76" s="254"/>
      <c r="AU76" s="254"/>
      <c r="AV76" s="254"/>
      <c r="AW76" s="254"/>
      <c r="AX76" s="254"/>
      <c r="AY76" s="254"/>
      <c r="AZ76" s="254"/>
      <c r="BA76" s="254"/>
      <c r="BB76" s="254"/>
      <c r="BC76" s="254"/>
      <c r="BD76" s="254"/>
      <c r="BE76" s="254"/>
      <c r="BF76" s="254"/>
      <c r="BG76" s="254"/>
      <c r="BH76" s="358" t="str">
        <f>'Bridge Start'!E28</f>
        <v/>
      </c>
      <c r="BI76" s="337"/>
      <c r="BJ76" s="337"/>
      <c r="BK76" s="337"/>
      <c r="BL76" s="337"/>
      <c r="BM76" s="338"/>
      <c r="BN76" s="358" t="str">
        <f>'Bridge Start'!F28</f>
        <v/>
      </c>
      <c r="BO76" s="337"/>
      <c r="BP76" s="337"/>
      <c r="BQ76" s="337"/>
      <c r="BR76" s="337"/>
      <c r="BS76" s="338"/>
      <c r="BT76" s="358" t="str">
        <f>'Bridge Start'!G28</f>
        <v/>
      </c>
      <c r="BU76" s="337"/>
      <c r="BV76" s="337"/>
      <c r="BW76" s="338"/>
      <c r="CN76" s="208" t="str">
        <f>'Bridge Start'!D42</f>
        <v/>
      </c>
      <c r="CO76" s="253"/>
      <c r="CP76" s="253"/>
      <c r="CQ76" s="254"/>
      <c r="CR76" s="254"/>
      <c r="CS76" s="254"/>
      <c r="CT76" s="254"/>
      <c r="CU76" s="254"/>
      <c r="CV76" s="254"/>
      <c r="CW76" s="254"/>
      <c r="CX76" s="254"/>
      <c r="CY76" s="254"/>
      <c r="CZ76" s="254"/>
      <c r="DA76" s="254"/>
      <c r="DB76" s="254"/>
      <c r="DC76" s="254"/>
      <c r="DD76" s="254"/>
      <c r="DE76" s="254"/>
      <c r="DF76" s="254"/>
      <c r="DG76" s="254"/>
      <c r="DH76" s="254"/>
      <c r="DI76" s="254"/>
      <c r="DJ76" s="254"/>
      <c r="DK76" s="254"/>
      <c r="DL76" s="254"/>
      <c r="DM76" s="254"/>
      <c r="DN76" s="358" t="str">
        <f>'Bridge Start'!E42</f>
        <v/>
      </c>
      <c r="DO76" s="336"/>
      <c r="DP76" s="336"/>
      <c r="DQ76" s="337"/>
      <c r="DR76" s="337"/>
      <c r="DS76" s="338"/>
      <c r="DT76" s="336" t="str">
        <f>'Bridge Start'!F42</f>
        <v/>
      </c>
      <c r="DU76" s="336"/>
      <c r="DV76" s="336"/>
      <c r="DW76" s="337"/>
      <c r="DX76" s="337"/>
      <c r="DY76" s="338"/>
      <c r="DZ76" s="355" t="str">
        <f>'Bridge Start'!G42</f>
        <v/>
      </c>
      <c r="EA76" s="356"/>
      <c r="EB76" s="356"/>
      <c r="EC76" s="357"/>
    </row>
    <row r="77" spans="3:145" ht="12" customHeight="1" x14ac:dyDescent="0.2">
      <c r="C77" s="252" t="str">
        <f>'Bridge Start'!D15</f>
        <v/>
      </c>
      <c r="D77" s="336" t="str">
        <f>'Bridge Start'!E15</f>
        <v/>
      </c>
      <c r="E77" s="336"/>
      <c r="F77" s="336"/>
      <c r="G77" s="337"/>
      <c r="H77" s="337"/>
      <c r="I77" s="338"/>
      <c r="J77" s="336" t="str">
        <f>'Bridge Start'!F15</f>
        <v/>
      </c>
      <c r="K77" s="336"/>
      <c r="L77" s="336"/>
      <c r="M77" s="337"/>
      <c r="N77" s="337"/>
      <c r="O77" s="338"/>
      <c r="P77" s="355" t="str">
        <f>'Bridge Start'!G15</f>
        <v/>
      </c>
      <c r="Q77" s="356"/>
      <c r="R77" s="356"/>
      <c r="S77" s="357"/>
      <c r="AH77" s="208" t="str">
        <f>'Bridge Start'!D29</f>
        <v/>
      </c>
      <c r="AI77" s="253"/>
      <c r="AJ77" s="253"/>
      <c r="AK77" s="254"/>
      <c r="AL77" s="254"/>
      <c r="AM77" s="254"/>
      <c r="AN77" s="254"/>
      <c r="AO77" s="254"/>
      <c r="AP77" s="254"/>
      <c r="AQ77" s="254"/>
      <c r="AR77" s="254"/>
      <c r="AS77" s="254"/>
      <c r="AT77" s="254"/>
      <c r="AU77" s="254"/>
      <c r="AV77" s="254"/>
      <c r="AW77" s="254"/>
      <c r="AX77" s="254"/>
      <c r="AY77" s="254"/>
      <c r="AZ77" s="254"/>
      <c r="BA77" s="254"/>
      <c r="BB77" s="254"/>
      <c r="BC77" s="254"/>
      <c r="BD77" s="254"/>
      <c r="BE77" s="254"/>
      <c r="BF77" s="254"/>
      <c r="BG77" s="254"/>
      <c r="BH77" s="358" t="str">
        <f>'Bridge Start'!E29</f>
        <v/>
      </c>
      <c r="BI77" s="337"/>
      <c r="BJ77" s="337"/>
      <c r="BK77" s="337"/>
      <c r="BL77" s="337"/>
      <c r="BM77" s="338"/>
      <c r="BN77" s="358" t="str">
        <f>'Bridge Start'!F29</f>
        <v/>
      </c>
      <c r="BO77" s="337"/>
      <c r="BP77" s="337"/>
      <c r="BQ77" s="337"/>
      <c r="BR77" s="337"/>
      <c r="BS77" s="338"/>
      <c r="BT77" s="358" t="str">
        <f>'Bridge Start'!G29</f>
        <v/>
      </c>
      <c r="BU77" s="337"/>
      <c r="BV77" s="337"/>
      <c r="BW77" s="338"/>
      <c r="CN77" s="208" t="str">
        <f>'Bridge Start'!D43</f>
        <v/>
      </c>
      <c r="CO77" s="253"/>
      <c r="CP77" s="253"/>
      <c r="CQ77" s="254"/>
      <c r="CR77" s="254"/>
      <c r="CS77" s="254"/>
      <c r="CT77" s="254"/>
      <c r="CU77" s="254"/>
      <c r="CV77" s="254"/>
      <c r="CW77" s="254"/>
      <c r="CX77" s="254"/>
      <c r="CY77" s="254"/>
      <c r="CZ77" s="254"/>
      <c r="DA77" s="254"/>
      <c r="DB77" s="254"/>
      <c r="DC77" s="254"/>
      <c r="DD77" s="254"/>
      <c r="DE77" s="254"/>
      <c r="DF77" s="254"/>
      <c r="DG77" s="254"/>
      <c r="DH77" s="254"/>
      <c r="DI77" s="254"/>
      <c r="DJ77" s="254"/>
      <c r="DK77" s="254"/>
      <c r="DL77" s="254"/>
      <c r="DM77" s="254"/>
      <c r="DN77" s="358" t="str">
        <f>'Bridge Start'!E43</f>
        <v/>
      </c>
      <c r="DO77" s="336"/>
      <c r="DP77" s="336"/>
      <c r="DQ77" s="337"/>
      <c r="DR77" s="337"/>
      <c r="DS77" s="338"/>
      <c r="DT77" s="336" t="str">
        <f>'Bridge Start'!F43</f>
        <v/>
      </c>
      <c r="DU77" s="336"/>
      <c r="DV77" s="336"/>
      <c r="DW77" s="337"/>
      <c r="DX77" s="337"/>
      <c r="DY77" s="338"/>
      <c r="DZ77" s="355" t="str">
        <f>'Bridge Start'!G43</f>
        <v/>
      </c>
      <c r="EA77" s="356"/>
      <c r="EB77" s="356"/>
      <c r="EC77" s="357"/>
    </row>
    <row r="78" spans="3:145" ht="12" customHeight="1" x14ac:dyDescent="0.2">
      <c r="C78" s="252" t="str">
        <f>'Bridge Start'!D16</f>
        <v/>
      </c>
      <c r="D78" s="336" t="str">
        <f>'Bridge Start'!E16</f>
        <v/>
      </c>
      <c r="E78" s="336"/>
      <c r="F78" s="336"/>
      <c r="G78" s="337"/>
      <c r="H78" s="337"/>
      <c r="I78" s="338"/>
      <c r="J78" s="336" t="str">
        <f>'Bridge Start'!F16</f>
        <v/>
      </c>
      <c r="K78" s="336"/>
      <c r="L78" s="336"/>
      <c r="M78" s="337"/>
      <c r="N78" s="337"/>
      <c r="O78" s="338"/>
      <c r="P78" s="355" t="str">
        <f>'Bridge Start'!G16</f>
        <v/>
      </c>
      <c r="Q78" s="356"/>
      <c r="R78" s="356"/>
      <c r="S78" s="357"/>
      <c r="AH78" s="208" t="str">
        <f>'Bridge Start'!D30</f>
        <v/>
      </c>
      <c r="AI78" s="253"/>
      <c r="AJ78" s="253"/>
      <c r="AK78" s="254"/>
      <c r="AL78" s="254"/>
      <c r="AM78" s="254"/>
      <c r="AN78" s="254"/>
      <c r="AO78" s="254"/>
      <c r="AP78" s="254"/>
      <c r="AQ78" s="254"/>
      <c r="AR78" s="254"/>
      <c r="AS78" s="254"/>
      <c r="AT78" s="254"/>
      <c r="AU78" s="254"/>
      <c r="AV78" s="254"/>
      <c r="AW78" s="254"/>
      <c r="AX78" s="254"/>
      <c r="AY78" s="254"/>
      <c r="AZ78" s="254"/>
      <c r="BA78" s="254"/>
      <c r="BB78" s="254"/>
      <c r="BC78" s="254"/>
      <c r="BD78" s="254"/>
      <c r="BE78" s="254"/>
      <c r="BF78" s="254"/>
      <c r="BG78" s="254"/>
      <c r="BH78" s="358" t="str">
        <f>'Bridge Start'!E30</f>
        <v/>
      </c>
      <c r="BI78" s="337"/>
      <c r="BJ78" s="337"/>
      <c r="BK78" s="337"/>
      <c r="BL78" s="337"/>
      <c r="BM78" s="338"/>
      <c r="BN78" s="358" t="str">
        <f>'Bridge Start'!F30</f>
        <v/>
      </c>
      <c r="BO78" s="337"/>
      <c r="BP78" s="337"/>
      <c r="BQ78" s="337"/>
      <c r="BR78" s="337"/>
      <c r="BS78" s="338"/>
      <c r="BT78" s="358" t="str">
        <f>'Bridge Start'!G30</f>
        <v/>
      </c>
      <c r="BU78" s="337"/>
      <c r="BV78" s="337"/>
      <c r="BW78" s="338"/>
      <c r="CN78" s="208" t="str">
        <f>'Bridge Start'!D44</f>
        <v/>
      </c>
      <c r="CO78" s="253"/>
      <c r="CP78" s="253"/>
      <c r="CQ78" s="254"/>
      <c r="CR78" s="254"/>
      <c r="CS78" s="254"/>
      <c r="CT78" s="254"/>
      <c r="CU78" s="254"/>
      <c r="CV78" s="254"/>
      <c r="CW78" s="254"/>
      <c r="CX78" s="254"/>
      <c r="CY78" s="254"/>
      <c r="CZ78" s="254"/>
      <c r="DA78" s="254"/>
      <c r="DB78" s="254"/>
      <c r="DC78" s="254"/>
      <c r="DD78" s="254"/>
      <c r="DE78" s="254"/>
      <c r="DF78" s="254"/>
      <c r="DG78" s="254"/>
      <c r="DH78" s="254"/>
      <c r="DI78" s="254"/>
      <c r="DJ78" s="254"/>
      <c r="DK78" s="254"/>
      <c r="DL78" s="254"/>
      <c r="DM78" s="254"/>
      <c r="DN78" s="358" t="str">
        <f>'Bridge Start'!E44</f>
        <v/>
      </c>
      <c r="DO78" s="336"/>
      <c r="DP78" s="336"/>
      <c r="DQ78" s="337"/>
      <c r="DR78" s="337"/>
      <c r="DS78" s="338"/>
      <c r="DT78" s="336" t="str">
        <f>'Bridge Start'!F44</f>
        <v/>
      </c>
      <c r="DU78" s="336"/>
      <c r="DV78" s="336"/>
      <c r="DW78" s="337"/>
      <c r="DX78" s="337"/>
      <c r="DY78" s="338"/>
      <c r="DZ78" s="355" t="str">
        <f>'Bridge Start'!G44</f>
        <v/>
      </c>
      <c r="EA78" s="356"/>
      <c r="EB78" s="356"/>
      <c r="EC78" s="357"/>
    </row>
    <row r="79" spans="3:145" ht="12" customHeight="1" x14ac:dyDescent="0.2">
      <c r="C79" s="252" t="str">
        <f>'Bridge Start'!D17</f>
        <v/>
      </c>
      <c r="D79" s="336" t="str">
        <f>'Bridge Start'!E17</f>
        <v/>
      </c>
      <c r="E79" s="336"/>
      <c r="F79" s="336"/>
      <c r="G79" s="337"/>
      <c r="H79" s="337"/>
      <c r="I79" s="338"/>
      <c r="J79" s="336" t="str">
        <f>'Bridge Start'!F17</f>
        <v/>
      </c>
      <c r="K79" s="336"/>
      <c r="L79" s="336"/>
      <c r="M79" s="337"/>
      <c r="N79" s="337"/>
      <c r="O79" s="338"/>
      <c r="P79" s="358" t="str">
        <f>'Bridge Start'!G17</f>
        <v/>
      </c>
      <c r="Q79" s="337"/>
      <c r="R79" s="337"/>
      <c r="S79" s="338"/>
      <c r="AH79" s="208" t="str">
        <f>'Bridge Start'!D31</f>
        <v/>
      </c>
      <c r="AI79" s="253"/>
      <c r="AJ79" s="253"/>
      <c r="AK79" s="254"/>
      <c r="AL79" s="254"/>
      <c r="AM79" s="254"/>
      <c r="AN79" s="254"/>
      <c r="AO79" s="254"/>
      <c r="AP79" s="254"/>
      <c r="AQ79" s="254"/>
      <c r="AR79" s="254"/>
      <c r="AS79" s="254"/>
      <c r="AT79" s="254"/>
      <c r="AU79" s="254"/>
      <c r="AV79" s="254"/>
      <c r="AW79" s="254"/>
      <c r="AX79" s="254"/>
      <c r="AY79" s="254"/>
      <c r="AZ79" s="254"/>
      <c r="BA79" s="254"/>
      <c r="BB79" s="254"/>
      <c r="BC79" s="254"/>
      <c r="BD79" s="254"/>
      <c r="BE79" s="254"/>
      <c r="BF79" s="254"/>
      <c r="BG79" s="254"/>
      <c r="BH79" s="358" t="str">
        <f>'Bridge Start'!E31</f>
        <v/>
      </c>
      <c r="BI79" s="337"/>
      <c r="BJ79" s="337"/>
      <c r="BK79" s="337"/>
      <c r="BL79" s="337"/>
      <c r="BM79" s="338"/>
      <c r="BN79" s="358" t="str">
        <f>'Bridge Start'!F31</f>
        <v/>
      </c>
      <c r="BO79" s="337"/>
      <c r="BP79" s="337"/>
      <c r="BQ79" s="337"/>
      <c r="BR79" s="337"/>
      <c r="BS79" s="338"/>
      <c r="BT79" s="358" t="str">
        <f>'Bridge Start'!G31</f>
        <v/>
      </c>
      <c r="BU79" s="337"/>
      <c r="BV79" s="337"/>
      <c r="BW79" s="338"/>
      <c r="CN79" s="208" t="str">
        <f>'Bridge Start'!D45</f>
        <v/>
      </c>
      <c r="CO79" s="253"/>
      <c r="CP79" s="253"/>
      <c r="CQ79" s="254"/>
      <c r="CR79" s="254"/>
      <c r="CS79" s="254"/>
      <c r="CT79" s="254"/>
      <c r="CU79" s="254"/>
      <c r="CV79" s="254"/>
      <c r="CW79" s="254"/>
      <c r="CX79" s="254"/>
      <c r="CY79" s="254"/>
      <c r="CZ79" s="254"/>
      <c r="DA79" s="254"/>
      <c r="DB79" s="254"/>
      <c r="DC79" s="254"/>
      <c r="DD79" s="254"/>
      <c r="DE79" s="254"/>
      <c r="DF79" s="254"/>
      <c r="DG79" s="254"/>
      <c r="DH79" s="254"/>
      <c r="DI79" s="254"/>
      <c r="DJ79" s="254"/>
      <c r="DK79" s="254"/>
      <c r="DL79" s="254"/>
      <c r="DM79" s="254"/>
      <c r="DN79" s="358" t="str">
        <f>'Bridge Start'!E45</f>
        <v/>
      </c>
      <c r="DO79" s="336"/>
      <c r="DP79" s="336"/>
      <c r="DQ79" s="337"/>
      <c r="DR79" s="337"/>
      <c r="DS79" s="338"/>
      <c r="DT79" s="336" t="str">
        <f>'Bridge Start'!F45</f>
        <v/>
      </c>
      <c r="DU79" s="336"/>
      <c r="DV79" s="336"/>
      <c r="DW79" s="337"/>
      <c r="DX79" s="337"/>
      <c r="DY79" s="338"/>
      <c r="DZ79" s="358" t="str">
        <f>'Bridge Start'!G45</f>
        <v/>
      </c>
      <c r="EA79" s="337"/>
      <c r="EB79" s="337"/>
      <c r="EC79" s="338"/>
    </row>
    <row r="80" spans="3:145" ht="12" customHeight="1" x14ac:dyDescent="0.2">
      <c r="CN80" s="263"/>
      <c r="CO80" s="263"/>
      <c r="CP80" s="263"/>
      <c r="CQ80" s="263"/>
      <c r="CR80" s="263"/>
      <c r="CS80" s="263"/>
      <c r="CT80" s="263"/>
      <c r="CU80" s="263"/>
      <c r="CV80" s="263"/>
      <c r="CW80" s="263"/>
      <c r="CX80" s="263"/>
      <c r="CY80" s="263"/>
      <c r="CZ80" s="263"/>
      <c r="DA80" s="263"/>
      <c r="DB80" s="263"/>
      <c r="DC80" s="263"/>
      <c r="DD80" s="263"/>
      <c r="DE80" s="263"/>
      <c r="DF80" s="263"/>
      <c r="DG80" s="263"/>
      <c r="DH80" s="263"/>
      <c r="DI80" s="263"/>
      <c r="DJ80" s="263"/>
      <c r="DK80" s="263"/>
      <c r="DL80" s="263"/>
      <c r="DM80" s="263"/>
      <c r="DN80" s="263"/>
      <c r="DO80" s="263"/>
      <c r="DP80" s="263"/>
      <c r="DQ80" s="263"/>
      <c r="DR80" s="263"/>
      <c r="DS80" s="263"/>
      <c r="DT80" s="263"/>
      <c r="DU80" s="263"/>
      <c r="DV80" s="263"/>
      <c r="DW80" s="263"/>
      <c r="DX80" s="263"/>
      <c r="DY80" s="263"/>
      <c r="DZ80" s="263"/>
      <c r="EA80" s="263"/>
      <c r="EB80" s="263"/>
      <c r="EC80" s="263"/>
    </row>
    <row r="81" ht="12" customHeight="1" x14ac:dyDescent="0.2"/>
    <row r="82" ht="12" customHeight="1" x14ac:dyDescent="0.2"/>
    <row r="83" ht="12" customHeight="1" x14ac:dyDescent="0.2"/>
    <row r="84" ht="12" customHeight="1" x14ac:dyDescent="0.2"/>
  </sheetData>
  <sheetProtection sheet="1" objects="1" scenarios="1"/>
  <mergeCells count="162">
    <mergeCell ref="C5:EC5"/>
    <mergeCell ref="D7:EC7"/>
    <mergeCell ref="H8:I8"/>
    <mergeCell ref="R8:S8"/>
    <mergeCell ref="AB8:AC8"/>
    <mergeCell ref="AL8:AM8"/>
    <mergeCell ref="CX62:EC62"/>
    <mergeCell ref="D60:H60"/>
    <mergeCell ref="CD8:CG8"/>
    <mergeCell ref="CN8:CQ8"/>
    <mergeCell ref="CX8:DA8"/>
    <mergeCell ref="DH8:DK8"/>
    <mergeCell ref="DR8:DU8"/>
    <mergeCell ref="EA8:EC8"/>
    <mergeCell ref="AV8:AW8"/>
    <mergeCell ref="BF8:BG8"/>
    <mergeCell ref="BP8:BQ8"/>
    <mergeCell ref="AF8:AI8"/>
    <mergeCell ref="V8:Y8"/>
    <mergeCell ref="L8:O8"/>
    <mergeCell ref="EG65:EI65"/>
    <mergeCell ref="EJ65:EM65"/>
    <mergeCell ref="EN65:EO65"/>
    <mergeCell ref="D66:I66"/>
    <mergeCell ref="J66:O66"/>
    <mergeCell ref="P66:S66"/>
    <mergeCell ref="BH66:BM66"/>
    <mergeCell ref="BN66:BS66"/>
    <mergeCell ref="BT66:BW66"/>
    <mergeCell ref="D65:I65"/>
    <mergeCell ref="J65:O65"/>
    <mergeCell ref="P65:S65"/>
    <mergeCell ref="BH65:BM65"/>
    <mergeCell ref="BN65:BS65"/>
    <mergeCell ref="BT65:BW65"/>
    <mergeCell ref="DN65:DS65"/>
    <mergeCell ref="DT65:DY65"/>
    <mergeCell ref="DZ65:EC65"/>
    <mergeCell ref="D68:I68"/>
    <mergeCell ref="J68:O68"/>
    <mergeCell ref="P68:S68"/>
    <mergeCell ref="BH68:BM68"/>
    <mergeCell ref="BN68:BS68"/>
    <mergeCell ref="BT68:BW68"/>
    <mergeCell ref="DN68:DS68"/>
    <mergeCell ref="DT68:DY68"/>
    <mergeCell ref="DN66:DS66"/>
    <mergeCell ref="DT66:DY66"/>
    <mergeCell ref="D67:I67"/>
    <mergeCell ref="J67:O67"/>
    <mergeCell ref="P67:S67"/>
    <mergeCell ref="BH67:BM67"/>
    <mergeCell ref="BN67:BS67"/>
    <mergeCell ref="BT67:BW67"/>
    <mergeCell ref="DN67:DS67"/>
    <mergeCell ref="D69:I69"/>
    <mergeCell ref="J69:O69"/>
    <mergeCell ref="P69:S69"/>
    <mergeCell ref="BH69:BM69"/>
    <mergeCell ref="BN69:BS69"/>
    <mergeCell ref="BT69:BW69"/>
    <mergeCell ref="DN69:DS69"/>
    <mergeCell ref="DT69:DY69"/>
    <mergeCell ref="DZ69:EC69"/>
    <mergeCell ref="D72:I72"/>
    <mergeCell ref="J72:O72"/>
    <mergeCell ref="P72:S72"/>
    <mergeCell ref="BH72:BM72"/>
    <mergeCell ref="BN72:BS72"/>
    <mergeCell ref="BT72:BW72"/>
    <mergeCell ref="DN72:DS72"/>
    <mergeCell ref="DT72:DY72"/>
    <mergeCell ref="DN70:DS70"/>
    <mergeCell ref="DT70:DY70"/>
    <mergeCell ref="D71:I71"/>
    <mergeCell ref="J71:O71"/>
    <mergeCell ref="P71:S71"/>
    <mergeCell ref="BH71:BM71"/>
    <mergeCell ref="BN71:BS71"/>
    <mergeCell ref="BT71:BW71"/>
    <mergeCell ref="DN71:DS71"/>
    <mergeCell ref="D70:I70"/>
    <mergeCell ref="J70:O70"/>
    <mergeCell ref="P70:S70"/>
    <mergeCell ref="BH70:BM70"/>
    <mergeCell ref="BN70:BS70"/>
    <mergeCell ref="BT70:BW70"/>
    <mergeCell ref="D73:I73"/>
    <mergeCell ref="J73:O73"/>
    <mergeCell ref="P73:S73"/>
    <mergeCell ref="BH73:BM73"/>
    <mergeCell ref="BN73:BS73"/>
    <mergeCell ref="BT73:BW73"/>
    <mergeCell ref="DN73:DS73"/>
    <mergeCell ref="DT73:DY73"/>
    <mergeCell ref="DZ73:EC73"/>
    <mergeCell ref="D76:I76"/>
    <mergeCell ref="J76:O76"/>
    <mergeCell ref="P76:S76"/>
    <mergeCell ref="BH76:BM76"/>
    <mergeCell ref="BN76:BS76"/>
    <mergeCell ref="BT76:BW76"/>
    <mergeCell ref="DN76:DS76"/>
    <mergeCell ref="DT76:DY76"/>
    <mergeCell ref="DN74:DS74"/>
    <mergeCell ref="DT74:DY74"/>
    <mergeCell ref="D75:I75"/>
    <mergeCell ref="J75:O75"/>
    <mergeCell ref="P75:S75"/>
    <mergeCell ref="BH75:BM75"/>
    <mergeCell ref="BN75:BS75"/>
    <mergeCell ref="BT75:BW75"/>
    <mergeCell ref="DN75:DS75"/>
    <mergeCell ref="D74:I74"/>
    <mergeCell ref="J74:O74"/>
    <mergeCell ref="P74:S74"/>
    <mergeCell ref="BH74:BM74"/>
    <mergeCell ref="BN74:BS74"/>
    <mergeCell ref="BT74:BW74"/>
    <mergeCell ref="D77:I77"/>
    <mergeCell ref="J77:O77"/>
    <mergeCell ref="P77:S77"/>
    <mergeCell ref="BH77:BM77"/>
    <mergeCell ref="BN77:BS77"/>
    <mergeCell ref="BT77:BW77"/>
    <mergeCell ref="DN77:DS77"/>
    <mergeCell ref="DT77:DY77"/>
    <mergeCell ref="DZ77:EC77"/>
    <mergeCell ref="D79:I79"/>
    <mergeCell ref="J79:O79"/>
    <mergeCell ref="P79:S79"/>
    <mergeCell ref="BH79:BM79"/>
    <mergeCell ref="BN79:BS79"/>
    <mergeCell ref="BT79:BW79"/>
    <mergeCell ref="DN79:DS79"/>
    <mergeCell ref="D78:I78"/>
    <mergeCell ref="J78:O78"/>
    <mergeCell ref="P78:S78"/>
    <mergeCell ref="BH78:BM78"/>
    <mergeCell ref="BN78:BS78"/>
    <mergeCell ref="BT78:BW78"/>
    <mergeCell ref="DT79:DY79"/>
    <mergeCell ref="DZ79:EC79"/>
    <mergeCell ref="BT8:BW8"/>
    <mergeCell ref="BJ8:BM8"/>
    <mergeCell ref="AZ8:BC8"/>
    <mergeCell ref="AP8:AS8"/>
    <mergeCell ref="DN78:DS78"/>
    <mergeCell ref="DT78:DY78"/>
    <mergeCell ref="DZ78:EC78"/>
    <mergeCell ref="DZ76:EC76"/>
    <mergeCell ref="DT75:DY75"/>
    <mergeCell ref="DZ75:EC75"/>
    <mergeCell ref="DZ74:EC74"/>
    <mergeCell ref="DZ72:EC72"/>
    <mergeCell ref="DT71:DY71"/>
    <mergeCell ref="DZ71:EC71"/>
    <mergeCell ref="DZ70:EC70"/>
    <mergeCell ref="DZ68:EC68"/>
    <mergeCell ref="DT67:DY67"/>
    <mergeCell ref="DZ67:EC67"/>
    <mergeCell ref="DZ66:EC66"/>
  </mergeCells>
  <conditionalFormatting sqref="D9:EC58">
    <cfRule type="expression" dxfId="11" priority="9" stopIfTrue="1">
      <formula>AND($B9="Yes",D9=1,$EE$4=2)</formula>
    </cfRule>
    <cfRule type="expression" dxfId="10" priority="10">
      <formula>AND(D9=1,$EE$4=2)</formula>
    </cfRule>
  </conditionalFormatting>
  <conditionalFormatting sqref="D9:EC58">
    <cfRule type="expression" dxfId="9" priority="5" stopIfTrue="1">
      <formula>AND($B9="Yes",D9=1,$EE$4=1)</formula>
    </cfRule>
    <cfRule type="expression" dxfId="8" priority="6">
      <formula>AND(D9=1,$EE$4=1)</formula>
    </cfRule>
    <cfRule type="expression" dxfId="7" priority="7" stopIfTrue="1">
      <formula>AND($B9="Yes",D9=1,$EE$4=3)</formula>
    </cfRule>
    <cfRule type="expression" dxfId="6" priority="8">
      <formula>AND(D9=1,$EE$4=3)</formula>
    </cfRule>
  </conditionalFormatting>
  <conditionalFormatting sqref="D62:H62">
    <cfRule type="expression" dxfId="5" priority="3">
      <formula>$EE$4=3</formula>
    </cfRule>
    <cfRule type="expression" dxfId="4" priority="4">
      <formula>$EE$4=1</formula>
    </cfRule>
  </conditionalFormatting>
  <conditionalFormatting sqref="S62:W62">
    <cfRule type="expression" dxfId="3" priority="1">
      <formula>$EE$4=3</formula>
    </cfRule>
    <cfRule type="expression" dxfId="2" priority="2">
      <formula>$EE$4=1</formula>
    </cfRule>
  </conditionalFormatting>
  <pageMargins left="0.7" right="0.7" top="0.75" bottom="0.75" header="0.3" footer="0.3"/>
  <pageSetup paperSize="17" orientation="landscape" r:id="rId1"/>
  <headerFooter>
    <oddFooter>&amp;CEFL-TM-HWY-05(01)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locked="0" defaultSize="0" autoFill="0" autoLine="0" autoPict="0">
                <anchor moveWithCells="1">
                  <from>
                    <xdr:col>2</xdr:col>
                    <xdr:colOff>38100</xdr:colOff>
                    <xdr:row>1</xdr:row>
                    <xdr:rowOff>123825</xdr:rowOff>
                  </from>
                  <to>
                    <xdr:col>2</xdr:col>
                    <xdr:colOff>342900</xdr:colOff>
                    <xdr:row>3</xdr:row>
                    <xdr:rowOff>57150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2</xdr:col>
                    <xdr:colOff>533400</xdr:colOff>
                    <xdr:row>1</xdr:row>
                    <xdr:rowOff>114300</xdr:rowOff>
                  </from>
                  <to>
                    <xdr:col>2</xdr:col>
                    <xdr:colOff>838200</xdr:colOff>
                    <xdr:row>3</xdr:row>
                    <xdr:rowOff>47625</xdr:rowOff>
                  </to>
                </anchor>
              </controlPr>
            </control>
          </mc:Choice>
        </mc:AlternateContent>
        <mc:AlternateContent xmlns:mc="http://schemas.openxmlformats.org/markup-compatibility/2006">
          <mc:Choice Requires="x14">
            <control shapeId="9219" r:id="rId6" name="Option Button 3">
              <controlPr defaultSize="0" autoFill="0" autoLine="0" autoPict="0">
                <anchor moveWithCells="1">
                  <from>
                    <xdr:col>2</xdr:col>
                    <xdr:colOff>1019175</xdr:colOff>
                    <xdr:row>1</xdr:row>
                    <xdr:rowOff>114300</xdr:rowOff>
                  </from>
                  <to>
                    <xdr:col>2</xdr:col>
                    <xdr:colOff>1323975</xdr:colOff>
                    <xdr:row>3</xdr:row>
                    <xdr:rowOff>47625</xdr:rowOff>
                  </to>
                </anchor>
              </controlPr>
            </control>
          </mc:Choice>
        </mc:AlternateContent>
        <mc:AlternateContent xmlns:mc="http://schemas.openxmlformats.org/markup-compatibility/2006">
          <mc:Choice Requires="x14">
            <control shapeId="9220" r:id="rId7" name="Option Button 4">
              <controlPr defaultSize="0" autoFill="0" autoLine="0" autoPict="0">
                <anchor moveWithCells="1">
                  <from>
                    <xdr:col>2</xdr:col>
                    <xdr:colOff>1485900</xdr:colOff>
                    <xdr:row>1</xdr:row>
                    <xdr:rowOff>114300</xdr:rowOff>
                  </from>
                  <to>
                    <xdr:col>2</xdr:col>
                    <xdr:colOff>1790700</xdr:colOff>
                    <xdr:row>3</xdr:row>
                    <xdr:rowOff>47625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2</xdr:col>
                    <xdr:colOff>1924050</xdr:colOff>
                    <xdr:row>1</xdr:row>
                    <xdr:rowOff>123825</xdr:rowOff>
                  </from>
                  <to>
                    <xdr:col>3</xdr:col>
                    <xdr:colOff>47625</xdr:colOff>
                    <xdr:row>3</xdr:row>
                    <xdr:rowOff>57150</xdr:rowOff>
                  </to>
                </anchor>
              </controlPr>
            </control>
          </mc:Choice>
        </mc:AlternateContent>
        <mc:AlternateContent xmlns:mc="http://schemas.openxmlformats.org/markup-compatibility/2006">
          <mc:Choice Requires="x14">
            <control shapeId="9222" r:id="rId9" name="Drop Down 6">
              <controlPr locked="0" defaultSize="0" autoLine="0" autoPict="0">
                <anchor moveWithCells="1">
                  <from>
                    <xdr:col>8</xdr:col>
                    <xdr:colOff>0</xdr:colOff>
                    <xdr:row>2</xdr:row>
                    <xdr:rowOff>0</xdr:rowOff>
                  </from>
                  <to>
                    <xdr:col>22</xdr:col>
                    <xdr:colOff>76200</xdr:colOff>
                    <xdr:row>3</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B1:N154"/>
  <sheetViews>
    <sheetView zoomScale="70" zoomScaleNormal="70" workbookViewId="0">
      <pane ySplit="4" topLeftCell="A5" activePane="bottomLeft" state="frozen"/>
      <selection pane="bottomLeft" activeCell="G35" sqref="G35"/>
    </sheetView>
  </sheetViews>
  <sheetFormatPr defaultRowHeight="12.75" x14ac:dyDescent="0.2"/>
  <cols>
    <col min="2" max="2" width="41.42578125" customWidth="1"/>
    <col min="3" max="3" width="14.42578125" customWidth="1"/>
    <col min="4" max="4" width="12.42578125" customWidth="1"/>
    <col min="5" max="5" width="18" customWidth="1"/>
    <col min="6" max="6" width="14.85546875" customWidth="1"/>
    <col min="7" max="7" width="17.85546875" customWidth="1"/>
    <col min="8" max="8" width="13.28515625" customWidth="1"/>
    <col min="9" max="9" width="20.85546875" customWidth="1"/>
    <col min="10" max="10" width="17.28515625" customWidth="1"/>
    <col min="12" max="12" width="13.7109375" customWidth="1"/>
  </cols>
  <sheetData>
    <row r="1" spans="2:9" ht="23.25" x14ac:dyDescent="0.35">
      <c r="B1" s="87" t="s">
        <v>198</v>
      </c>
      <c r="C1" s="87"/>
      <c r="D1" s="87"/>
      <c r="E1" s="86"/>
      <c r="F1" s="86"/>
      <c r="G1" s="86"/>
      <c r="H1" s="86"/>
      <c r="I1" s="86"/>
    </row>
    <row r="2" spans="2:9" x14ac:dyDescent="0.2">
      <c r="B2" s="4"/>
      <c r="D2" s="4"/>
    </row>
    <row r="3" spans="2:9" x14ac:dyDescent="0.2">
      <c r="B3" s="78" t="s">
        <v>0</v>
      </c>
      <c r="C3" s="78" t="s">
        <v>16</v>
      </c>
      <c r="D3" s="18" t="s">
        <v>161</v>
      </c>
      <c r="E3" s="5"/>
      <c r="F3" s="5"/>
      <c r="H3" s="2"/>
    </row>
    <row r="4" spans="2:9" ht="16.5" thickBot="1" x14ac:dyDescent="0.3">
      <c r="B4" s="95"/>
      <c r="C4" s="36"/>
      <c r="D4" s="34"/>
    </row>
    <row r="5" spans="2:9" ht="15.75" thickBot="1" x14ac:dyDescent="0.3">
      <c r="B5" s="57" t="s">
        <v>55</v>
      </c>
      <c r="C5" s="68"/>
      <c r="D5" s="81"/>
      <c r="E5" s="20"/>
      <c r="F5" s="20"/>
      <c r="G5" s="20"/>
      <c r="H5" s="20"/>
      <c r="I5" s="20"/>
    </row>
    <row r="6" spans="2:9" ht="14.25" x14ac:dyDescent="0.2">
      <c r="B6" s="72" t="s">
        <v>56</v>
      </c>
      <c r="C6" s="69" t="s">
        <v>125</v>
      </c>
      <c r="D6" s="59">
        <v>2</v>
      </c>
    </row>
    <row r="7" spans="2:9" ht="14.25" x14ac:dyDescent="0.2">
      <c r="B7" s="73" t="s">
        <v>57</v>
      </c>
      <c r="C7" s="70" t="s">
        <v>126</v>
      </c>
      <c r="D7" s="59">
        <v>800</v>
      </c>
      <c r="E7" s="22"/>
    </row>
    <row r="8" spans="2:9" ht="14.25" x14ac:dyDescent="0.2">
      <c r="B8" s="73" t="s">
        <v>58</v>
      </c>
      <c r="C8" s="70" t="s">
        <v>126</v>
      </c>
      <c r="D8" s="59">
        <v>1500</v>
      </c>
      <c r="E8" s="20"/>
    </row>
    <row r="9" spans="2:9" ht="14.25" x14ac:dyDescent="0.2">
      <c r="B9" s="73" t="s">
        <v>59</v>
      </c>
      <c r="C9" s="70" t="s">
        <v>126</v>
      </c>
      <c r="D9" s="59">
        <v>500</v>
      </c>
    </row>
    <row r="10" spans="2:9" ht="14.25" x14ac:dyDescent="0.2">
      <c r="B10" s="73" t="s">
        <v>60</v>
      </c>
      <c r="C10" s="70" t="s">
        <v>125</v>
      </c>
      <c r="D10" s="59">
        <v>30</v>
      </c>
    </row>
    <row r="11" spans="2:9" ht="14.25" x14ac:dyDescent="0.2">
      <c r="B11" s="73" t="s">
        <v>61</v>
      </c>
      <c r="C11" s="70" t="s">
        <v>17</v>
      </c>
      <c r="D11" s="59">
        <v>13</v>
      </c>
    </row>
    <row r="12" spans="2:9" ht="14.25" x14ac:dyDescent="0.2">
      <c r="B12" s="75" t="s">
        <v>62</v>
      </c>
      <c r="C12" s="71" t="s">
        <v>17</v>
      </c>
      <c r="D12" s="59">
        <v>2</v>
      </c>
    </row>
    <row r="13" spans="2:9" ht="15.75" thickBot="1" x14ac:dyDescent="0.3">
      <c r="B13" s="57" t="s">
        <v>63</v>
      </c>
      <c r="C13" s="56"/>
      <c r="D13" s="83"/>
    </row>
    <row r="14" spans="2:9" ht="14.25" x14ac:dyDescent="0.2">
      <c r="B14" s="72" t="s">
        <v>64</v>
      </c>
      <c r="C14" s="69" t="s">
        <v>17</v>
      </c>
      <c r="D14" s="59">
        <v>15</v>
      </c>
    </row>
    <row r="15" spans="2:9" ht="14.25" x14ac:dyDescent="0.2">
      <c r="B15" s="73" t="s">
        <v>65</v>
      </c>
      <c r="C15" s="70" t="s">
        <v>127</v>
      </c>
      <c r="D15" s="59">
        <v>275</v>
      </c>
    </row>
    <row r="16" spans="2:9" ht="14.25" x14ac:dyDescent="0.2">
      <c r="B16" s="73" t="s">
        <v>66</v>
      </c>
      <c r="C16" s="70" t="s">
        <v>127</v>
      </c>
      <c r="D16" s="59">
        <v>50</v>
      </c>
      <c r="E16" s="24" t="s">
        <v>138</v>
      </c>
      <c r="F16" s="21"/>
      <c r="G16" s="21"/>
      <c r="H16" s="21"/>
      <c r="I16" s="3"/>
    </row>
    <row r="17" spans="2:9" ht="14.25" x14ac:dyDescent="0.2">
      <c r="B17" s="73" t="s">
        <v>67</v>
      </c>
      <c r="C17" s="70" t="s">
        <v>128</v>
      </c>
      <c r="D17" s="59">
        <v>250</v>
      </c>
      <c r="E17" s="21" t="s">
        <v>137</v>
      </c>
      <c r="F17" s="21"/>
      <c r="G17" s="21"/>
      <c r="H17" s="21"/>
      <c r="I17" s="3"/>
    </row>
    <row r="18" spans="2:9" ht="14.25" x14ac:dyDescent="0.2">
      <c r="B18" s="73" t="s">
        <v>68</v>
      </c>
      <c r="C18" s="70" t="s">
        <v>129</v>
      </c>
      <c r="D18" s="59">
        <v>500</v>
      </c>
      <c r="E18" s="24" t="s">
        <v>139</v>
      </c>
      <c r="F18" s="21"/>
      <c r="G18" s="21"/>
      <c r="H18" s="21"/>
      <c r="I18" s="3"/>
    </row>
    <row r="19" spans="2:9" ht="14.25" x14ac:dyDescent="0.2">
      <c r="B19" s="73" t="s">
        <v>3</v>
      </c>
      <c r="C19" s="70" t="s">
        <v>128</v>
      </c>
      <c r="D19" s="59">
        <v>300</v>
      </c>
    </row>
    <row r="20" spans="2:9" ht="14.25" x14ac:dyDescent="0.2">
      <c r="B20" s="74" t="s">
        <v>196</v>
      </c>
      <c r="C20" s="71" t="s">
        <v>130</v>
      </c>
      <c r="D20" s="62">
        <v>100</v>
      </c>
    </row>
    <row r="21" spans="2:9" ht="15.75" thickBot="1" x14ac:dyDescent="0.3">
      <c r="B21" s="66" t="s">
        <v>69</v>
      </c>
      <c r="C21" s="67"/>
      <c r="D21" s="80"/>
    </row>
    <row r="22" spans="2:9" ht="14.25" x14ac:dyDescent="0.2">
      <c r="B22" s="58" t="s">
        <v>70</v>
      </c>
      <c r="C22" s="63" t="s">
        <v>125</v>
      </c>
      <c r="D22" s="59">
        <v>0.3</v>
      </c>
    </row>
    <row r="23" spans="2:9" ht="14.25" x14ac:dyDescent="0.2">
      <c r="B23" s="58" t="s">
        <v>71</v>
      </c>
      <c r="C23" s="63" t="s">
        <v>126</v>
      </c>
      <c r="D23" s="59">
        <v>80</v>
      </c>
    </row>
    <row r="24" spans="2:9" ht="14.25" x14ac:dyDescent="0.2">
      <c r="B24" s="58" t="s">
        <v>72</v>
      </c>
      <c r="C24" s="63" t="s">
        <v>130</v>
      </c>
      <c r="D24" s="59">
        <v>2.5</v>
      </c>
    </row>
    <row r="25" spans="2:9" ht="14.25" x14ac:dyDescent="0.2">
      <c r="B25" s="58" t="s">
        <v>73</v>
      </c>
      <c r="C25" s="63" t="s">
        <v>129</v>
      </c>
      <c r="D25" s="59">
        <v>400</v>
      </c>
    </row>
    <row r="26" spans="2:9" ht="14.25" x14ac:dyDescent="0.2">
      <c r="B26" s="58" t="s">
        <v>74</v>
      </c>
      <c r="C26" s="63" t="s">
        <v>130</v>
      </c>
      <c r="D26" s="59">
        <v>700</v>
      </c>
    </row>
    <row r="27" spans="2:9" ht="14.25" x14ac:dyDescent="0.2">
      <c r="B27" s="58" t="s">
        <v>75</v>
      </c>
      <c r="C27" s="63" t="s">
        <v>130</v>
      </c>
      <c r="D27" s="59">
        <v>50</v>
      </c>
    </row>
    <row r="28" spans="2:9" ht="14.25" x14ac:dyDescent="0.2">
      <c r="B28" s="58" t="s">
        <v>76</v>
      </c>
      <c r="C28" s="63" t="s">
        <v>130</v>
      </c>
      <c r="D28" s="59">
        <v>250</v>
      </c>
    </row>
    <row r="29" spans="2:9" ht="14.25" x14ac:dyDescent="0.2">
      <c r="B29" s="58" t="s">
        <v>77</v>
      </c>
      <c r="C29" s="63" t="s">
        <v>127</v>
      </c>
      <c r="D29" s="59">
        <v>750</v>
      </c>
    </row>
    <row r="30" spans="2:9" ht="14.25" x14ac:dyDescent="0.2">
      <c r="B30" s="58" t="s">
        <v>78</v>
      </c>
      <c r="C30" s="63" t="s">
        <v>126</v>
      </c>
      <c r="D30" s="59">
        <v>250</v>
      </c>
    </row>
    <row r="31" spans="2:9" ht="14.25" x14ac:dyDescent="0.2">
      <c r="B31" s="58" t="s">
        <v>79</v>
      </c>
      <c r="C31" s="63" t="s">
        <v>126</v>
      </c>
      <c r="D31" s="59">
        <v>400</v>
      </c>
    </row>
    <row r="32" spans="2:9" ht="14.25" x14ac:dyDescent="0.2">
      <c r="B32" s="65" t="s">
        <v>188</v>
      </c>
      <c r="C32" s="63" t="s">
        <v>126</v>
      </c>
      <c r="D32" s="59">
        <v>300</v>
      </c>
    </row>
    <row r="33" spans="2:4" ht="14.25" x14ac:dyDescent="0.2">
      <c r="B33" s="48" t="s">
        <v>187</v>
      </c>
      <c r="C33" s="63" t="s">
        <v>126</v>
      </c>
      <c r="D33" s="59">
        <v>325</v>
      </c>
    </row>
    <row r="34" spans="2:4" ht="14.25" x14ac:dyDescent="0.2">
      <c r="B34" s="58" t="s">
        <v>80</v>
      </c>
      <c r="C34" s="63" t="s">
        <v>128</v>
      </c>
      <c r="D34" s="59">
        <v>20</v>
      </c>
    </row>
    <row r="35" spans="2:4" ht="14.25" x14ac:dyDescent="0.2">
      <c r="B35" s="58" t="s">
        <v>81</v>
      </c>
      <c r="C35" s="63" t="s">
        <v>128</v>
      </c>
      <c r="D35" s="59">
        <v>10</v>
      </c>
    </row>
    <row r="36" spans="2:4" ht="14.25" x14ac:dyDescent="0.2">
      <c r="B36" s="60" t="s">
        <v>82</v>
      </c>
      <c r="C36" s="64" t="s">
        <v>128</v>
      </c>
      <c r="D36" s="62">
        <v>15</v>
      </c>
    </row>
    <row r="37" spans="2:4" ht="15.75" thickBot="1" x14ac:dyDescent="0.3">
      <c r="B37" s="57" t="s">
        <v>83</v>
      </c>
      <c r="C37" s="56"/>
      <c r="D37" s="83"/>
    </row>
    <row r="38" spans="2:4" ht="14.25" x14ac:dyDescent="0.2">
      <c r="B38" s="58" t="s">
        <v>29</v>
      </c>
      <c r="C38" s="63" t="s">
        <v>131</v>
      </c>
      <c r="D38" s="59">
        <v>5</v>
      </c>
    </row>
    <row r="39" spans="2:4" ht="14.25" x14ac:dyDescent="0.2">
      <c r="B39" s="58" t="s">
        <v>84</v>
      </c>
      <c r="C39" s="63" t="s">
        <v>125</v>
      </c>
      <c r="D39" s="59">
        <v>0.25</v>
      </c>
    </row>
    <row r="40" spans="2:4" ht="14.25" x14ac:dyDescent="0.2">
      <c r="B40" s="58" t="s">
        <v>85</v>
      </c>
      <c r="C40" s="63" t="s">
        <v>125</v>
      </c>
      <c r="D40" s="59">
        <v>0.5</v>
      </c>
    </row>
    <row r="41" spans="2:4" ht="14.25" x14ac:dyDescent="0.2">
      <c r="B41" s="58" t="s">
        <v>86</v>
      </c>
      <c r="C41" s="63" t="s">
        <v>125</v>
      </c>
      <c r="D41" s="59">
        <v>1</v>
      </c>
    </row>
    <row r="42" spans="2:4" ht="14.25" x14ac:dyDescent="0.2">
      <c r="B42" s="58" t="s">
        <v>87</v>
      </c>
      <c r="C42" s="63" t="s">
        <v>127</v>
      </c>
      <c r="D42" s="59">
        <v>50</v>
      </c>
    </row>
    <row r="43" spans="2:4" ht="14.25" x14ac:dyDescent="0.2">
      <c r="B43" s="58" t="s">
        <v>88</v>
      </c>
      <c r="C43" s="63" t="s">
        <v>127</v>
      </c>
      <c r="D43" s="59">
        <v>500</v>
      </c>
    </row>
    <row r="44" spans="2:4" ht="14.25" x14ac:dyDescent="0.2">
      <c r="B44" s="58" t="s">
        <v>89</v>
      </c>
      <c r="C44" s="63" t="s">
        <v>127</v>
      </c>
      <c r="D44" s="59">
        <v>850</v>
      </c>
    </row>
    <row r="45" spans="2:4" ht="14.25" x14ac:dyDescent="0.2">
      <c r="B45" s="58" t="s">
        <v>90</v>
      </c>
      <c r="C45" s="63" t="s">
        <v>127</v>
      </c>
      <c r="D45" s="59">
        <v>550</v>
      </c>
    </row>
    <row r="46" spans="2:4" ht="14.25" x14ac:dyDescent="0.2">
      <c r="B46" s="58" t="s">
        <v>91</v>
      </c>
      <c r="C46" s="63" t="s">
        <v>126</v>
      </c>
      <c r="D46" s="59">
        <v>80</v>
      </c>
    </row>
    <row r="47" spans="2:4" ht="14.25" x14ac:dyDescent="0.2">
      <c r="B47" s="58" t="s">
        <v>92</v>
      </c>
      <c r="C47" s="63" t="s">
        <v>129</v>
      </c>
      <c r="D47" s="59">
        <v>250</v>
      </c>
    </row>
    <row r="48" spans="2:4" ht="14.25" x14ac:dyDescent="0.2">
      <c r="B48" s="58" t="s">
        <v>93</v>
      </c>
      <c r="C48" s="63" t="s">
        <v>128</v>
      </c>
      <c r="D48" s="59">
        <v>10</v>
      </c>
    </row>
    <row r="49" spans="2:4" ht="14.25" x14ac:dyDescent="0.2">
      <c r="B49" s="58" t="s">
        <v>94</v>
      </c>
      <c r="C49" s="63" t="s">
        <v>128</v>
      </c>
      <c r="D49" s="59">
        <v>11</v>
      </c>
    </row>
    <row r="50" spans="2:4" ht="14.25" x14ac:dyDescent="0.2">
      <c r="B50" s="58" t="s">
        <v>95</v>
      </c>
      <c r="C50" s="63" t="s">
        <v>127</v>
      </c>
      <c r="D50" s="59">
        <v>15</v>
      </c>
    </row>
    <row r="51" spans="2:4" ht="14.25" x14ac:dyDescent="0.2">
      <c r="B51" s="58" t="s">
        <v>96</v>
      </c>
      <c r="C51" s="63" t="s">
        <v>127</v>
      </c>
      <c r="D51" s="59">
        <v>50</v>
      </c>
    </row>
    <row r="52" spans="2:4" ht="14.25" x14ac:dyDescent="0.2">
      <c r="B52" s="58" t="s">
        <v>97</v>
      </c>
      <c r="C52" s="63" t="s">
        <v>127</v>
      </c>
      <c r="D52" s="59">
        <v>10</v>
      </c>
    </row>
    <row r="53" spans="2:4" ht="14.25" x14ac:dyDescent="0.2">
      <c r="B53" s="58" t="s">
        <v>98</v>
      </c>
      <c r="C53" s="63" t="s">
        <v>127</v>
      </c>
      <c r="D53" s="59">
        <v>100</v>
      </c>
    </row>
    <row r="54" spans="2:4" ht="14.25" x14ac:dyDescent="0.2">
      <c r="B54" s="58" t="s">
        <v>99</v>
      </c>
      <c r="C54" s="63" t="s">
        <v>125</v>
      </c>
      <c r="D54" s="59">
        <v>4</v>
      </c>
    </row>
    <row r="55" spans="2:4" ht="14.25" x14ac:dyDescent="0.2">
      <c r="B55" s="58" t="s">
        <v>100</v>
      </c>
      <c r="C55" s="63" t="s">
        <v>126</v>
      </c>
      <c r="D55" s="59">
        <v>25</v>
      </c>
    </row>
    <row r="56" spans="2:4" ht="14.25" x14ac:dyDescent="0.2">
      <c r="B56" s="58" t="s">
        <v>101</v>
      </c>
      <c r="C56" s="63" t="s">
        <v>126</v>
      </c>
      <c r="D56" s="59">
        <v>250</v>
      </c>
    </row>
    <row r="57" spans="2:4" ht="14.25" x14ac:dyDescent="0.2">
      <c r="B57" s="58" t="s">
        <v>102</v>
      </c>
      <c r="C57" s="63" t="s">
        <v>126</v>
      </c>
      <c r="D57" s="59">
        <v>450</v>
      </c>
    </row>
    <row r="58" spans="2:4" ht="14.25" x14ac:dyDescent="0.2">
      <c r="B58" s="58" t="s">
        <v>103</v>
      </c>
      <c r="C58" s="63" t="s">
        <v>127</v>
      </c>
      <c r="D58" s="59">
        <v>1600</v>
      </c>
    </row>
    <row r="59" spans="2:4" ht="14.25" x14ac:dyDescent="0.2">
      <c r="B59" s="58" t="s">
        <v>104</v>
      </c>
      <c r="C59" s="63" t="s">
        <v>126</v>
      </c>
      <c r="D59" s="59">
        <v>50</v>
      </c>
    </row>
    <row r="60" spans="2:4" ht="14.25" x14ac:dyDescent="0.2">
      <c r="B60" s="58" t="s">
        <v>105</v>
      </c>
      <c r="C60" s="63" t="s">
        <v>126</v>
      </c>
      <c r="D60" s="59">
        <v>200</v>
      </c>
    </row>
    <row r="61" spans="2:4" ht="14.25" x14ac:dyDescent="0.2">
      <c r="B61" s="58" t="s">
        <v>132</v>
      </c>
      <c r="C61" s="63" t="s">
        <v>126</v>
      </c>
      <c r="D61" s="59">
        <v>100</v>
      </c>
    </row>
    <row r="62" spans="2:4" ht="14.25" x14ac:dyDescent="0.2">
      <c r="B62" s="48" t="s">
        <v>186</v>
      </c>
      <c r="C62" s="63" t="s">
        <v>126</v>
      </c>
      <c r="D62" s="59">
        <v>20</v>
      </c>
    </row>
    <row r="63" spans="2:4" ht="14.25" x14ac:dyDescent="0.2">
      <c r="B63" s="58" t="s">
        <v>106</v>
      </c>
      <c r="C63" s="63" t="s">
        <v>126</v>
      </c>
      <c r="D63" s="59">
        <v>7</v>
      </c>
    </row>
    <row r="64" spans="2:4" ht="14.25" x14ac:dyDescent="0.2">
      <c r="B64" s="58" t="s">
        <v>107</v>
      </c>
      <c r="C64" s="63" t="s">
        <v>126</v>
      </c>
      <c r="D64" s="59">
        <v>400</v>
      </c>
    </row>
    <row r="65" spans="2:4" ht="14.25" x14ac:dyDescent="0.2">
      <c r="B65" s="58" t="s">
        <v>108</v>
      </c>
      <c r="C65" s="63" t="s">
        <v>127</v>
      </c>
      <c r="D65" s="59">
        <v>65</v>
      </c>
    </row>
    <row r="66" spans="2:4" ht="14.25" x14ac:dyDescent="0.2">
      <c r="B66" s="58" t="s">
        <v>109</v>
      </c>
      <c r="C66" s="63" t="s">
        <v>129</v>
      </c>
      <c r="D66" s="59">
        <v>3000</v>
      </c>
    </row>
    <row r="67" spans="2:4" ht="14.25" x14ac:dyDescent="0.2">
      <c r="B67" s="58" t="s">
        <v>110</v>
      </c>
      <c r="C67" s="63" t="s">
        <v>129</v>
      </c>
      <c r="D67" s="59">
        <v>240</v>
      </c>
    </row>
    <row r="68" spans="2:4" ht="14.25" x14ac:dyDescent="0.2">
      <c r="B68" s="58" t="s">
        <v>111</v>
      </c>
      <c r="C68" s="63" t="s">
        <v>129</v>
      </c>
      <c r="D68" s="59">
        <v>600</v>
      </c>
    </row>
    <row r="69" spans="2:4" ht="14.25" x14ac:dyDescent="0.2">
      <c r="B69" s="58" t="s">
        <v>112</v>
      </c>
      <c r="C69" s="63" t="s">
        <v>129</v>
      </c>
      <c r="D69" s="59">
        <v>200</v>
      </c>
    </row>
    <row r="70" spans="2:4" ht="14.25" x14ac:dyDescent="0.2">
      <c r="B70" s="58" t="s">
        <v>113</v>
      </c>
      <c r="C70" s="63" t="s">
        <v>129</v>
      </c>
      <c r="D70" s="59">
        <v>1100</v>
      </c>
    </row>
    <row r="71" spans="2:4" ht="14.25" x14ac:dyDescent="0.2">
      <c r="B71" s="58" t="s">
        <v>114</v>
      </c>
      <c r="C71" s="63" t="s">
        <v>129</v>
      </c>
      <c r="D71" s="59">
        <v>6000</v>
      </c>
    </row>
    <row r="72" spans="2:4" ht="14.25" x14ac:dyDescent="0.2">
      <c r="B72" s="58" t="s">
        <v>115</v>
      </c>
      <c r="C72" s="63" t="s">
        <v>129</v>
      </c>
      <c r="D72" s="59">
        <v>7500</v>
      </c>
    </row>
    <row r="73" spans="2:4" ht="14.25" x14ac:dyDescent="0.2">
      <c r="B73" s="58" t="s">
        <v>116</v>
      </c>
      <c r="C73" s="63" t="s">
        <v>129</v>
      </c>
      <c r="D73" s="59">
        <v>2000</v>
      </c>
    </row>
    <row r="74" spans="2:4" ht="14.25" x14ac:dyDescent="0.2">
      <c r="B74" s="58" t="s">
        <v>117</v>
      </c>
      <c r="C74" s="63" t="s">
        <v>130</v>
      </c>
      <c r="D74" s="59">
        <v>10</v>
      </c>
    </row>
    <row r="75" spans="2:4" ht="14.25" x14ac:dyDescent="0.2">
      <c r="B75" s="58" t="s">
        <v>117</v>
      </c>
      <c r="C75" s="63" t="s">
        <v>126</v>
      </c>
      <c r="D75" s="59">
        <v>200</v>
      </c>
    </row>
    <row r="76" spans="2:4" ht="14.25" x14ac:dyDescent="0.2">
      <c r="B76" s="60" t="s">
        <v>118</v>
      </c>
      <c r="C76" s="64" t="s">
        <v>129</v>
      </c>
      <c r="D76" s="62">
        <v>200</v>
      </c>
    </row>
    <row r="77" spans="2:4" ht="15.75" thickBot="1" x14ac:dyDescent="0.3">
      <c r="B77" s="57" t="s">
        <v>119</v>
      </c>
      <c r="C77" s="56"/>
      <c r="D77" s="83"/>
    </row>
    <row r="78" spans="2:4" ht="14.25" x14ac:dyDescent="0.2">
      <c r="B78" s="58" t="s">
        <v>120</v>
      </c>
      <c r="C78" s="26" t="s">
        <v>129</v>
      </c>
      <c r="D78" s="59">
        <v>500</v>
      </c>
    </row>
    <row r="79" spans="2:4" ht="14.25" x14ac:dyDescent="0.2">
      <c r="B79" s="58" t="s">
        <v>121</v>
      </c>
      <c r="C79" s="26" t="s">
        <v>126</v>
      </c>
      <c r="D79" s="59">
        <v>800</v>
      </c>
    </row>
    <row r="80" spans="2:4" ht="14.25" x14ac:dyDescent="0.2">
      <c r="B80" s="58" t="s">
        <v>122</v>
      </c>
      <c r="C80" s="26" t="s">
        <v>129</v>
      </c>
      <c r="D80" s="59">
        <v>500</v>
      </c>
    </row>
    <row r="81" spans="2:14" ht="14.25" x14ac:dyDescent="0.2">
      <c r="B81" s="58" t="s">
        <v>123</v>
      </c>
      <c r="C81" s="26" t="s">
        <v>17</v>
      </c>
      <c r="D81" s="59">
        <v>4</v>
      </c>
    </row>
    <row r="82" spans="2:14" ht="14.25" x14ac:dyDescent="0.2">
      <c r="B82" s="58" t="s">
        <v>124</v>
      </c>
      <c r="C82" s="26" t="s">
        <v>17</v>
      </c>
      <c r="D82" s="59">
        <v>2</v>
      </c>
    </row>
    <row r="83" spans="2:14" ht="14.25" x14ac:dyDescent="0.2">
      <c r="B83" s="60"/>
      <c r="C83" s="61"/>
      <c r="D83" s="62"/>
    </row>
    <row r="84" spans="2:14" ht="12.75" customHeight="1" x14ac:dyDescent="0.2">
      <c r="B84" s="28"/>
      <c r="C84" s="28"/>
      <c r="D84" s="29"/>
      <c r="E84" s="3"/>
      <c r="F84" s="3"/>
      <c r="G84" s="3"/>
      <c r="H84" s="3"/>
      <c r="I84" s="3"/>
    </row>
    <row r="85" spans="2:14" s="10" customFormat="1" ht="30.75" thickBot="1" x14ac:dyDescent="0.3">
      <c r="B85" s="54" t="s">
        <v>152</v>
      </c>
      <c r="C85" s="55"/>
      <c r="D85" s="84" t="s">
        <v>140</v>
      </c>
      <c r="E85" s="12"/>
      <c r="F85" s="11"/>
      <c r="G85" s="11"/>
      <c r="H85" s="15"/>
      <c r="I85" s="8"/>
      <c r="J85" s="8"/>
      <c r="K85" s="8"/>
      <c r="L85" s="9"/>
      <c r="N85"/>
    </row>
    <row r="86" spans="2:14" s="10" customFormat="1" ht="15" x14ac:dyDescent="0.25">
      <c r="B86" s="48" t="s">
        <v>141</v>
      </c>
      <c r="C86" s="27"/>
      <c r="D86" s="49"/>
      <c r="E86" s="12"/>
      <c r="F86" s="11"/>
      <c r="G86" s="11"/>
      <c r="H86" s="15"/>
      <c r="I86" s="8"/>
      <c r="J86" s="8"/>
      <c r="K86" s="8"/>
      <c r="L86" s="9"/>
      <c r="N86"/>
    </row>
    <row r="87" spans="2:14" s="10" customFormat="1" ht="14.25" x14ac:dyDescent="0.2">
      <c r="B87" s="48" t="s">
        <v>142</v>
      </c>
      <c r="C87" s="27" t="s">
        <v>143</v>
      </c>
      <c r="D87" s="50">
        <v>5</v>
      </c>
      <c r="E87" s="13"/>
      <c r="F87" s="11"/>
      <c r="G87" s="11"/>
      <c r="H87" s="15"/>
      <c r="I87" s="8"/>
      <c r="J87" s="8"/>
      <c r="K87" s="8"/>
      <c r="L87" s="9"/>
      <c r="N87"/>
    </row>
    <row r="88" spans="2:14" s="10" customFormat="1" ht="14.25" x14ac:dyDescent="0.2">
      <c r="B88" s="48" t="s">
        <v>144</v>
      </c>
      <c r="C88" s="27" t="s">
        <v>143</v>
      </c>
      <c r="D88" s="50">
        <v>3</v>
      </c>
      <c r="E88" s="13"/>
      <c r="F88" s="11"/>
      <c r="G88" s="11"/>
      <c r="H88" s="15"/>
      <c r="I88" s="8"/>
      <c r="J88" s="8"/>
      <c r="K88" s="8"/>
      <c r="L88" s="9"/>
      <c r="N88"/>
    </row>
    <row r="89" spans="2:14" s="10" customFormat="1" ht="14.25" x14ac:dyDescent="0.2">
      <c r="B89" s="48" t="s">
        <v>145</v>
      </c>
      <c r="C89" s="27" t="s">
        <v>143</v>
      </c>
      <c r="D89" s="50">
        <v>1</v>
      </c>
      <c r="E89" s="13"/>
      <c r="F89" s="11"/>
      <c r="G89" s="11"/>
      <c r="H89" s="15"/>
      <c r="I89" s="8"/>
      <c r="J89" s="8"/>
      <c r="K89" s="8"/>
      <c r="L89" s="9"/>
      <c r="N89"/>
    </row>
    <row r="90" spans="2:14" s="10" customFormat="1" ht="14.25" x14ac:dyDescent="0.2">
      <c r="B90" s="48" t="s">
        <v>146</v>
      </c>
      <c r="C90" s="27"/>
      <c r="D90" s="50"/>
      <c r="E90" s="13"/>
      <c r="F90" s="11"/>
      <c r="G90" s="11"/>
      <c r="H90" s="15"/>
      <c r="I90" s="8"/>
      <c r="J90" s="8"/>
      <c r="K90" s="8"/>
      <c r="L90" s="9"/>
      <c r="N90"/>
    </row>
    <row r="91" spans="2:14" s="10" customFormat="1" ht="14.25" x14ac:dyDescent="0.2">
      <c r="B91" s="48" t="s">
        <v>147</v>
      </c>
      <c r="C91" s="27" t="s">
        <v>143</v>
      </c>
      <c r="D91" s="50">
        <v>2</v>
      </c>
      <c r="E91" s="13"/>
      <c r="F91" s="14"/>
      <c r="G91" s="11"/>
      <c r="H91" s="15"/>
      <c r="I91" s="8"/>
      <c r="J91" s="8"/>
      <c r="K91" s="8"/>
      <c r="L91" s="9"/>
      <c r="N91"/>
    </row>
    <row r="92" spans="2:14" s="10" customFormat="1" ht="14.25" x14ac:dyDescent="0.2">
      <c r="B92" s="48" t="s">
        <v>148</v>
      </c>
      <c r="C92" s="27" t="s">
        <v>143</v>
      </c>
      <c r="D92" s="50">
        <v>5</v>
      </c>
      <c r="E92" s="13"/>
      <c r="F92" s="11"/>
      <c r="G92" s="11"/>
      <c r="H92" s="15"/>
      <c r="I92" s="8"/>
      <c r="J92" s="8"/>
      <c r="K92" s="8"/>
      <c r="L92" s="9"/>
      <c r="N92"/>
    </row>
    <row r="93" spans="2:14" s="10" customFormat="1" ht="14.25" x14ac:dyDescent="0.2">
      <c r="B93" s="48" t="s">
        <v>149</v>
      </c>
      <c r="C93" s="27" t="s">
        <v>143</v>
      </c>
      <c r="D93" s="50">
        <v>7</v>
      </c>
      <c r="E93" s="13"/>
      <c r="F93" s="11"/>
      <c r="G93" s="11"/>
      <c r="H93" s="15"/>
      <c r="I93" s="8"/>
      <c r="J93" s="8"/>
      <c r="K93" s="8"/>
      <c r="L93" s="9"/>
      <c r="N93"/>
    </row>
    <row r="94" spans="2:14" s="10" customFormat="1" ht="14.25" x14ac:dyDescent="0.2">
      <c r="B94" s="51" t="s">
        <v>150</v>
      </c>
      <c r="C94" s="52" t="s">
        <v>143</v>
      </c>
      <c r="D94" s="53">
        <v>7</v>
      </c>
      <c r="E94" s="13"/>
      <c r="F94" s="11"/>
      <c r="G94" s="11"/>
      <c r="H94" s="15"/>
      <c r="I94" s="8"/>
      <c r="J94" s="8"/>
      <c r="K94" s="8"/>
      <c r="L94" s="9"/>
      <c r="N94"/>
    </row>
    <row r="95" spans="2:14" x14ac:dyDescent="0.2">
      <c r="B95" s="6"/>
      <c r="C95" s="6"/>
      <c r="D95" s="7"/>
      <c r="E95" s="3"/>
      <c r="F95" s="3"/>
      <c r="G95" s="3"/>
      <c r="H95" s="3"/>
      <c r="I95" s="3"/>
    </row>
    <row r="96" spans="2:14" ht="30" x14ac:dyDescent="0.4">
      <c r="B96" s="76" t="s">
        <v>165</v>
      </c>
      <c r="C96" s="16"/>
      <c r="D96" s="16"/>
      <c r="E96" s="77" t="s">
        <v>206</v>
      </c>
    </row>
    <row r="97" spans="2:9" x14ac:dyDescent="0.2">
      <c r="B97" s="16"/>
      <c r="C97" s="16"/>
      <c r="D97" s="16"/>
    </row>
    <row r="98" spans="2:9" ht="15.75" thickBot="1" x14ac:dyDescent="0.3">
      <c r="B98" s="46" t="s">
        <v>0</v>
      </c>
      <c r="C98" s="47" t="s">
        <v>16</v>
      </c>
      <c r="D98" s="47" t="s">
        <v>168</v>
      </c>
      <c r="E98" s="33" t="s">
        <v>169</v>
      </c>
      <c r="F98" s="20"/>
      <c r="G98" s="20"/>
      <c r="H98" s="20"/>
      <c r="I98" s="20"/>
    </row>
    <row r="99" spans="2:9" ht="14.25" x14ac:dyDescent="0.2">
      <c r="B99" s="37" t="s">
        <v>166</v>
      </c>
      <c r="C99" s="43" t="s">
        <v>17</v>
      </c>
      <c r="D99" s="43">
        <v>8</v>
      </c>
      <c r="E99" s="31" t="s">
        <v>197</v>
      </c>
      <c r="F99" s="20"/>
      <c r="G99" s="20"/>
      <c r="H99" s="20"/>
      <c r="I99" s="20"/>
    </row>
    <row r="100" spans="2:9" ht="14.25" x14ac:dyDescent="0.2">
      <c r="B100" s="37" t="s">
        <v>167</v>
      </c>
      <c r="C100" s="43" t="s">
        <v>17</v>
      </c>
      <c r="D100" s="43">
        <v>15</v>
      </c>
      <c r="E100" s="31" t="s">
        <v>197</v>
      </c>
      <c r="F100" s="20"/>
      <c r="G100" s="20"/>
      <c r="H100" s="20"/>
      <c r="I100" s="20"/>
    </row>
    <row r="101" spans="2:9" ht="14.25" x14ac:dyDescent="0.2">
      <c r="B101" s="39" t="s">
        <v>170</v>
      </c>
      <c r="C101" s="43" t="s">
        <v>17</v>
      </c>
      <c r="D101" s="43">
        <v>15</v>
      </c>
      <c r="E101" s="31" t="s">
        <v>171</v>
      </c>
      <c r="F101" s="20"/>
      <c r="G101" s="20"/>
      <c r="H101" s="20"/>
      <c r="I101" s="20"/>
    </row>
    <row r="102" spans="2:9" ht="14.25" x14ac:dyDescent="0.2">
      <c r="B102" s="39" t="s">
        <v>172</v>
      </c>
      <c r="C102" s="43" t="s">
        <v>17</v>
      </c>
      <c r="D102" s="43">
        <v>21</v>
      </c>
      <c r="E102" s="31" t="s">
        <v>171</v>
      </c>
      <c r="F102" s="20"/>
      <c r="G102" s="20"/>
      <c r="H102" s="20"/>
      <c r="I102" s="20"/>
    </row>
    <row r="103" spans="2:9" ht="14.25" x14ac:dyDescent="0.2">
      <c r="B103" s="39" t="s">
        <v>173</v>
      </c>
      <c r="C103" s="43" t="s">
        <v>17</v>
      </c>
      <c r="D103" s="43">
        <v>27</v>
      </c>
      <c r="E103" s="31" t="s">
        <v>171</v>
      </c>
      <c r="F103" s="20"/>
      <c r="G103" s="20"/>
      <c r="H103" s="20"/>
      <c r="I103" s="20"/>
    </row>
    <row r="104" spans="2:9" ht="14.25" x14ac:dyDescent="0.2">
      <c r="B104" s="39" t="s">
        <v>174</v>
      </c>
      <c r="C104" s="43" t="s">
        <v>17</v>
      </c>
      <c r="D104" s="43">
        <v>33</v>
      </c>
      <c r="E104" s="31" t="s">
        <v>171</v>
      </c>
      <c r="F104" s="20"/>
      <c r="G104" s="20"/>
      <c r="H104" s="20"/>
      <c r="I104" s="20"/>
    </row>
    <row r="105" spans="2:9" ht="14.25" x14ac:dyDescent="0.2">
      <c r="B105" s="39" t="s">
        <v>175</v>
      </c>
      <c r="C105" s="43" t="s">
        <v>17</v>
      </c>
      <c r="D105" s="43">
        <v>39</v>
      </c>
      <c r="E105" s="31" t="s">
        <v>171</v>
      </c>
      <c r="F105" s="20"/>
      <c r="G105" s="20"/>
      <c r="H105" s="20"/>
      <c r="I105" s="20"/>
    </row>
    <row r="106" spans="2:9" ht="14.25" x14ac:dyDescent="0.2">
      <c r="B106" s="39" t="s">
        <v>176</v>
      </c>
      <c r="C106" s="43" t="s">
        <v>17</v>
      </c>
      <c r="D106" s="43">
        <v>45</v>
      </c>
      <c r="E106" s="31" t="s">
        <v>171</v>
      </c>
      <c r="F106" s="20"/>
      <c r="G106" s="20"/>
      <c r="H106" s="20"/>
      <c r="I106" s="20"/>
    </row>
    <row r="107" spans="2:9" ht="14.25" x14ac:dyDescent="0.2">
      <c r="B107" s="40" t="s">
        <v>177</v>
      </c>
      <c r="C107" s="43" t="s">
        <v>25</v>
      </c>
      <c r="D107" s="43"/>
      <c r="E107" s="32" t="s">
        <v>178</v>
      </c>
      <c r="F107" s="20"/>
      <c r="G107" s="20"/>
      <c r="H107" s="20"/>
      <c r="I107" s="20"/>
    </row>
    <row r="108" spans="2:9" ht="14.25" x14ac:dyDescent="0.2">
      <c r="B108" s="40" t="s">
        <v>179</v>
      </c>
      <c r="C108" s="43" t="s">
        <v>25</v>
      </c>
      <c r="D108" s="43"/>
      <c r="E108" s="32" t="s">
        <v>180</v>
      </c>
      <c r="F108" s="20"/>
      <c r="G108" s="20"/>
      <c r="H108" s="20"/>
      <c r="I108" s="20"/>
    </row>
    <row r="109" spans="2:9" ht="14.25" x14ac:dyDescent="0.2">
      <c r="B109" s="40" t="s">
        <v>181</v>
      </c>
      <c r="C109" s="43" t="s">
        <v>25</v>
      </c>
      <c r="D109" s="43"/>
      <c r="E109" s="32" t="s">
        <v>178</v>
      </c>
      <c r="F109" s="20"/>
      <c r="G109" s="20"/>
      <c r="H109" s="20"/>
      <c r="I109" s="20"/>
    </row>
    <row r="110" spans="2:9" ht="14.25" x14ac:dyDescent="0.2">
      <c r="B110" s="35" t="s">
        <v>133</v>
      </c>
      <c r="C110" s="44" t="s">
        <v>20</v>
      </c>
      <c r="D110" s="247"/>
      <c r="E110" s="21"/>
      <c r="F110" s="21"/>
      <c r="G110" s="21"/>
      <c r="H110" s="21"/>
      <c r="I110" s="21"/>
    </row>
    <row r="111" spans="2:9" ht="27" customHeight="1" x14ac:dyDescent="0.2">
      <c r="B111" s="41" t="s">
        <v>182</v>
      </c>
      <c r="C111" s="43" t="s">
        <v>17</v>
      </c>
      <c r="D111" s="43">
        <v>2</v>
      </c>
      <c r="E111" s="31" t="s">
        <v>185</v>
      </c>
      <c r="F111" s="20"/>
      <c r="G111" s="20"/>
      <c r="H111" s="20"/>
      <c r="I111" s="20"/>
    </row>
    <row r="112" spans="2:9" ht="25.5" customHeight="1" x14ac:dyDescent="0.2">
      <c r="B112" s="42" t="s">
        <v>183</v>
      </c>
      <c r="C112" s="45" t="s">
        <v>17</v>
      </c>
      <c r="D112" s="45">
        <v>4</v>
      </c>
      <c r="E112" s="31" t="s">
        <v>184</v>
      </c>
      <c r="F112" s="20"/>
      <c r="G112" s="20"/>
      <c r="H112" s="20"/>
      <c r="I112" s="20"/>
    </row>
    <row r="113" spans="2:4" x14ac:dyDescent="0.2">
      <c r="B113" s="16"/>
      <c r="C113" s="16"/>
      <c r="D113" s="16"/>
    </row>
    <row r="114" spans="2:4" ht="14.25" x14ac:dyDescent="0.2">
      <c r="B114" s="30" t="s">
        <v>205</v>
      </c>
      <c r="C114" s="16"/>
      <c r="D114" s="16"/>
    </row>
    <row r="115" spans="2:4" x14ac:dyDescent="0.2">
      <c r="B115" s="16"/>
      <c r="C115" s="16"/>
      <c r="D115" s="16"/>
    </row>
    <row r="116" spans="2:4" x14ac:dyDescent="0.2">
      <c r="B116" s="16"/>
      <c r="C116" s="16"/>
      <c r="D116" s="16"/>
    </row>
    <row r="117" spans="2:4" x14ac:dyDescent="0.2">
      <c r="B117" s="16"/>
      <c r="C117" s="16"/>
      <c r="D117" s="16"/>
    </row>
    <row r="118" spans="2:4" x14ac:dyDescent="0.2">
      <c r="B118" s="16"/>
      <c r="C118" s="16"/>
      <c r="D118" s="16"/>
    </row>
    <row r="119" spans="2:4" x14ac:dyDescent="0.2">
      <c r="B119" s="16"/>
      <c r="C119" s="16"/>
      <c r="D119" s="16"/>
    </row>
    <row r="120" spans="2:4" x14ac:dyDescent="0.2">
      <c r="B120" s="16"/>
      <c r="C120" s="16"/>
      <c r="D120" s="16"/>
    </row>
    <row r="121" spans="2:4" x14ac:dyDescent="0.2">
      <c r="B121" s="16"/>
      <c r="C121" s="16"/>
      <c r="D121" s="16"/>
    </row>
    <row r="122" spans="2:4" x14ac:dyDescent="0.2">
      <c r="B122" s="16"/>
      <c r="C122" s="16"/>
      <c r="D122" s="16"/>
    </row>
    <row r="123" spans="2:4" x14ac:dyDescent="0.2">
      <c r="B123" s="16"/>
      <c r="C123" s="16"/>
      <c r="D123" s="16"/>
    </row>
    <row r="124" spans="2:4" x14ac:dyDescent="0.2">
      <c r="B124" s="93"/>
      <c r="C124" s="16"/>
      <c r="D124" s="16"/>
    </row>
    <row r="125" spans="2:4" x14ac:dyDescent="0.2">
      <c r="B125" s="92"/>
      <c r="C125" s="16"/>
      <c r="D125" s="16"/>
    </row>
    <row r="126" spans="2:4" ht="15" x14ac:dyDescent="0.25">
      <c r="B126" s="92"/>
      <c r="C126" s="19"/>
      <c r="D126" s="19"/>
    </row>
    <row r="127" spans="2:4" ht="14.25" x14ac:dyDescent="0.2">
      <c r="B127" s="92"/>
      <c r="C127" s="20"/>
      <c r="D127" s="20"/>
    </row>
    <row r="128" spans="2:4" ht="14.25" x14ac:dyDescent="0.2">
      <c r="B128" s="93"/>
      <c r="C128" s="20"/>
      <c r="D128" s="20"/>
    </row>
    <row r="129" spans="2:4" ht="14.25" x14ac:dyDescent="0.2">
      <c r="B129" s="92"/>
      <c r="C129" s="20"/>
      <c r="D129" s="23"/>
    </row>
    <row r="130" spans="2:4" ht="14.25" x14ac:dyDescent="0.2">
      <c r="B130" s="92"/>
      <c r="C130" s="23"/>
      <c r="D130" s="20"/>
    </row>
    <row r="131" spans="2:4" ht="14.25" x14ac:dyDescent="0.2">
      <c r="B131" s="92"/>
      <c r="C131" s="20"/>
      <c r="D131" s="21"/>
    </row>
    <row r="132" spans="2:4" x14ac:dyDescent="0.2">
      <c r="B132" s="16"/>
      <c r="C132" s="16"/>
      <c r="D132" s="16"/>
    </row>
    <row r="133" spans="2:4" x14ac:dyDescent="0.2">
      <c r="B133" s="91"/>
      <c r="C133" s="16"/>
      <c r="D133" s="16"/>
    </row>
    <row r="134" spans="2:4" x14ac:dyDescent="0.2">
      <c r="B134" s="16"/>
      <c r="C134" s="16"/>
      <c r="D134" s="16"/>
    </row>
    <row r="135" spans="2:4" x14ac:dyDescent="0.2">
      <c r="B135" s="16"/>
      <c r="C135" s="16"/>
      <c r="D135" s="16"/>
    </row>
    <row r="136" spans="2:4" x14ac:dyDescent="0.2">
      <c r="B136" s="16"/>
      <c r="C136" s="16"/>
      <c r="D136" s="16"/>
    </row>
    <row r="137" spans="2:4" x14ac:dyDescent="0.2">
      <c r="B137" s="16"/>
      <c r="C137" s="16"/>
      <c r="D137" s="16"/>
    </row>
    <row r="138" spans="2:4" x14ac:dyDescent="0.2">
      <c r="B138" s="93"/>
      <c r="C138" s="16"/>
      <c r="D138" s="16"/>
    </row>
    <row r="139" spans="2:4" x14ac:dyDescent="0.2">
      <c r="B139" s="92"/>
      <c r="C139" s="16"/>
      <c r="D139" s="16"/>
    </row>
    <row r="140" spans="2:4" x14ac:dyDescent="0.2">
      <c r="B140" s="92"/>
      <c r="C140" s="16"/>
      <c r="D140" s="16"/>
    </row>
    <row r="141" spans="2:4" x14ac:dyDescent="0.2">
      <c r="B141" s="92"/>
      <c r="C141" s="16"/>
      <c r="D141" s="16"/>
    </row>
    <row r="142" spans="2:4" x14ac:dyDescent="0.2">
      <c r="B142" s="16"/>
      <c r="C142" s="16"/>
      <c r="D142" s="16"/>
    </row>
    <row r="143" spans="2:4" x14ac:dyDescent="0.2">
      <c r="B143" s="16"/>
      <c r="C143" s="16"/>
      <c r="D143" s="16"/>
    </row>
    <row r="144" spans="2:4" x14ac:dyDescent="0.2">
      <c r="B144" s="16"/>
      <c r="C144" s="16"/>
      <c r="D144" s="16"/>
    </row>
    <row r="145" spans="2:4" x14ac:dyDescent="0.2">
      <c r="B145" s="16"/>
      <c r="C145" s="16"/>
      <c r="D145" s="16"/>
    </row>
    <row r="146" spans="2:4" x14ac:dyDescent="0.2">
      <c r="B146" s="16"/>
      <c r="C146" s="16"/>
      <c r="D146" s="16"/>
    </row>
    <row r="147" spans="2:4" x14ac:dyDescent="0.2">
      <c r="B147" s="16"/>
      <c r="C147" s="16"/>
      <c r="D147" s="16"/>
    </row>
    <row r="148" spans="2:4" x14ac:dyDescent="0.2">
      <c r="B148" s="16"/>
      <c r="C148" s="16"/>
      <c r="D148" s="16"/>
    </row>
    <row r="149" spans="2:4" x14ac:dyDescent="0.2">
      <c r="B149" s="16"/>
      <c r="C149" s="16"/>
      <c r="D149" s="16"/>
    </row>
    <row r="150" spans="2:4" x14ac:dyDescent="0.2">
      <c r="B150" s="16"/>
      <c r="C150" s="16"/>
      <c r="D150" s="16"/>
    </row>
    <row r="151" spans="2:4" x14ac:dyDescent="0.2">
      <c r="B151" s="16"/>
      <c r="C151" s="16"/>
      <c r="D151" s="16"/>
    </row>
    <row r="152" spans="2:4" x14ac:dyDescent="0.2">
      <c r="B152" s="16"/>
      <c r="C152" s="16"/>
      <c r="D152" s="16"/>
    </row>
    <row r="153" spans="2:4" x14ac:dyDescent="0.2">
      <c r="B153" s="16"/>
      <c r="C153" s="16"/>
      <c r="D153" s="16"/>
    </row>
    <row r="154" spans="2:4" x14ac:dyDescent="0.2">
      <c r="B154" s="16"/>
      <c r="C154" s="16"/>
      <c r="D154" s="16"/>
    </row>
  </sheetData>
  <pageMargins left="0.75" right="0.75" top="1" bottom="1" header="0.5" footer="0.5"/>
  <pageSetup scale="47" orientation="portrait" verticalDpi="1" r:id="rId1"/>
  <headerFooter alignWithMargins="0"/>
  <rowBreaks count="1" manualBreakCount="1">
    <brk id="8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2:M104"/>
  <sheetViews>
    <sheetView showGridLines="0" zoomScaleNormal="100" zoomScaleSheetLayoutView="85" workbookViewId="0">
      <selection activeCell="F34" sqref="F34"/>
    </sheetView>
  </sheetViews>
  <sheetFormatPr defaultRowHeight="12.75" x14ac:dyDescent="0.2"/>
  <cols>
    <col min="1" max="2" width="4.140625" customWidth="1"/>
    <col min="3" max="3" width="8.5703125" customWidth="1"/>
    <col min="4" max="4" width="31.5703125" customWidth="1"/>
    <col min="5" max="5" width="10.140625" customWidth="1"/>
    <col min="6" max="6" width="15.28515625" customWidth="1"/>
    <col min="9" max="9" width="5.7109375" customWidth="1"/>
    <col min="10" max="10" width="1.5703125" customWidth="1"/>
    <col min="11" max="11" width="9.140625" customWidth="1"/>
  </cols>
  <sheetData>
    <row r="2" spans="2:11" ht="12.75" customHeight="1" x14ac:dyDescent="0.2"/>
    <row r="3" spans="2:11" s="200" customFormat="1" ht="24.75" customHeight="1" x14ac:dyDescent="0.2">
      <c r="B3" s="234" t="s">
        <v>308</v>
      </c>
      <c r="C3" s="234" t="s">
        <v>314</v>
      </c>
      <c r="D3" s="234" t="s">
        <v>310</v>
      </c>
      <c r="E3" s="234" t="s">
        <v>211</v>
      </c>
      <c r="F3" s="234" t="s">
        <v>311</v>
      </c>
      <c r="G3" s="234" t="s">
        <v>317</v>
      </c>
      <c r="H3" s="4"/>
      <c r="I3" s="4"/>
      <c r="J3" s="4"/>
    </row>
    <row r="4" spans="2:11" ht="12" customHeight="1" x14ac:dyDescent="0.2">
      <c r="B4" s="230">
        <v>1</v>
      </c>
      <c r="C4" s="230" t="str">
        <f t="shared" ref="C4:C53" si="0">IFERROR(VLOOKUP($B4,CPM,2,FALSE),"")</f>
        <v>Yes</v>
      </c>
      <c r="D4" s="231" t="str">
        <f t="shared" ref="D4:D53" si="1">IFERROR(VLOOKUP($B4,CPM,4,FALSE),"")</f>
        <v>Submittals &amp; Review</v>
      </c>
      <c r="E4" s="230">
        <f t="shared" ref="E4:E53" si="2">IFERROR(VLOOKUP($B4,CPM,7,FALSE),"")</f>
        <v>1</v>
      </c>
      <c r="F4" s="230" t="str">
        <f>IFERROR(VLOOKUP($B4,Roadway!A5:Q138,17,FALSE)&amp;" "&amp;VLOOKUP($B4,CPM,5,FALSE),"")</f>
        <v>20 Days</v>
      </c>
      <c r="G4" s="230">
        <f t="shared" ref="G4:G53" si="3">IFERROR(VLOOKUP($B4,CPM,13,FALSE),"")</f>
        <v>20</v>
      </c>
    </row>
    <row r="5" spans="2:11" ht="12" customHeight="1" x14ac:dyDescent="0.2">
      <c r="B5" s="232">
        <v>2</v>
      </c>
      <c r="C5" s="230" t="str">
        <f t="shared" si="0"/>
        <v>Yes</v>
      </c>
      <c r="D5" s="233" t="str">
        <f t="shared" si="1"/>
        <v>De-mobilization</v>
      </c>
      <c r="E5" s="232">
        <f t="shared" si="2"/>
        <v>1</v>
      </c>
      <c r="F5" s="230" t="str">
        <f>IFERROR(VLOOKUP($B5,Roadway!A6:Q139,17,FALSE)&amp;" "&amp;VLOOKUP($B5,CPM,5,FALSE),"")</f>
        <v>4 Days</v>
      </c>
      <c r="G5" s="232">
        <f t="shared" si="3"/>
        <v>4</v>
      </c>
      <c r="I5" s="228"/>
      <c r="J5" s="16"/>
      <c r="K5" s="16"/>
    </row>
    <row r="6" spans="2:11" ht="12" customHeight="1" x14ac:dyDescent="0.2">
      <c r="B6" s="232">
        <v>3</v>
      </c>
      <c r="C6" s="230" t="str">
        <f t="shared" si="0"/>
        <v>Yes</v>
      </c>
      <c r="D6" s="233" t="str">
        <f t="shared" si="1"/>
        <v>Mobilization</v>
      </c>
      <c r="E6" s="232">
        <f t="shared" si="2"/>
        <v>1</v>
      </c>
      <c r="F6" s="230" t="str">
        <f>IFERROR(VLOOKUP($B6,Roadway!A8:Q140,17,FALSE)&amp;" "&amp;VLOOKUP($B6,CPM,5,FALSE),"")</f>
        <v>5 Days</v>
      </c>
      <c r="G6" s="232">
        <f t="shared" si="3"/>
        <v>5</v>
      </c>
      <c r="I6" s="16"/>
      <c r="J6" s="16"/>
      <c r="K6" s="16"/>
    </row>
    <row r="7" spans="2:11" ht="12" customHeight="1" x14ac:dyDescent="0.2">
      <c r="B7" s="232">
        <v>4</v>
      </c>
      <c r="C7" s="230" t="str">
        <f t="shared" si="0"/>
        <v>Yes</v>
      </c>
      <c r="D7" s="233" t="str">
        <f t="shared" si="1"/>
        <v>Silt Fence</v>
      </c>
      <c r="E7" s="232">
        <f t="shared" si="2"/>
        <v>5000</v>
      </c>
      <c r="F7" s="230" t="str">
        <f>IFERROR(VLOOKUP($B7,Roadway!A9:Q141,17,FALSE)&amp;" "&amp;VLOOKUP($B7,CPM,5,FALSE),"")</f>
        <v>2000 L.F.</v>
      </c>
      <c r="G7" s="232">
        <f t="shared" si="3"/>
        <v>3</v>
      </c>
      <c r="I7" s="16"/>
      <c r="J7" s="16"/>
      <c r="K7" s="229"/>
    </row>
    <row r="8" spans="2:11" ht="12" customHeight="1" x14ac:dyDescent="0.2">
      <c r="B8" s="232">
        <v>5</v>
      </c>
      <c r="C8" s="230" t="str">
        <f t="shared" si="0"/>
        <v>Yes</v>
      </c>
      <c r="D8" s="233" t="str">
        <f t="shared" si="1"/>
        <v>Excavation, Roadway</v>
      </c>
      <c r="E8" s="232">
        <f t="shared" si="2"/>
        <v>2000</v>
      </c>
      <c r="F8" s="230" t="str">
        <f>IFERROR(VLOOKUP($B8,Roadway!A10:Q142,17,FALSE)&amp;" "&amp;VLOOKUP($B8,CPM,5,FALSE),"")</f>
        <v>600 C.Y.</v>
      </c>
      <c r="G8" s="232">
        <f t="shared" si="3"/>
        <v>3</v>
      </c>
      <c r="I8" s="16"/>
      <c r="J8" s="16"/>
      <c r="K8" s="16"/>
    </row>
    <row r="9" spans="2:11" ht="12" customHeight="1" x14ac:dyDescent="0.2">
      <c r="B9" s="232">
        <v>6</v>
      </c>
      <c r="C9" s="230" t="str">
        <f t="shared" si="0"/>
        <v>Yes</v>
      </c>
      <c r="D9" s="233" t="str">
        <f t="shared" si="1"/>
        <v>Aggregate Topsoil Course</v>
      </c>
      <c r="E9" s="232">
        <f t="shared" si="2"/>
        <v>70000</v>
      </c>
      <c r="F9" s="230" t="str">
        <f>IFERROR(VLOOKUP($B9,Roadway!A11:Q143,17,FALSE)&amp;" "&amp;VLOOKUP($B9,CPM,5,FALSE),"")</f>
        <v>10000 S.Y.</v>
      </c>
      <c r="G9" s="232">
        <f t="shared" si="3"/>
        <v>7</v>
      </c>
    </row>
    <row r="10" spans="2:11" ht="12" customHeight="1" x14ac:dyDescent="0.2">
      <c r="B10" s="232">
        <v>7</v>
      </c>
      <c r="C10" s="230" t="str">
        <f t="shared" si="0"/>
        <v>Yes</v>
      </c>
      <c r="D10" s="233" t="str">
        <f t="shared" si="1"/>
        <v>Asphalt Surface</v>
      </c>
      <c r="E10" s="232">
        <f t="shared" si="2"/>
        <v>42000</v>
      </c>
      <c r="F10" s="230" t="str">
        <f>IFERROR(VLOOKUP($B10,Roadway!A12:Q144,17,FALSE)&amp;" "&amp;VLOOKUP($B10,CPM,5,FALSE),"")</f>
        <v>1500 Tons</v>
      </c>
      <c r="G10" s="232">
        <f t="shared" si="3"/>
        <v>28</v>
      </c>
    </row>
    <row r="11" spans="2:11" ht="12" customHeight="1" x14ac:dyDescent="0.2">
      <c r="B11" s="232">
        <v>8</v>
      </c>
      <c r="C11" s="230" t="str">
        <f t="shared" si="0"/>
        <v>Yes</v>
      </c>
      <c r="D11" s="233" t="str">
        <f t="shared" si="1"/>
        <v>Tack Coat (Add 1 Day to Broom)</v>
      </c>
      <c r="E11" s="232">
        <f t="shared" si="2"/>
        <v>50</v>
      </c>
      <c r="F11" s="230" t="str">
        <f>IFERROR(VLOOKUP($B11,Roadway!A13:Q145,17,FALSE)&amp;" "&amp;VLOOKUP($B11,CPM,5,FALSE),"")</f>
        <v>50 Tons</v>
      </c>
      <c r="G11" s="232">
        <f t="shared" si="3"/>
        <v>1</v>
      </c>
    </row>
    <row r="12" spans="2:11" ht="12" customHeight="1" x14ac:dyDescent="0.2">
      <c r="B12" s="232">
        <v>9</v>
      </c>
      <c r="C12" s="230" t="str">
        <f t="shared" si="0"/>
        <v>Yes</v>
      </c>
      <c r="D12" s="233" t="str">
        <f t="shared" si="1"/>
        <v>Asphalt Pavement Milling (1.5")</v>
      </c>
      <c r="E12" s="232">
        <f t="shared" si="2"/>
        <v>62000</v>
      </c>
      <c r="F12" s="230" t="str">
        <f>IFERROR(VLOOKUP($B12,Roadway!A14:Q146,17,FALSE)&amp;" "&amp;VLOOKUP($B12,CPM,5,FALSE),"")</f>
        <v>5000 S.Y.</v>
      </c>
      <c r="G12" s="232">
        <f t="shared" si="3"/>
        <v>12</v>
      </c>
    </row>
    <row r="13" spans="2:11" ht="12" customHeight="1" x14ac:dyDescent="0.2">
      <c r="B13" s="232">
        <v>10</v>
      </c>
      <c r="C13" s="230" t="str">
        <f t="shared" si="0"/>
        <v>Yes</v>
      </c>
      <c r="D13" s="233" t="str">
        <f t="shared" si="1"/>
        <v>Turf Establishment</v>
      </c>
      <c r="E13" s="232">
        <f t="shared" si="2"/>
        <v>7</v>
      </c>
      <c r="F13" s="230" t="str">
        <f>IFERROR(VLOOKUP($B13,Roadway!A15:Q147,17,FALSE)&amp;" "&amp;VLOOKUP($B13,CPM,5,FALSE),"")</f>
        <v>5 Acres</v>
      </c>
      <c r="G13" s="232">
        <f t="shared" si="3"/>
        <v>1</v>
      </c>
    </row>
    <row r="14" spans="2:11" ht="12" customHeight="1" x14ac:dyDescent="0.2">
      <c r="B14" s="232">
        <v>11</v>
      </c>
      <c r="C14" s="230" t="str">
        <f t="shared" si="0"/>
        <v>Yes</v>
      </c>
      <c r="D14" s="233" t="str">
        <f t="shared" si="1"/>
        <v>Pavement Markings</v>
      </c>
      <c r="E14" s="232">
        <f t="shared" si="2"/>
        <v>100000</v>
      </c>
      <c r="F14" s="230" t="str">
        <f>IFERROR(VLOOKUP($B14,Roadway!A16:Q148,17,FALSE)&amp;" "&amp;VLOOKUP($B14,CPM,5,FALSE),"")</f>
        <v>15000 L.F.</v>
      </c>
      <c r="G14" s="232">
        <f t="shared" si="3"/>
        <v>7</v>
      </c>
    </row>
    <row r="15" spans="2:11" ht="12" customHeight="1" x14ac:dyDescent="0.2">
      <c r="B15" s="232">
        <v>12</v>
      </c>
      <c r="C15" s="230" t="str">
        <f t="shared" si="0"/>
        <v>Yes</v>
      </c>
      <c r="D15" s="233" t="str">
        <f t="shared" si="1"/>
        <v>Initial Traffic Control</v>
      </c>
      <c r="E15" s="232">
        <f t="shared" si="2"/>
        <v>1</v>
      </c>
      <c r="F15" s="230" t="str">
        <f>IFERROR(VLOOKUP($B15,Roadway!A17:Q149,17,FALSE)&amp;" "&amp;VLOOKUP($B15,CPM,5,FALSE),"")</f>
        <v>10 LPSM</v>
      </c>
      <c r="G15" s="232">
        <f t="shared" si="3"/>
        <v>1</v>
      </c>
    </row>
    <row r="16" spans="2:11" ht="12" customHeight="1" x14ac:dyDescent="0.2">
      <c r="B16" s="232">
        <v>13</v>
      </c>
      <c r="C16" s="230" t="str">
        <f t="shared" si="0"/>
        <v/>
      </c>
      <c r="D16" s="233" t="str">
        <f t="shared" si="1"/>
        <v/>
      </c>
      <c r="E16" s="232" t="str">
        <f t="shared" si="2"/>
        <v/>
      </c>
      <c r="F16" s="230" t="str">
        <f>IFERROR(VLOOKUP($B16,Roadway!A17:Q150,17,FALSE)&amp;" "&amp;VLOOKUP($B16,CPM,5,FALSE),"")</f>
        <v/>
      </c>
      <c r="G16" s="232" t="str">
        <f t="shared" si="3"/>
        <v/>
      </c>
    </row>
    <row r="17" spans="2:13" ht="12" customHeight="1" x14ac:dyDescent="0.2">
      <c r="B17" s="232">
        <v>14</v>
      </c>
      <c r="C17" s="230" t="str">
        <f t="shared" si="0"/>
        <v/>
      </c>
      <c r="D17" s="233" t="str">
        <f t="shared" si="1"/>
        <v/>
      </c>
      <c r="E17" s="232" t="str">
        <f t="shared" si="2"/>
        <v/>
      </c>
      <c r="F17" s="230" t="str">
        <f>IFERROR(VLOOKUP($B17,Roadway!A18:Q151,17,FALSE)&amp;" "&amp;VLOOKUP($B17,CPM,5,FALSE),"")</f>
        <v/>
      </c>
      <c r="G17" s="232" t="str">
        <f t="shared" si="3"/>
        <v/>
      </c>
    </row>
    <row r="18" spans="2:13" ht="12" customHeight="1" x14ac:dyDescent="0.2">
      <c r="B18" s="232">
        <v>15</v>
      </c>
      <c r="C18" s="230" t="str">
        <f t="shared" si="0"/>
        <v/>
      </c>
      <c r="D18" s="233" t="str">
        <f t="shared" si="1"/>
        <v/>
      </c>
      <c r="E18" s="232" t="str">
        <f t="shared" si="2"/>
        <v/>
      </c>
      <c r="F18" s="230" t="str">
        <f>IFERROR(VLOOKUP($B18,Roadway!A19:Q152,17,FALSE)&amp;" "&amp;VLOOKUP($B18,CPM,5,FALSE),"")</f>
        <v/>
      </c>
      <c r="G18" s="232" t="str">
        <f t="shared" si="3"/>
        <v/>
      </c>
      <c r="M18" t="str">
        <f>E18</f>
        <v/>
      </c>
    </row>
    <row r="19" spans="2:13" ht="12" customHeight="1" x14ac:dyDescent="0.2">
      <c r="B19" s="232">
        <v>16</v>
      </c>
      <c r="C19" s="230" t="str">
        <f t="shared" si="0"/>
        <v/>
      </c>
      <c r="D19" s="233" t="str">
        <f t="shared" si="1"/>
        <v/>
      </c>
      <c r="E19" s="232" t="str">
        <f t="shared" si="2"/>
        <v/>
      </c>
      <c r="F19" s="230" t="str">
        <f>IFERROR(VLOOKUP($B19,Roadway!A20:Q153,17,FALSE)&amp;" "&amp;VLOOKUP($B19,CPM,5,FALSE),"")</f>
        <v/>
      </c>
      <c r="G19" s="232" t="str">
        <f t="shared" si="3"/>
        <v/>
      </c>
    </row>
    <row r="20" spans="2:13" ht="12" customHeight="1" x14ac:dyDescent="0.2">
      <c r="B20" s="232">
        <v>17</v>
      </c>
      <c r="C20" s="230" t="str">
        <f t="shared" si="0"/>
        <v/>
      </c>
      <c r="D20" s="233" t="str">
        <f t="shared" si="1"/>
        <v/>
      </c>
      <c r="E20" s="232" t="str">
        <f t="shared" si="2"/>
        <v/>
      </c>
      <c r="F20" s="230" t="str">
        <f>IFERROR(VLOOKUP($B20,Roadway!A21:Q154,17,FALSE)&amp;" "&amp;VLOOKUP($B20,CPM,5,FALSE),"")</f>
        <v/>
      </c>
      <c r="G20" s="232" t="str">
        <f t="shared" si="3"/>
        <v/>
      </c>
    </row>
    <row r="21" spans="2:13" ht="12" customHeight="1" x14ac:dyDescent="0.2">
      <c r="B21" s="232">
        <v>18</v>
      </c>
      <c r="C21" s="230" t="str">
        <f t="shared" si="0"/>
        <v/>
      </c>
      <c r="D21" s="233" t="str">
        <f t="shared" si="1"/>
        <v/>
      </c>
      <c r="E21" s="232" t="str">
        <f t="shared" si="2"/>
        <v/>
      </c>
      <c r="F21" s="230" t="str">
        <f>IFERROR(VLOOKUP($B21,Roadway!A22:Q155,17,FALSE)&amp;" "&amp;VLOOKUP($B21,CPM,5,FALSE),"")</f>
        <v/>
      </c>
      <c r="G21" s="232" t="str">
        <f t="shared" si="3"/>
        <v/>
      </c>
    </row>
    <row r="22" spans="2:13" ht="12" customHeight="1" x14ac:dyDescent="0.2">
      <c r="B22" s="232">
        <v>19</v>
      </c>
      <c r="C22" s="230" t="str">
        <f t="shared" si="0"/>
        <v/>
      </c>
      <c r="D22" s="233" t="str">
        <f t="shared" si="1"/>
        <v/>
      </c>
      <c r="E22" s="232" t="str">
        <f t="shared" si="2"/>
        <v/>
      </c>
      <c r="F22" s="230" t="str">
        <f>IFERROR(VLOOKUP($B22,Roadway!A22:Q156,17,FALSE)&amp;" "&amp;VLOOKUP($B22,CPM,5,FALSE),"")</f>
        <v/>
      </c>
      <c r="G22" s="232" t="str">
        <f t="shared" si="3"/>
        <v/>
      </c>
    </row>
    <row r="23" spans="2:13" ht="12" customHeight="1" x14ac:dyDescent="0.2">
      <c r="B23" s="232">
        <v>20</v>
      </c>
      <c r="C23" s="230" t="str">
        <f t="shared" si="0"/>
        <v/>
      </c>
      <c r="D23" s="233" t="str">
        <f t="shared" si="1"/>
        <v/>
      </c>
      <c r="E23" s="232" t="str">
        <f t="shared" si="2"/>
        <v/>
      </c>
      <c r="F23" s="230" t="str">
        <f>IFERROR(VLOOKUP($B23,Roadway!A23:Q157,17,FALSE)&amp;" "&amp;VLOOKUP($B23,CPM,5,FALSE),"")</f>
        <v/>
      </c>
      <c r="G23" s="232" t="str">
        <f t="shared" si="3"/>
        <v/>
      </c>
    </row>
    <row r="24" spans="2:13" ht="12" customHeight="1" x14ac:dyDescent="0.2">
      <c r="B24" s="232">
        <v>21</v>
      </c>
      <c r="C24" s="230" t="str">
        <f t="shared" si="0"/>
        <v/>
      </c>
      <c r="D24" s="233" t="str">
        <f t="shared" si="1"/>
        <v/>
      </c>
      <c r="E24" s="232" t="str">
        <f t="shared" si="2"/>
        <v/>
      </c>
      <c r="F24" s="230" t="str">
        <f>IFERROR(VLOOKUP($B24,Roadway!A24:Q158,17,FALSE)&amp;" "&amp;VLOOKUP($B24,CPM,5,FALSE),"")</f>
        <v/>
      </c>
      <c r="G24" s="232" t="str">
        <f t="shared" si="3"/>
        <v/>
      </c>
    </row>
    <row r="25" spans="2:13" ht="12" customHeight="1" x14ac:dyDescent="0.2">
      <c r="B25" s="232">
        <v>22</v>
      </c>
      <c r="C25" s="230" t="str">
        <f t="shared" si="0"/>
        <v/>
      </c>
      <c r="D25" s="233" t="str">
        <f t="shared" si="1"/>
        <v/>
      </c>
      <c r="E25" s="232" t="str">
        <f t="shared" si="2"/>
        <v/>
      </c>
      <c r="F25" s="230" t="str">
        <f>IFERROR(VLOOKUP($B25,Roadway!A25:Q159,17,FALSE)&amp;" "&amp;VLOOKUP($B25,CPM,5,FALSE),"")</f>
        <v/>
      </c>
      <c r="G25" s="232" t="str">
        <f t="shared" si="3"/>
        <v/>
      </c>
    </row>
    <row r="26" spans="2:13" ht="12" customHeight="1" x14ac:dyDescent="0.2">
      <c r="B26" s="232">
        <v>23</v>
      </c>
      <c r="C26" s="230" t="str">
        <f t="shared" si="0"/>
        <v/>
      </c>
      <c r="D26" s="233" t="str">
        <f t="shared" si="1"/>
        <v/>
      </c>
      <c r="E26" s="232" t="str">
        <f t="shared" si="2"/>
        <v/>
      </c>
      <c r="F26" s="230" t="str">
        <f>IFERROR(VLOOKUP($B26,Roadway!A26:Q160,17,FALSE)&amp;" "&amp;VLOOKUP($B26,CPM,5,FALSE),"")</f>
        <v/>
      </c>
      <c r="G26" s="232" t="str">
        <f t="shared" si="3"/>
        <v/>
      </c>
    </row>
    <row r="27" spans="2:13" ht="12" customHeight="1" x14ac:dyDescent="0.2">
      <c r="B27" s="232">
        <v>24</v>
      </c>
      <c r="C27" s="230" t="str">
        <f t="shared" si="0"/>
        <v/>
      </c>
      <c r="D27" s="233" t="str">
        <f t="shared" si="1"/>
        <v/>
      </c>
      <c r="E27" s="232" t="str">
        <f t="shared" si="2"/>
        <v/>
      </c>
      <c r="F27" s="230" t="str">
        <f>IFERROR(VLOOKUP($B27,Roadway!A27:Q161,17,FALSE)&amp;" "&amp;VLOOKUP($B27,CPM,5,FALSE),"")</f>
        <v/>
      </c>
      <c r="G27" s="232" t="str">
        <f t="shared" si="3"/>
        <v/>
      </c>
    </row>
    <row r="28" spans="2:13" ht="12" customHeight="1" x14ac:dyDescent="0.2">
      <c r="B28" s="232">
        <v>25</v>
      </c>
      <c r="C28" s="230" t="str">
        <f t="shared" si="0"/>
        <v/>
      </c>
      <c r="D28" s="233" t="str">
        <f t="shared" si="1"/>
        <v/>
      </c>
      <c r="E28" s="232" t="str">
        <f t="shared" si="2"/>
        <v/>
      </c>
      <c r="F28" s="230" t="str">
        <f>IFERROR(VLOOKUP($B28,Roadway!A28:Q162,17,FALSE)&amp;" "&amp;VLOOKUP($B28,CPM,5,FALSE),"")</f>
        <v/>
      </c>
      <c r="G28" s="232" t="str">
        <f t="shared" si="3"/>
        <v/>
      </c>
    </row>
    <row r="29" spans="2:13" ht="12" customHeight="1" x14ac:dyDescent="0.2">
      <c r="B29" s="232">
        <v>26</v>
      </c>
      <c r="C29" s="230" t="str">
        <f t="shared" si="0"/>
        <v/>
      </c>
      <c r="D29" s="233" t="str">
        <f t="shared" si="1"/>
        <v/>
      </c>
      <c r="E29" s="232" t="str">
        <f t="shared" si="2"/>
        <v/>
      </c>
      <c r="F29" s="230" t="str">
        <f>IFERROR(VLOOKUP($B29,Roadway!A29:Q163,17,FALSE)&amp;" "&amp;VLOOKUP($B29,CPM,5,FALSE),"")</f>
        <v/>
      </c>
      <c r="G29" s="232" t="str">
        <f t="shared" si="3"/>
        <v/>
      </c>
    </row>
    <row r="30" spans="2:13" ht="12" customHeight="1" x14ac:dyDescent="0.2">
      <c r="B30" s="232">
        <v>27</v>
      </c>
      <c r="C30" s="230" t="str">
        <f t="shared" si="0"/>
        <v/>
      </c>
      <c r="D30" s="233" t="str">
        <f t="shared" si="1"/>
        <v/>
      </c>
      <c r="E30" s="232" t="str">
        <f t="shared" si="2"/>
        <v/>
      </c>
      <c r="F30" s="230" t="str">
        <f>IFERROR(VLOOKUP($B30,Roadway!A30:Q164,17,FALSE)&amp;" "&amp;VLOOKUP($B30,CPM,5,FALSE),"")</f>
        <v/>
      </c>
      <c r="G30" s="232" t="str">
        <f t="shared" si="3"/>
        <v/>
      </c>
    </row>
    <row r="31" spans="2:13" ht="12" customHeight="1" x14ac:dyDescent="0.2">
      <c r="B31" s="232">
        <v>28</v>
      </c>
      <c r="C31" s="230" t="str">
        <f t="shared" si="0"/>
        <v/>
      </c>
      <c r="D31" s="233" t="str">
        <f t="shared" si="1"/>
        <v/>
      </c>
      <c r="E31" s="232" t="str">
        <f t="shared" si="2"/>
        <v/>
      </c>
      <c r="F31" s="230" t="str">
        <f>IFERROR(VLOOKUP($B31,Roadway!A31:Q165,17,FALSE)&amp;" "&amp;VLOOKUP($B31,CPM,5,FALSE),"")</f>
        <v/>
      </c>
      <c r="G31" s="232" t="str">
        <f t="shared" si="3"/>
        <v/>
      </c>
    </row>
    <row r="32" spans="2:13" ht="12" customHeight="1" x14ac:dyDescent="0.2">
      <c r="B32" s="232">
        <v>29</v>
      </c>
      <c r="C32" s="230" t="str">
        <f t="shared" si="0"/>
        <v/>
      </c>
      <c r="D32" s="233" t="str">
        <f t="shared" si="1"/>
        <v/>
      </c>
      <c r="E32" s="232" t="str">
        <f t="shared" si="2"/>
        <v/>
      </c>
      <c r="F32" s="230" t="str">
        <f>IFERROR(VLOOKUP($B32,Roadway!A32:Q166,17,FALSE)&amp;" "&amp;VLOOKUP($B32,CPM,5,FALSE),"")</f>
        <v/>
      </c>
      <c r="G32" s="232" t="str">
        <f t="shared" si="3"/>
        <v/>
      </c>
    </row>
    <row r="33" spans="2:7" ht="12" customHeight="1" x14ac:dyDescent="0.2">
      <c r="B33" s="232">
        <v>30</v>
      </c>
      <c r="C33" s="230" t="str">
        <f t="shared" si="0"/>
        <v/>
      </c>
      <c r="D33" s="233" t="str">
        <f t="shared" si="1"/>
        <v/>
      </c>
      <c r="E33" s="232" t="str">
        <f t="shared" si="2"/>
        <v/>
      </c>
      <c r="F33" s="230" t="str">
        <f>IFERROR(VLOOKUP($B33,Roadway!A33:Q167,17,FALSE)&amp;" "&amp;VLOOKUP($B33,CPM,5,FALSE),"")</f>
        <v/>
      </c>
      <c r="G33" s="232" t="str">
        <f t="shared" si="3"/>
        <v/>
      </c>
    </row>
    <row r="34" spans="2:7" ht="12" customHeight="1" x14ac:dyDescent="0.2">
      <c r="B34" s="232">
        <v>31</v>
      </c>
      <c r="C34" s="230" t="str">
        <f t="shared" si="0"/>
        <v/>
      </c>
      <c r="D34" s="233" t="str">
        <f t="shared" si="1"/>
        <v/>
      </c>
      <c r="E34" s="232" t="str">
        <f t="shared" si="2"/>
        <v/>
      </c>
      <c r="F34" s="230" t="str">
        <f>IFERROR(VLOOKUP($B34,Roadway!A34:Q168,17,FALSE)&amp;" "&amp;VLOOKUP($B34,CPM,5,FALSE),"")</f>
        <v/>
      </c>
      <c r="G34" s="232" t="str">
        <f t="shared" si="3"/>
        <v/>
      </c>
    </row>
    <row r="35" spans="2:7" ht="12" customHeight="1" x14ac:dyDescent="0.2">
      <c r="B35" s="232">
        <v>32</v>
      </c>
      <c r="C35" s="230" t="str">
        <f t="shared" si="0"/>
        <v/>
      </c>
      <c r="D35" s="233" t="str">
        <f t="shared" si="1"/>
        <v/>
      </c>
      <c r="E35" s="232" t="str">
        <f t="shared" si="2"/>
        <v/>
      </c>
      <c r="F35" s="230" t="str">
        <f>IFERROR(VLOOKUP($B35,Roadway!A35:Q169,17,FALSE)&amp;" "&amp;VLOOKUP($B35,CPM,5,FALSE),"")</f>
        <v/>
      </c>
      <c r="G35" s="232" t="str">
        <f t="shared" si="3"/>
        <v/>
      </c>
    </row>
    <row r="36" spans="2:7" ht="12" customHeight="1" x14ac:dyDescent="0.2">
      <c r="B36" s="232">
        <v>33</v>
      </c>
      <c r="C36" s="230" t="str">
        <f t="shared" si="0"/>
        <v/>
      </c>
      <c r="D36" s="233" t="str">
        <f t="shared" si="1"/>
        <v/>
      </c>
      <c r="E36" s="232" t="str">
        <f t="shared" si="2"/>
        <v/>
      </c>
      <c r="F36" s="230" t="str">
        <f>IFERROR(VLOOKUP($B36,Roadway!A35:Q170,17,FALSE)&amp;" "&amp;VLOOKUP($B36,CPM,5,FALSE),"")</f>
        <v/>
      </c>
      <c r="G36" s="232" t="str">
        <f t="shared" si="3"/>
        <v/>
      </c>
    </row>
    <row r="37" spans="2:7" ht="12" customHeight="1" x14ac:dyDescent="0.2">
      <c r="B37" s="232">
        <v>34</v>
      </c>
      <c r="C37" s="230" t="str">
        <f t="shared" si="0"/>
        <v/>
      </c>
      <c r="D37" s="233" t="str">
        <f t="shared" si="1"/>
        <v/>
      </c>
      <c r="E37" s="232" t="str">
        <f t="shared" si="2"/>
        <v/>
      </c>
      <c r="F37" s="230" t="str">
        <f>IFERROR(VLOOKUP($B37,Roadway!A35:Q171,17,FALSE)&amp;" "&amp;VLOOKUP($B37,CPM,5,FALSE),"")</f>
        <v/>
      </c>
      <c r="G37" s="232" t="str">
        <f t="shared" si="3"/>
        <v/>
      </c>
    </row>
    <row r="38" spans="2:7" ht="12" customHeight="1" x14ac:dyDescent="0.2">
      <c r="B38" s="232">
        <v>35</v>
      </c>
      <c r="C38" s="230" t="str">
        <f t="shared" si="0"/>
        <v/>
      </c>
      <c r="D38" s="233" t="str">
        <f t="shared" si="1"/>
        <v/>
      </c>
      <c r="E38" s="232" t="str">
        <f t="shared" si="2"/>
        <v/>
      </c>
      <c r="F38" s="230" t="str">
        <f>IFERROR(VLOOKUP($B38,Roadway!A36:Q172,17,FALSE)&amp;" "&amp;VLOOKUP($B38,CPM,5,FALSE),"")</f>
        <v/>
      </c>
      <c r="G38" s="232" t="str">
        <f t="shared" si="3"/>
        <v/>
      </c>
    </row>
    <row r="39" spans="2:7" ht="12" customHeight="1" x14ac:dyDescent="0.2">
      <c r="B39" s="232">
        <v>36</v>
      </c>
      <c r="C39" s="230" t="str">
        <f t="shared" si="0"/>
        <v/>
      </c>
      <c r="D39" s="233" t="str">
        <f t="shared" si="1"/>
        <v/>
      </c>
      <c r="E39" s="232" t="str">
        <f t="shared" si="2"/>
        <v/>
      </c>
      <c r="F39" s="230" t="str">
        <f>IFERROR(VLOOKUP($B39,Roadway!A37:Q173,17,FALSE)&amp;" "&amp;VLOOKUP($B39,CPM,5,FALSE),"")</f>
        <v/>
      </c>
      <c r="G39" s="232" t="str">
        <f t="shared" si="3"/>
        <v/>
      </c>
    </row>
    <row r="40" spans="2:7" ht="12" customHeight="1" x14ac:dyDescent="0.2">
      <c r="B40" s="232">
        <v>37</v>
      </c>
      <c r="C40" s="230" t="str">
        <f t="shared" si="0"/>
        <v/>
      </c>
      <c r="D40" s="233" t="str">
        <f t="shared" si="1"/>
        <v/>
      </c>
      <c r="E40" s="232" t="str">
        <f t="shared" si="2"/>
        <v/>
      </c>
      <c r="F40" s="230" t="str">
        <f>IFERROR(VLOOKUP($B40,Roadway!A38:Q174,17,FALSE)&amp;" "&amp;VLOOKUP($B40,CPM,5,FALSE),"")</f>
        <v/>
      </c>
      <c r="G40" s="232" t="str">
        <f t="shared" si="3"/>
        <v/>
      </c>
    </row>
    <row r="41" spans="2:7" ht="12" customHeight="1" x14ac:dyDescent="0.2">
      <c r="B41" s="232">
        <v>38</v>
      </c>
      <c r="C41" s="230" t="str">
        <f t="shared" si="0"/>
        <v/>
      </c>
      <c r="D41" s="233" t="str">
        <f t="shared" si="1"/>
        <v/>
      </c>
      <c r="E41" s="232" t="str">
        <f t="shared" si="2"/>
        <v/>
      </c>
      <c r="F41" s="230" t="str">
        <f>IFERROR(VLOOKUP($B41,Roadway!A39:Q175,17,FALSE)&amp;" "&amp;VLOOKUP($B41,CPM,5,FALSE),"")</f>
        <v/>
      </c>
      <c r="G41" s="232" t="str">
        <f t="shared" si="3"/>
        <v/>
      </c>
    </row>
    <row r="42" spans="2:7" ht="12" customHeight="1" x14ac:dyDescent="0.2">
      <c r="B42" s="232">
        <v>39</v>
      </c>
      <c r="C42" s="230" t="str">
        <f t="shared" si="0"/>
        <v/>
      </c>
      <c r="D42" s="233" t="str">
        <f t="shared" si="1"/>
        <v/>
      </c>
      <c r="E42" s="232" t="str">
        <f t="shared" si="2"/>
        <v/>
      </c>
      <c r="F42" s="230" t="str">
        <f>IFERROR(VLOOKUP($B42,Roadway!A40:Q176,17,FALSE)&amp;" "&amp;VLOOKUP($B42,CPM,5,FALSE),"")</f>
        <v/>
      </c>
      <c r="G42" s="232" t="str">
        <f t="shared" si="3"/>
        <v/>
      </c>
    </row>
    <row r="43" spans="2:7" ht="12" customHeight="1" x14ac:dyDescent="0.2">
      <c r="B43" s="232">
        <v>40</v>
      </c>
      <c r="C43" s="230" t="str">
        <f t="shared" si="0"/>
        <v/>
      </c>
      <c r="D43" s="233" t="str">
        <f t="shared" si="1"/>
        <v/>
      </c>
      <c r="E43" s="232" t="str">
        <f t="shared" si="2"/>
        <v/>
      </c>
      <c r="F43" s="230" t="str">
        <f>IFERROR(VLOOKUP($B43,Roadway!A41:Q177,17,FALSE)&amp;" "&amp;VLOOKUP($B43,CPM,5,FALSE),"")</f>
        <v/>
      </c>
      <c r="G43" s="232" t="str">
        <f t="shared" si="3"/>
        <v/>
      </c>
    </row>
    <row r="44" spans="2:7" ht="12" customHeight="1" x14ac:dyDescent="0.2">
      <c r="B44" s="232">
        <v>41</v>
      </c>
      <c r="C44" s="230" t="str">
        <f t="shared" si="0"/>
        <v/>
      </c>
      <c r="D44" s="233" t="str">
        <f t="shared" si="1"/>
        <v/>
      </c>
      <c r="E44" s="232" t="str">
        <f t="shared" si="2"/>
        <v/>
      </c>
      <c r="F44" s="230" t="str">
        <f>IFERROR(VLOOKUP($B44,Roadway!A42:Q178,17,FALSE)&amp;" "&amp;VLOOKUP($B44,CPM,5,FALSE),"")</f>
        <v/>
      </c>
      <c r="G44" s="232" t="str">
        <f t="shared" si="3"/>
        <v/>
      </c>
    </row>
    <row r="45" spans="2:7" ht="12" customHeight="1" x14ac:dyDescent="0.2">
      <c r="B45" s="232">
        <v>42</v>
      </c>
      <c r="C45" s="230" t="str">
        <f t="shared" si="0"/>
        <v/>
      </c>
      <c r="D45" s="233" t="str">
        <f t="shared" si="1"/>
        <v/>
      </c>
      <c r="E45" s="232" t="str">
        <f t="shared" si="2"/>
        <v/>
      </c>
      <c r="F45" s="230" t="str">
        <f>IFERROR(VLOOKUP($B45,Roadway!A43:Q179,17,FALSE)&amp;" "&amp;VLOOKUP($B45,CPM,5,FALSE),"")</f>
        <v/>
      </c>
      <c r="G45" s="232" t="str">
        <f t="shared" si="3"/>
        <v/>
      </c>
    </row>
    <row r="46" spans="2:7" ht="12" customHeight="1" x14ac:dyDescent="0.2">
      <c r="B46" s="232">
        <v>43</v>
      </c>
      <c r="C46" s="230" t="str">
        <f t="shared" si="0"/>
        <v/>
      </c>
      <c r="D46" s="233" t="str">
        <f t="shared" si="1"/>
        <v/>
      </c>
      <c r="E46" s="232" t="str">
        <f t="shared" si="2"/>
        <v/>
      </c>
      <c r="F46" s="230" t="str">
        <f>IFERROR(VLOOKUP($B46,Roadway!A44:Q180,17,FALSE)&amp;" "&amp;VLOOKUP($B46,CPM,5,FALSE),"")</f>
        <v/>
      </c>
      <c r="G46" s="232" t="str">
        <f t="shared" si="3"/>
        <v/>
      </c>
    </row>
    <row r="47" spans="2:7" ht="12" customHeight="1" x14ac:dyDescent="0.2">
      <c r="B47" s="232">
        <v>44</v>
      </c>
      <c r="C47" s="230" t="str">
        <f t="shared" si="0"/>
        <v/>
      </c>
      <c r="D47" s="233" t="str">
        <f t="shared" si="1"/>
        <v/>
      </c>
      <c r="E47" s="232" t="str">
        <f t="shared" si="2"/>
        <v/>
      </c>
      <c r="F47" s="230" t="str">
        <f>IFERROR(VLOOKUP($B47,Roadway!A45:Q181,17,FALSE)&amp;" "&amp;VLOOKUP($B47,CPM,5,FALSE),"")</f>
        <v/>
      </c>
      <c r="G47" s="232" t="str">
        <f t="shared" si="3"/>
        <v/>
      </c>
    </row>
    <row r="48" spans="2:7" ht="12" customHeight="1" x14ac:dyDescent="0.2">
      <c r="B48" s="232">
        <v>45</v>
      </c>
      <c r="C48" s="230" t="str">
        <f t="shared" si="0"/>
        <v/>
      </c>
      <c r="D48" s="233" t="str">
        <f t="shared" si="1"/>
        <v/>
      </c>
      <c r="E48" s="232" t="str">
        <f t="shared" si="2"/>
        <v/>
      </c>
      <c r="F48" s="230" t="str">
        <f>IFERROR(VLOOKUP($B48,Roadway!A46:Q182,17,FALSE)&amp;" "&amp;VLOOKUP($B48,CPM,5,FALSE),"")</f>
        <v/>
      </c>
      <c r="G48" s="232" t="str">
        <f t="shared" si="3"/>
        <v/>
      </c>
    </row>
    <row r="49" spans="2:7" ht="12" customHeight="1" x14ac:dyDescent="0.2">
      <c r="B49" s="232">
        <v>46</v>
      </c>
      <c r="C49" s="230" t="str">
        <f t="shared" si="0"/>
        <v/>
      </c>
      <c r="D49" s="233" t="str">
        <f t="shared" si="1"/>
        <v/>
      </c>
      <c r="E49" s="232" t="str">
        <f t="shared" si="2"/>
        <v/>
      </c>
      <c r="F49" s="230" t="str">
        <f>IFERROR(VLOOKUP($B49,Roadway!A47:Q183,17,FALSE)&amp;" "&amp;VLOOKUP($B49,CPM,5,FALSE),"")</f>
        <v/>
      </c>
      <c r="G49" s="232" t="str">
        <f t="shared" si="3"/>
        <v/>
      </c>
    </row>
    <row r="50" spans="2:7" ht="12" customHeight="1" x14ac:dyDescent="0.2">
      <c r="B50" s="232">
        <v>47</v>
      </c>
      <c r="C50" s="230" t="str">
        <f t="shared" si="0"/>
        <v/>
      </c>
      <c r="D50" s="233" t="str">
        <f t="shared" si="1"/>
        <v/>
      </c>
      <c r="E50" s="232" t="str">
        <f t="shared" si="2"/>
        <v/>
      </c>
      <c r="F50" s="230" t="str">
        <f>IFERROR(VLOOKUP($B50,Roadway!A48:Q184,17,FALSE)&amp;" "&amp;VLOOKUP($B50,CPM,5,FALSE),"")</f>
        <v/>
      </c>
      <c r="G50" s="232" t="str">
        <f t="shared" si="3"/>
        <v/>
      </c>
    </row>
    <row r="51" spans="2:7" ht="12" customHeight="1" x14ac:dyDescent="0.2">
      <c r="B51" s="232">
        <v>48</v>
      </c>
      <c r="C51" s="230" t="str">
        <f t="shared" si="0"/>
        <v/>
      </c>
      <c r="D51" s="233" t="str">
        <f t="shared" si="1"/>
        <v/>
      </c>
      <c r="E51" s="232" t="str">
        <f t="shared" si="2"/>
        <v/>
      </c>
      <c r="F51" s="230" t="str">
        <f>IFERROR(VLOOKUP($B51,Roadway!A49:Q185,17,FALSE)&amp;" "&amp;VLOOKUP($B51,CPM,5,FALSE),"")</f>
        <v/>
      </c>
      <c r="G51" s="232" t="str">
        <f t="shared" si="3"/>
        <v/>
      </c>
    </row>
    <row r="52" spans="2:7" ht="12" customHeight="1" x14ac:dyDescent="0.2">
      <c r="B52" s="232">
        <v>49</v>
      </c>
      <c r="C52" s="230" t="str">
        <f t="shared" si="0"/>
        <v/>
      </c>
      <c r="D52" s="233" t="str">
        <f t="shared" si="1"/>
        <v/>
      </c>
      <c r="E52" s="232" t="str">
        <f t="shared" si="2"/>
        <v/>
      </c>
      <c r="F52" s="230" t="str">
        <f>IFERROR(VLOOKUP($B52,Roadway!A50:Q186,17,FALSE)&amp;" "&amp;VLOOKUP($B52,CPM,5,FALSE),"")</f>
        <v/>
      </c>
      <c r="G52" s="232" t="str">
        <f t="shared" si="3"/>
        <v/>
      </c>
    </row>
    <row r="53" spans="2:7" ht="12" customHeight="1" x14ac:dyDescent="0.2">
      <c r="B53" s="232">
        <v>50</v>
      </c>
      <c r="C53" s="230" t="str">
        <f t="shared" si="0"/>
        <v/>
      </c>
      <c r="D53" s="233" t="str">
        <f t="shared" si="1"/>
        <v/>
      </c>
      <c r="E53" s="232" t="str">
        <f t="shared" si="2"/>
        <v/>
      </c>
      <c r="F53" s="230" t="str">
        <f>IFERROR(VLOOKUP($B53,Roadway!A51:Q187,17,FALSE)&amp;" "&amp;VLOOKUP($B53,CPM,5,FALSE),"")</f>
        <v/>
      </c>
      <c r="G53" s="232" t="str">
        <f t="shared" si="3"/>
        <v/>
      </c>
    </row>
    <row r="54" spans="2:7" x14ac:dyDescent="0.2">
      <c r="B54" s="232">
        <v>101</v>
      </c>
      <c r="C54" s="230" t="str">
        <f t="shared" ref="C54:C85" si="4">IFERROR(VLOOKUP($B54,Bridge,2,FALSE),"")</f>
        <v>Yes</v>
      </c>
      <c r="D54" s="233" t="str">
        <f t="shared" ref="D54:D85" si="5">IFERROR(VLOOKUP($B54,Bridge,4,FALSE),"")</f>
        <v>Cross Sectioning and Slope Staking</v>
      </c>
      <c r="E54" s="232">
        <f t="shared" ref="E54:E85" si="6">IFERROR(VLOOKUP($B54,Bridge,7,FALSE),"")</f>
        <v>5</v>
      </c>
      <c r="F54" s="230" t="str">
        <f t="shared" ref="F54:F85" si="7">IFERROR(VLOOKUP($B54,Bridge,17,FALSE)&amp;" "&amp;VLOOKUP($B54,Bridge,5,FALSE),"")</f>
        <v>3 Acres</v>
      </c>
      <c r="G54" s="232">
        <f t="shared" ref="G54:G85" si="8">IFERROR(VLOOKUP($B54,Bridge,13,FALSE),"")</f>
        <v>2</v>
      </c>
    </row>
    <row r="55" spans="2:7" x14ac:dyDescent="0.2">
      <c r="B55" s="232">
        <v>102</v>
      </c>
      <c r="C55" s="230">
        <f t="shared" si="4"/>
        <v>0</v>
      </c>
      <c r="D55" s="233" t="str">
        <f t="shared" si="5"/>
        <v>Removal of Asphalt Pavement</v>
      </c>
      <c r="E55" s="232">
        <f t="shared" si="6"/>
        <v>5000</v>
      </c>
      <c r="F55" s="230" t="str">
        <f t="shared" si="7"/>
        <v>1500 S.Y.</v>
      </c>
      <c r="G55" s="232">
        <f t="shared" si="8"/>
        <v>3</v>
      </c>
    </row>
    <row r="56" spans="2:7" x14ac:dyDescent="0.2">
      <c r="B56" s="232">
        <v>103</v>
      </c>
      <c r="C56" s="230" t="str">
        <f t="shared" si="4"/>
        <v>Yes</v>
      </c>
      <c r="D56" s="233" t="str">
        <f t="shared" si="5"/>
        <v>Construct Bridge</v>
      </c>
      <c r="E56" s="232">
        <f t="shared" si="6"/>
        <v>1</v>
      </c>
      <c r="F56" s="230" t="str">
        <f t="shared" si="7"/>
        <v>120 Days</v>
      </c>
      <c r="G56" s="232">
        <f t="shared" si="8"/>
        <v>120</v>
      </c>
    </row>
    <row r="57" spans="2:7" x14ac:dyDescent="0.2">
      <c r="B57" s="232">
        <v>104</v>
      </c>
      <c r="C57" s="230" t="str">
        <f t="shared" si="4"/>
        <v/>
      </c>
      <c r="D57" s="233" t="str">
        <f t="shared" si="5"/>
        <v/>
      </c>
      <c r="E57" s="232" t="str">
        <f t="shared" si="6"/>
        <v/>
      </c>
      <c r="F57" s="230" t="str">
        <f t="shared" si="7"/>
        <v/>
      </c>
      <c r="G57" s="232" t="str">
        <f t="shared" si="8"/>
        <v/>
      </c>
    </row>
    <row r="58" spans="2:7" x14ac:dyDescent="0.2">
      <c r="B58" s="232">
        <v>105</v>
      </c>
      <c r="C58" s="230" t="str">
        <f t="shared" si="4"/>
        <v/>
      </c>
      <c r="D58" s="233" t="str">
        <f t="shared" si="5"/>
        <v/>
      </c>
      <c r="E58" s="232" t="str">
        <f t="shared" si="6"/>
        <v/>
      </c>
      <c r="F58" s="230" t="str">
        <f t="shared" si="7"/>
        <v/>
      </c>
      <c r="G58" s="232" t="str">
        <f t="shared" si="8"/>
        <v/>
      </c>
    </row>
    <row r="59" spans="2:7" x14ac:dyDescent="0.2">
      <c r="B59" s="232">
        <v>106</v>
      </c>
      <c r="C59" s="230" t="str">
        <f t="shared" si="4"/>
        <v/>
      </c>
      <c r="D59" s="233" t="str">
        <f t="shared" si="5"/>
        <v/>
      </c>
      <c r="E59" s="232" t="str">
        <f t="shared" si="6"/>
        <v/>
      </c>
      <c r="F59" s="230" t="str">
        <f t="shared" si="7"/>
        <v/>
      </c>
      <c r="G59" s="232" t="str">
        <f t="shared" si="8"/>
        <v/>
      </c>
    </row>
    <row r="60" spans="2:7" x14ac:dyDescent="0.2">
      <c r="B60" s="232">
        <v>107</v>
      </c>
      <c r="C60" s="230" t="str">
        <f t="shared" si="4"/>
        <v/>
      </c>
      <c r="D60" s="233" t="str">
        <f t="shared" si="5"/>
        <v/>
      </c>
      <c r="E60" s="232" t="str">
        <f t="shared" si="6"/>
        <v/>
      </c>
      <c r="F60" s="230" t="str">
        <f t="shared" si="7"/>
        <v/>
      </c>
      <c r="G60" s="232" t="str">
        <f t="shared" si="8"/>
        <v/>
      </c>
    </row>
    <row r="61" spans="2:7" x14ac:dyDescent="0.2">
      <c r="B61" s="232">
        <v>108</v>
      </c>
      <c r="C61" s="230" t="str">
        <f t="shared" si="4"/>
        <v/>
      </c>
      <c r="D61" s="233" t="str">
        <f t="shared" si="5"/>
        <v/>
      </c>
      <c r="E61" s="232" t="str">
        <f t="shared" si="6"/>
        <v/>
      </c>
      <c r="F61" s="230" t="str">
        <f t="shared" si="7"/>
        <v/>
      </c>
      <c r="G61" s="232" t="str">
        <f t="shared" si="8"/>
        <v/>
      </c>
    </row>
    <row r="62" spans="2:7" x14ac:dyDescent="0.2">
      <c r="B62" s="232">
        <v>109</v>
      </c>
      <c r="C62" s="230" t="str">
        <f t="shared" si="4"/>
        <v/>
      </c>
      <c r="D62" s="233" t="str">
        <f t="shared" si="5"/>
        <v/>
      </c>
      <c r="E62" s="232" t="str">
        <f t="shared" si="6"/>
        <v/>
      </c>
      <c r="F62" s="230" t="str">
        <f t="shared" si="7"/>
        <v/>
      </c>
      <c r="G62" s="232" t="str">
        <f t="shared" si="8"/>
        <v/>
      </c>
    </row>
    <row r="63" spans="2:7" x14ac:dyDescent="0.2">
      <c r="B63" s="232">
        <v>110</v>
      </c>
      <c r="C63" s="230" t="str">
        <f t="shared" si="4"/>
        <v/>
      </c>
      <c r="D63" s="233" t="str">
        <f t="shared" si="5"/>
        <v/>
      </c>
      <c r="E63" s="232" t="str">
        <f t="shared" si="6"/>
        <v/>
      </c>
      <c r="F63" s="230" t="str">
        <f t="shared" si="7"/>
        <v/>
      </c>
      <c r="G63" s="232" t="str">
        <f t="shared" si="8"/>
        <v/>
      </c>
    </row>
    <row r="64" spans="2:7" x14ac:dyDescent="0.2">
      <c r="B64" s="232">
        <v>111</v>
      </c>
      <c r="C64" s="230" t="str">
        <f t="shared" si="4"/>
        <v/>
      </c>
      <c r="D64" s="233" t="str">
        <f t="shared" si="5"/>
        <v/>
      </c>
      <c r="E64" s="232" t="str">
        <f t="shared" si="6"/>
        <v/>
      </c>
      <c r="F64" s="230" t="str">
        <f t="shared" si="7"/>
        <v/>
      </c>
      <c r="G64" s="232" t="str">
        <f t="shared" si="8"/>
        <v/>
      </c>
    </row>
    <row r="65" spans="2:7" x14ac:dyDescent="0.2">
      <c r="B65" s="232">
        <v>112</v>
      </c>
      <c r="C65" s="230" t="str">
        <f t="shared" si="4"/>
        <v/>
      </c>
      <c r="D65" s="233" t="str">
        <f t="shared" si="5"/>
        <v/>
      </c>
      <c r="E65" s="232" t="str">
        <f t="shared" si="6"/>
        <v/>
      </c>
      <c r="F65" s="230" t="str">
        <f t="shared" si="7"/>
        <v/>
      </c>
      <c r="G65" s="232" t="str">
        <f t="shared" si="8"/>
        <v/>
      </c>
    </row>
    <row r="66" spans="2:7" x14ac:dyDescent="0.2">
      <c r="B66" s="232">
        <v>113</v>
      </c>
      <c r="C66" s="230" t="str">
        <f t="shared" si="4"/>
        <v/>
      </c>
      <c r="D66" s="233" t="str">
        <f t="shared" si="5"/>
        <v/>
      </c>
      <c r="E66" s="232" t="str">
        <f t="shared" si="6"/>
        <v/>
      </c>
      <c r="F66" s="230" t="str">
        <f t="shared" si="7"/>
        <v/>
      </c>
      <c r="G66" s="232" t="str">
        <f t="shared" si="8"/>
        <v/>
      </c>
    </row>
    <row r="67" spans="2:7" x14ac:dyDescent="0.2">
      <c r="B67" s="232">
        <v>114</v>
      </c>
      <c r="C67" s="230" t="str">
        <f t="shared" si="4"/>
        <v/>
      </c>
      <c r="D67" s="233" t="str">
        <f t="shared" si="5"/>
        <v/>
      </c>
      <c r="E67" s="232" t="str">
        <f t="shared" si="6"/>
        <v/>
      </c>
      <c r="F67" s="230" t="str">
        <f t="shared" si="7"/>
        <v/>
      </c>
      <c r="G67" s="232" t="str">
        <f t="shared" si="8"/>
        <v/>
      </c>
    </row>
    <row r="68" spans="2:7" x14ac:dyDescent="0.2">
      <c r="B68" s="232">
        <v>115</v>
      </c>
      <c r="C68" s="230" t="str">
        <f t="shared" si="4"/>
        <v/>
      </c>
      <c r="D68" s="233" t="str">
        <f t="shared" si="5"/>
        <v/>
      </c>
      <c r="E68" s="232" t="str">
        <f t="shared" si="6"/>
        <v/>
      </c>
      <c r="F68" s="230" t="str">
        <f t="shared" si="7"/>
        <v/>
      </c>
      <c r="G68" s="232" t="str">
        <f t="shared" si="8"/>
        <v/>
      </c>
    </row>
    <row r="69" spans="2:7" x14ac:dyDescent="0.2">
      <c r="B69" s="232">
        <v>116</v>
      </c>
      <c r="C69" s="230" t="str">
        <f t="shared" si="4"/>
        <v/>
      </c>
      <c r="D69" s="233" t="str">
        <f t="shared" si="5"/>
        <v/>
      </c>
      <c r="E69" s="232" t="str">
        <f t="shared" si="6"/>
        <v/>
      </c>
      <c r="F69" s="230" t="str">
        <f t="shared" si="7"/>
        <v/>
      </c>
      <c r="G69" s="232" t="str">
        <f t="shared" si="8"/>
        <v/>
      </c>
    </row>
    <row r="70" spans="2:7" x14ac:dyDescent="0.2">
      <c r="B70" s="232">
        <v>117</v>
      </c>
      <c r="C70" s="230" t="str">
        <f t="shared" si="4"/>
        <v/>
      </c>
      <c r="D70" s="233" t="str">
        <f t="shared" si="5"/>
        <v/>
      </c>
      <c r="E70" s="232" t="str">
        <f t="shared" si="6"/>
        <v/>
      </c>
      <c r="F70" s="230" t="str">
        <f t="shared" si="7"/>
        <v/>
      </c>
      <c r="G70" s="232" t="str">
        <f t="shared" si="8"/>
        <v/>
      </c>
    </row>
    <row r="71" spans="2:7" x14ac:dyDescent="0.2">
      <c r="B71" s="232">
        <v>118</v>
      </c>
      <c r="C71" s="230" t="str">
        <f t="shared" si="4"/>
        <v/>
      </c>
      <c r="D71" s="233" t="str">
        <f t="shared" si="5"/>
        <v/>
      </c>
      <c r="E71" s="232" t="str">
        <f t="shared" si="6"/>
        <v/>
      </c>
      <c r="F71" s="230" t="str">
        <f t="shared" si="7"/>
        <v/>
      </c>
      <c r="G71" s="232" t="str">
        <f t="shared" si="8"/>
        <v/>
      </c>
    </row>
    <row r="72" spans="2:7" x14ac:dyDescent="0.2">
      <c r="B72" s="232">
        <v>119</v>
      </c>
      <c r="C72" s="230" t="str">
        <f t="shared" si="4"/>
        <v/>
      </c>
      <c r="D72" s="233" t="str">
        <f t="shared" si="5"/>
        <v/>
      </c>
      <c r="E72" s="232" t="str">
        <f t="shared" si="6"/>
        <v/>
      </c>
      <c r="F72" s="230" t="str">
        <f t="shared" si="7"/>
        <v/>
      </c>
      <c r="G72" s="232" t="str">
        <f t="shared" si="8"/>
        <v/>
      </c>
    </row>
    <row r="73" spans="2:7" x14ac:dyDescent="0.2">
      <c r="B73" s="232">
        <v>120</v>
      </c>
      <c r="C73" s="230" t="str">
        <f t="shared" si="4"/>
        <v/>
      </c>
      <c r="D73" s="233" t="str">
        <f t="shared" si="5"/>
        <v/>
      </c>
      <c r="E73" s="232" t="str">
        <f t="shared" si="6"/>
        <v/>
      </c>
      <c r="F73" s="230" t="str">
        <f t="shared" si="7"/>
        <v/>
      </c>
      <c r="G73" s="232" t="str">
        <f t="shared" si="8"/>
        <v/>
      </c>
    </row>
    <row r="74" spans="2:7" x14ac:dyDescent="0.2">
      <c r="B74" s="232">
        <v>121</v>
      </c>
      <c r="C74" s="230" t="str">
        <f t="shared" si="4"/>
        <v/>
      </c>
      <c r="D74" s="233" t="str">
        <f t="shared" si="5"/>
        <v/>
      </c>
      <c r="E74" s="232" t="str">
        <f t="shared" si="6"/>
        <v/>
      </c>
      <c r="F74" s="230" t="str">
        <f t="shared" si="7"/>
        <v/>
      </c>
      <c r="G74" s="232" t="str">
        <f t="shared" si="8"/>
        <v/>
      </c>
    </row>
    <row r="75" spans="2:7" x14ac:dyDescent="0.2">
      <c r="B75" s="232">
        <v>122</v>
      </c>
      <c r="C75" s="230" t="str">
        <f t="shared" si="4"/>
        <v/>
      </c>
      <c r="D75" s="233" t="str">
        <f t="shared" si="5"/>
        <v/>
      </c>
      <c r="E75" s="232" t="str">
        <f t="shared" si="6"/>
        <v/>
      </c>
      <c r="F75" s="230" t="str">
        <f t="shared" si="7"/>
        <v/>
      </c>
      <c r="G75" s="232" t="str">
        <f t="shared" si="8"/>
        <v/>
      </c>
    </row>
    <row r="76" spans="2:7" x14ac:dyDescent="0.2">
      <c r="B76" s="232">
        <v>123</v>
      </c>
      <c r="C76" s="230" t="str">
        <f t="shared" si="4"/>
        <v/>
      </c>
      <c r="D76" s="233" t="str">
        <f t="shared" si="5"/>
        <v/>
      </c>
      <c r="E76" s="232" t="str">
        <f t="shared" si="6"/>
        <v/>
      </c>
      <c r="F76" s="230" t="str">
        <f t="shared" si="7"/>
        <v/>
      </c>
      <c r="G76" s="232" t="str">
        <f t="shared" si="8"/>
        <v/>
      </c>
    </row>
    <row r="77" spans="2:7" x14ac:dyDescent="0.2">
      <c r="B77" s="232">
        <v>124</v>
      </c>
      <c r="C77" s="230" t="str">
        <f t="shared" si="4"/>
        <v/>
      </c>
      <c r="D77" s="233" t="str">
        <f t="shared" si="5"/>
        <v/>
      </c>
      <c r="E77" s="232" t="str">
        <f t="shared" si="6"/>
        <v/>
      </c>
      <c r="F77" s="230" t="str">
        <f t="shared" si="7"/>
        <v/>
      </c>
      <c r="G77" s="232" t="str">
        <f t="shared" si="8"/>
        <v/>
      </c>
    </row>
    <row r="78" spans="2:7" x14ac:dyDescent="0.2">
      <c r="B78" s="232">
        <v>125</v>
      </c>
      <c r="C78" s="230" t="str">
        <f t="shared" si="4"/>
        <v/>
      </c>
      <c r="D78" s="233" t="str">
        <f t="shared" si="5"/>
        <v/>
      </c>
      <c r="E78" s="232" t="str">
        <f t="shared" si="6"/>
        <v/>
      </c>
      <c r="F78" s="230" t="str">
        <f t="shared" si="7"/>
        <v/>
      </c>
      <c r="G78" s="232" t="str">
        <f t="shared" si="8"/>
        <v/>
      </c>
    </row>
    <row r="79" spans="2:7" x14ac:dyDescent="0.2">
      <c r="B79" s="232">
        <v>126</v>
      </c>
      <c r="C79" s="230" t="str">
        <f t="shared" si="4"/>
        <v/>
      </c>
      <c r="D79" s="233" t="str">
        <f t="shared" si="5"/>
        <v/>
      </c>
      <c r="E79" s="232" t="str">
        <f t="shared" si="6"/>
        <v/>
      </c>
      <c r="F79" s="230" t="str">
        <f t="shared" si="7"/>
        <v/>
      </c>
      <c r="G79" s="232" t="str">
        <f t="shared" si="8"/>
        <v/>
      </c>
    </row>
    <row r="80" spans="2:7" x14ac:dyDescent="0.2">
      <c r="B80" s="232">
        <v>127</v>
      </c>
      <c r="C80" s="230" t="str">
        <f t="shared" si="4"/>
        <v/>
      </c>
      <c r="D80" s="233" t="str">
        <f t="shared" si="5"/>
        <v/>
      </c>
      <c r="E80" s="232" t="str">
        <f t="shared" si="6"/>
        <v/>
      </c>
      <c r="F80" s="230" t="str">
        <f t="shared" si="7"/>
        <v/>
      </c>
      <c r="G80" s="232" t="str">
        <f t="shared" si="8"/>
        <v/>
      </c>
    </row>
    <row r="81" spans="2:7" x14ac:dyDescent="0.2">
      <c r="B81" s="232">
        <v>128</v>
      </c>
      <c r="C81" s="230" t="str">
        <f t="shared" si="4"/>
        <v/>
      </c>
      <c r="D81" s="233" t="str">
        <f t="shared" si="5"/>
        <v/>
      </c>
      <c r="E81" s="232" t="str">
        <f t="shared" si="6"/>
        <v/>
      </c>
      <c r="F81" s="230" t="str">
        <f t="shared" si="7"/>
        <v/>
      </c>
      <c r="G81" s="232" t="str">
        <f t="shared" si="8"/>
        <v/>
      </c>
    </row>
    <row r="82" spans="2:7" x14ac:dyDescent="0.2">
      <c r="B82" s="232">
        <v>129</v>
      </c>
      <c r="C82" s="230" t="str">
        <f t="shared" si="4"/>
        <v/>
      </c>
      <c r="D82" s="233" t="str">
        <f t="shared" si="5"/>
        <v/>
      </c>
      <c r="E82" s="232" t="str">
        <f t="shared" si="6"/>
        <v/>
      </c>
      <c r="F82" s="230" t="str">
        <f t="shared" si="7"/>
        <v/>
      </c>
      <c r="G82" s="232" t="str">
        <f t="shared" si="8"/>
        <v/>
      </c>
    </row>
    <row r="83" spans="2:7" x14ac:dyDescent="0.2">
      <c r="B83" s="232">
        <v>130</v>
      </c>
      <c r="C83" s="230" t="str">
        <f t="shared" si="4"/>
        <v/>
      </c>
      <c r="D83" s="233" t="str">
        <f t="shared" si="5"/>
        <v/>
      </c>
      <c r="E83" s="232" t="str">
        <f t="shared" si="6"/>
        <v/>
      </c>
      <c r="F83" s="230" t="str">
        <f t="shared" si="7"/>
        <v/>
      </c>
      <c r="G83" s="232" t="str">
        <f t="shared" si="8"/>
        <v/>
      </c>
    </row>
    <row r="84" spans="2:7" x14ac:dyDescent="0.2">
      <c r="B84" s="232">
        <v>131</v>
      </c>
      <c r="C84" s="230" t="str">
        <f t="shared" si="4"/>
        <v/>
      </c>
      <c r="D84" s="233" t="str">
        <f t="shared" si="5"/>
        <v/>
      </c>
      <c r="E84" s="232" t="str">
        <f t="shared" si="6"/>
        <v/>
      </c>
      <c r="F84" s="230" t="str">
        <f t="shared" si="7"/>
        <v/>
      </c>
      <c r="G84" s="232" t="str">
        <f t="shared" si="8"/>
        <v/>
      </c>
    </row>
    <row r="85" spans="2:7" x14ac:dyDescent="0.2">
      <c r="B85" s="232">
        <v>132</v>
      </c>
      <c r="C85" s="230" t="str">
        <f t="shared" si="4"/>
        <v/>
      </c>
      <c r="D85" s="233" t="str">
        <f t="shared" si="5"/>
        <v/>
      </c>
      <c r="E85" s="232" t="str">
        <f t="shared" si="6"/>
        <v/>
      </c>
      <c r="F85" s="230" t="str">
        <f t="shared" si="7"/>
        <v/>
      </c>
      <c r="G85" s="232" t="str">
        <f t="shared" si="8"/>
        <v/>
      </c>
    </row>
    <row r="86" spans="2:7" x14ac:dyDescent="0.2">
      <c r="B86" s="232">
        <v>133</v>
      </c>
      <c r="C86" s="230" t="str">
        <f t="shared" ref="C86:C104" si="9">IFERROR(VLOOKUP($B86,Bridge,2,FALSE),"")</f>
        <v/>
      </c>
      <c r="D86" s="233" t="str">
        <f t="shared" ref="D86:D104" si="10">IFERROR(VLOOKUP($B86,Bridge,4,FALSE),"")</f>
        <v/>
      </c>
      <c r="E86" s="232" t="str">
        <f t="shared" ref="E86:E104" si="11">IFERROR(VLOOKUP($B86,Bridge,7,FALSE),"")</f>
        <v/>
      </c>
      <c r="F86" s="230" t="str">
        <f t="shared" ref="F86:F104" si="12">IFERROR(VLOOKUP($B86,Bridge,17,FALSE)&amp;" "&amp;VLOOKUP($B86,Bridge,5,FALSE),"")</f>
        <v/>
      </c>
      <c r="G86" s="232" t="str">
        <f t="shared" ref="G86:G104" si="13">IFERROR(VLOOKUP($B86,Bridge,13,FALSE),"")</f>
        <v/>
      </c>
    </row>
    <row r="87" spans="2:7" x14ac:dyDescent="0.2">
      <c r="B87" s="232">
        <v>134</v>
      </c>
      <c r="C87" s="230" t="str">
        <f t="shared" si="9"/>
        <v/>
      </c>
      <c r="D87" s="233" t="str">
        <f t="shared" si="10"/>
        <v/>
      </c>
      <c r="E87" s="232" t="str">
        <f t="shared" si="11"/>
        <v/>
      </c>
      <c r="F87" s="230" t="str">
        <f t="shared" si="12"/>
        <v/>
      </c>
      <c r="G87" s="232" t="str">
        <f t="shared" si="13"/>
        <v/>
      </c>
    </row>
    <row r="88" spans="2:7" x14ac:dyDescent="0.2">
      <c r="B88" s="232">
        <v>135</v>
      </c>
      <c r="C88" s="230" t="str">
        <f t="shared" si="9"/>
        <v/>
      </c>
      <c r="D88" s="233" t="str">
        <f t="shared" si="10"/>
        <v/>
      </c>
      <c r="E88" s="232" t="str">
        <f t="shared" si="11"/>
        <v/>
      </c>
      <c r="F88" s="230" t="str">
        <f t="shared" si="12"/>
        <v/>
      </c>
      <c r="G88" s="232" t="str">
        <f t="shared" si="13"/>
        <v/>
      </c>
    </row>
    <row r="89" spans="2:7" x14ac:dyDescent="0.2">
      <c r="B89" s="232">
        <v>136</v>
      </c>
      <c r="C89" s="230" t="str">
        <f t="shared" si="9"/>
        <v/>
      </c>
      <c r="D89" s="233" t="str">
        <f t="shared" si="10"/>
        <v/>
      </c>
      <c r="E89" s="232" t="str">
        <f t="shared" si="11"/>
        <v/>
      </c>
      <c r="F89" s="230" t="str">
        <f t="shared" si="12"/>
        <v/>
      </c>
      <c r="G89" s="232" t="str">
        <f t="shared" si="13"/>
        <v/>
      </c>
    </row>
    <row r="90" spans="2:7" x14ac:dyDescent="0.2">
      <c r="B90" s="232">
        <v>137</v>
      </c>
      <c r="C90" s="230" t="str">
        <f t="shared" si="9"/>
        <v/>
      </c>
      <c r="D90" s="233" t="str">
        <f t="shared" si="10"/>
        <v/>
      </c>
      <c r="E90" s="232" t="str">
        <f t="shared" si="11"/>
        <v/>
      </c>
      <c r="F90" s="230" t="str">
        <f t="shared" si="12"/>
        <v/>
      </c>
      <c r="G90" s="232" t="str">
        <f t="shared" si="13"/>
        <v/>
      </c>
    </row>
    <row r="91" spans="2:7" x14ac:dyDescent="0.2">
      <c r="B91" s="232">
        <v>138</v>
      </c>
      <c r="C91" s="230" t="str">
        <f t="shared" si="9"/>
        <v/>
      </c>
      <c r="D91" s="233" t="str">
        <f t="shared" si="10"/>
        <v/>
      </c>
      <c r="E91" s="232" t="str">
        <f t="shared" si="11"/>
        <v/>
      </c>
      <c r="F91" s="230" t="str">
        <f t="shared" si="12"/>
        <v/>
      </c>
      <c r="G91" s="232" t="str">
        <f t="shared" si="13"/>
        <v/>
      </c>
    </row>
    <row r="92" spans="2:7" x14ac:dyDescent="0.2">
      <c r="B92" s="232">
        <v>139</v>
      </c>
      <c r="C92" s="230" t="str">
        <f t="shared" si="9"/>
        <v/>
      </c>
      <c r="D92" s="233" t="str">
        <f t="shared" si="10"/>
        <v/>
      </c>
      <c r="E92" s="232" t="str">
        <f t="shared" si="11"/>
        <v/>
      </c>
      <c r="F92" s="230" t="str">
        <f t="shared" si="12"/>
        <v/>
      </c>
      <c r="G92" s="232" t="str">
        <f t="shared" si="13"/>
        <v/>
      </c>
    </row>
    <row r="93" spans="2:7" x14ac:dyDescent="0.2">
      <c r="B93" s="232">
        <v>140</v>
      </c>
      <c r="C93" s="230" t="str">
        <f t="shared" si="9"/>
        <v/>
      </c>
      <c r="D93" s="233" t="str">
        <f t="shared" si="10"/>
        <v/>
      </c>
      <c r="E93" s="232" t="str">
        <f t="shared" si="11"/>
        <v/>
      </c>
      <c r="F93" s="230" t="str">
        <f t="shared" si="12"/>
        <v/>
      </c>
      <c r="G93" s="232" t="str">
        <f t="shared" si="13"/>
        <v/>
      </c>
    </row>
    <row r="94" spans="2:7" x14ac:dyDescent="0.2">
      <c r="B94" s="232">
        <v>141</v>
      </c>
      <c r="C94" s="230" t="str">
        <f t="shared" si="9"/>
        <v/>
      </c>
      <c r="D94" s="233" t="str">
        <f t="shared" si="10"/>
        <v/>
      </c>
      <c r="E94" s="232" t="str">
        <f t="shared" si="11"/>
        <v/>
      </c>
      <c r="F94" s="230" t="str">
        <f t="shared" si="12"/>
        <v/>
      </c>
      <c r="G94" s="232" t="str">
        <f t="shared" si="13"/>
        <v/>
      </c>
    </row>
    <row r="95" spans="2:7" x14ac:dyDescent="0.2">
      <c r="B95" s="232">
        <v>142</v>
      </c>
      <c r="C95" s="230" t="str">
        <f t="shared" si="9"/>
        <v/>
      </c>
      <c r="D95" s="233" t="str">
        <f t="shared" si="10"/>
        <v/>
      </c>
      <c r="E95" s="232" t="str">
        <f t="shared" si="11"/>
        <v/>
      </c>
      <c r="F95" s="230" t="str">
        <f t="shared" si="12"/>
        <v/>
      </c>
      <c r="G95" s="232" t="str">
        <f t="shared" si="13"/>
        <v/>
      </c>
    </row>
    <row r="96" spans="2:7" x14ac:dyDescent="0.2">
      <c r="B96" s="232">
        <v>143</v>
      </c>
      <c r="C96" s="230" t="str">
        <f t="shared" si="9"/>
        <v/>
      </c>
      <c r="D96" s="233" t="str">
        <f t="shared" si="10"/>
        <v/>
      </c>
      <c r="E96" s="232" t="str">
        <f t="shared" si="11"/>
        <v/>
      </c>
      <c r="F96" s="230" t="str">
        <f t="shared" si="12"/>
        <v/>
      </c>
      <c r="G96" s="232" t="str">
        <f t="shared" si="13"/>
        <v/>
      </c>
    </row>
    <row r="97" spans="2:7" x14ac:dyDescent="0.2">
      <c r="B97" s="232">
        <v>144</v>
      </c>
      <c r="C97" s="230" t="str">
        <f t="shared" si="9"/>
        <v/>
      </c>
      <c r="D97" s="233" t="str">
        <f t="shared" si="10"/>
        <v/>
      </c>
      <c r="E97" s="232" t="str">
        <f t="shared" si="11"/>
        <v/>
      </c>
      <c r="F97" s="230" t="str">
        <f t="shared" si="12"/>
        <v/>
      </c>
      <c r="G97" s="232" t="str">
        <f t="shared" si="13"/>
        <v/>
      </c>
    </row>
    <row r="98" spans="2:7" x14ac:dyDescent="0.2">
      <c r="B98" s="232">
        <v>145</v>
      </c>
      <c r="C98" s="230" t="str">
        <f t="shared" si="9"/>
        <v/>
      </c>
      <c r="D98" s="233" t="str">
        <f t="shared" si="10"/>
        <v/>
      </c>
      <c r="E98" s="232" t="str">
        <f t="shared" si="11"/>
        <v/>
      </c>
      <c r="F98" s="230" t="str">
        <f t="shared" si="12"/>
        <v/>
      </c>
      <c r="G98" s="232" t="str">
        <f t="shared" si="13"/>
        <v/>
      </c>
    </row>
    <row r="99" spans="2:7" x14ac:dyDescent="0.2">
      <c r="B99" s="232">
        <v>146</v>
      </c>
      <c r="C99" s="230" t="str">
        <f t="shared" si="9"/>
        <v/>
      </c>
      <c r="D99" s="233" t="str">
        <f t="shared" si="10"/>
        <v/>
      </c>
      <c r="E99" s="232" t="str">
        <f t="shared" si="11"/>
        <v/>
      </c>
      <c r="F99" s="230" t="str">
        <f t="shared" si="12"/>
        <v/>
      </c>
      <c r="G99" s="232" t="str">
        <f t="shared" si="13"/>
        <v/>
      </c>
    </row>
    <row r="100" spans="2:7" x14ac:dyDescent="0.2">
      <c r="B100" s="232">
        <v>147</v>
      </c>
      <c r="C100" s="230" t="str">
        <f t="shared" si="9"/>
        <v/>
      </c>
      <c r="D100" s="233" t="str">
        <f t="shared" si="10"/>
        <v/>
      </c>
      <c r="E100" s="232" t="str">
        <f t="shared" si="11"/>
        <v/>
      </c>
      <c r="F100" s="230" t="str">
        <f t="shared" si="12"/>
        <v/>
      </c>
      <c r="G100" s="232" t="str">
        <f t="shared" si="13"/>
        <v/>
      </c>
    </row>
    <row r="101" spans="2:7" x14ac:dyDescent="0.2">
      <c r="B101" s="232">
        <v>148</v>
      </c>
      <c r="C101" s="230" t="str">
        <f t="shared" si="9"/>
        <v/>
      </c>
      <c r="D101" s="233" t="str">
        <f t="shared" si="10"/>
        <v/>
      </c>
      <c r="E101" s="232" t="str">
        <f t="shared" si="11"/>
        <v/>
      </c>
      <c r="F101" s="230" t="str">
        <f t="shared" si="12"/>
        <v/>
      </c>
      <c r="G101" s="232" t="str">
        <f t="shared" si="13"/>
        <v/>
      </c>
    </row>
    <row r="102" spans="2:7" x14ac:dyDescent="0.2">
      <c r="B102" s="232">
        <v>149</v>
      </c>
      <c r="C102" s="230" t="str">
        <f t="shared" si="9"/>
        <v/>
      </c>
      <c r="D102" s="233" t="str">
        <f t="shared" si="10"/>
        <v/>
      </c>
      <c r="E102" s="232" t="str">
        <f t="shared" si="11"/>
        <v/>
      </c>
      <c r="F102" s="230" t="str">
        <f t="shared" si="12"/>
        <v/>
      </c>
      <c r="G102" s="232" t="str">
        <f t="shared" si="13"/>
        <v/>
      </c>
    </row>
    <row r="103" spans="2:7" x14ac:dyDescent="0.2">
      <c r="B103" s="232">
        <v>150</v>
      </c>
      <c r="C103" s="230" t="str">
        <f t="shared" si="9"/>
        <v/>
      </c>
      <c r="D103" s="233" t="str">
        <f t="shared" si="10"/>
        <v/>
      </c>
      <c r="E103" s="232" t="str">
        <f t="shared" si="11"/>
        <v/>
      </c>
      <c r="F103" s="230" t="str">
        <f t="shared" si="12"/>
        <v/>
      </c>
      <c r="G103" s="232" t="str">
        <f t="shared" si="13"/>
        <v/>
      </c>
    </row>
    <row r="104" spans="2:7" x14ac:dyDescent="0.2">
      <c r="B104" s="232">
        <v>151</v>
      </c>
      <c r="C104" s="230" t="str">
        <f t="shared" si="9"/>
        <v/>
      </c>
      <c r="D104" s="233" t="str">
        <f t="shared" si="10"/>
        <v/>
      </c>
      <c r="E104" s="232" t="str">
        <f t="shared" si="11"/>
        <v/>
      </c>
      <c r="F104" s="230" t="str">
        <f t="shared" si="12"/>
        <v/>
      </c>
      <c r="G104" s="232" t="str">
        <f t="shared" si="13"/>
        <v/>
      </c>
    </row>
  </sheetData>
  <sheetProtection formatCells="0" formatColumns="0" formatRows="0" insertColumns="0" insertRows="0" insertHyperlinks="0" deleteColumns="0" deleteRows="0" sort="0" autoFilter="0" pivotTables="0"/>
  <conditionalFormatting sqref="C4:C104">
    <cfRule type="expression" dxfId="1" priority="1">
      <formula>$C4=0</formula>
    </cfRule>
    <cfRule type="expression" dxfId="0" priority="2">
      <formula>$C4="Yes"</formula>
    </cfRule>
  </conditionalFormatting>
  <dataValidations count="11">
    <dataValidation showDropDown="1" showErrorMessage="1" error="Do not edit or delete" sqref="G54:G104" xr:uid="{00000000-0002-0000-0800-000000000000}"/>
    <dataValidation showDropDown="1" showInputMessage="1" showErrorMessage="1" error="Edit data under Roadway tab" prompt="Edit data under Roadway tab" sqref="E54:F104" xr:uid="{00000000-0002-0000-0800-000001000000}"/>
    <dataValidation showDropDown="1" showInputMessage="1" showErrorMessage="1" error="Do not edit or delete" prompt="Choose items within Roadway tab" sqref="D54:D104" xr:uid="{00000000-0002-0000-0800-000002000000}"/>
    <dataValidation errorStyle="warning" showDropDown="1" showInputMessage="1" showErrorMessage="1" error="Edit data under Roadway tab" prompt="Edit data under Roadway tab." sqref="C54:C104" xr:uid="{00000000-0002-0000-0800-000003000000}"/>
    <dataValidation operator="equal" showErrorMessage="1" error="Do not alter or delete" prompt="Do not delete." sqref="B54:B104" xr:uid="{00000000-0002-0000-0800-000004000000}"/>
    <dataValidation type="whole" operator="equal" showErrorMessage="1" error="Do not alter or delete" prompt="Do not delete." sqref="B4" xr:uid="{00000000-0002-0000-0800-000005000000}">
      <formula1>1</formula1>
    </dataValidation>
    <dataValidation type="list" showDropDown="1" showInputMessage="1" showErrorMessage="1" error="Edit data under Roadway tab" prompt="Edit data under Roadway tab" sqref="E4:F53" xr:uid="{00000000-0002-0000-0800-000006000000}">
      <formula1>#REF!</formula1>
    </dataValidation>
    <dataValidation type="list" showDropDown="1" showErrorMessage="1" error="Do not edit or delete" sqref="G4:G53" xr:uid="{00000000-0002-0000-0800-000007000000}">
      <formula1>#REF!</formula1>
    </dataValidation>
    <dataValidation type="list" errorStyle="warning" showDropDown="1" showInputMessage="1" showErrorMessage="1" error="Edit data under Roadway tab" prompt="Edit data under Roadway tab." sqref="C4:C53" xr:uid="{00000000-0002-0000-0800-000008000000}">
      <formula1>#REF!</formula1>
    </dataValidation>
    <dataValidation type="list" showDropDown="1" showInputMessage="1" showErrorMessage="1" error="Do not edit or delete" prompt="Choose items within Roadway tab" sqref="D4:D53" xr:uid="{00000000-0002-0000-0800-000009000000}">
      <formula1>#REF!</formula1>
    </dataValidation>
    <dataValidation type="whole" operator="equal" showErrorMessage="1" error="Do not alter or delete" prompt="Do not delete." sqref="B5:B53" xr:uid="{00000000-0002-0000-0800-00000B000000}">
      <formula1>B4+1</formula1>
    </dataValidation>
  </dataValidations>
  <pageMargins left="0.3" right="0.2" top="0.75" bottom="0.75" header="0.3" footer="0.3"/>
  <pageSetup orientation="portrait" horizontalDpi="1200" verticalDpi="1200" r:id="rId1"/>
  <headerFooter>
    <oddFooter>&amp;CEFL-TM-HWY-05(01)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Title</vt:lpstr>
      <vt:lpstr>Roadway</vt:lpstr>
      <vt:lpstr>Start</vt:lpstr>
      <vt:lpstr>CPM</vt:lpstr>
      <vt:lpstr>Bridge</vt:lpstr>
      <vt:lpstr>Bridge Start</vt:lpstr>
      <vt:lpstr>Bridge CPM</vt:lpstr>
      <vt:lpstr>Bridge_VDOT</vt:lpstr>
      <vt:lpstr>Hidden(2)</vt:lpstr>
      <vt:lpstr>Bridge</vt:lpstr>
      <vt:lpstr>Bridge!CPM</vt:lpstr>
      <vt:lpstr>CPM</vt:lpstr>
      <vt:lpstr>'Bridge CPM'!Print_Area</vt:lpstr>
      <vt:lpstr>CPM!Print_Area</vt:lpstr>
      <vt:lpstr>Start!Print_Area</vt:lpstr>
      <vt:lpstr>Title!Print_Area</vt:lpstr>
    </vt:vector>
  </TitlesOfParts>
  <Company>VDOT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VDOT</dc:creator>
  <cp:lastModifiedBy>Abbenachandri, Panduranga CTR (OST)</cp:lastModifiedBy>
  <cp:lastPrinted>2020-10-26T15:30:27Z</cp:lastPrinted>
  <dcterms:created xsi:type="dcterms:W3CDTF">2005-02-18T21:02:24Z</dcterms:created>
  <dcterms:modified xsi:type="dcterms:W3CDTF">2022-01-13T21:32:09Z</dcterms:modified>
</cp:coreProperties>
</file>