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HWY_DES\PDMA\QBS Documents\Working documents\DQC\"/>
    </mc:Choice>
  </mc:AlternateContent>
  <xr:revisionPtr revIDLastSave="0" documentId="13_ncr:1_{88D4E7AD-7A4F-4B9A-9341-404C63BA1D8A}" xr6:coauthVersionLast="47" xr6:coauthVersionMax="47" xr10:uidLastSave="{00000000-0000-0000-0000-000000000000}"/>
  <bookViews>
    <workbookView xWindow="-120" yWindow="-120" windowWidth="29040" windowHeight="15840" tabRatio="589" xr2:uid="{00000000-000D-0000-FFFF-FFFF00000000}"/>
  </bookViews>
  <sheets>
    <sheet name="Title" sheetId="66" r:id="rId1"/>
    <sheet name="EACH or Misc" sheetId="170" r:id="rId2"/>
    <sheet name="LNFT or Mile" sheetId="171" r:id="rId3"/>
    <sheet name="SQYD or SQFT" sheetId="172" r:id="rId4"/>
    <sheet name="CUYD" sheetId="173" r:id="rId5"/>
    <sheet name="Acre" sheetId="174" r:id="rId6"/>
    <sheet name="Ton" sheetId="179" r:id="rId7"/>
    <sheet name="Ton (Tack Coat)" sheetId="180" r:id="rId8"/>
    <sheet name="Gal or M-gal" sheetId="181" r:id="rId9"/>
    <sheet name="Hour, Day (Flagger, Pilot Car)" sheetId="178" r:id="rId10"/>
    <sheet name="LPSUM" sheetId="147" r:id="rId11"/>
    <sheet name="Blank" sheetId="159" r:id="rId12"/>
    <sheet name="15101-0000" sheetId="164" r:id="rId13"/>
    <sheet name="15201-0000" sheetId="165" r:id="rId14"/>
    <sheet name="15401-0000" sheetId="166" r:id="rId15"/>
  </sheets>
  <externalReferences>
    <externalReference r:id="rId16"/>
  </externalReferences>
  <definedNames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5">#REF!</definedName>
    <definedName name="_xlnm.Database" localSheetId="11">#REF!</definedName>
    <definedName name="_xlnm.Database" localSheetId="8">#REF!</definedName>
    <definedName name="_xlnm.Database" localSheetId="3">#REF!</definedName>
    <definedName name="_xlnm.Database" localSheetId="6">#REF!</definedName>
    <definedName name="_xlnm.Database" localSheetId="7">#REF!</definedName>
    <definedName name="_xlnm.Database">#REF!</definedName>
    <definedName name="_xlnm.Print_Area" localSheetId="12">'15101-0000'!$A$1:$M$59</definedName>
    <definedName name="_xlnm.Print_Area" localSheetId="13">'15201-0000'!$A$1:$M$59</definedName>
    <definedName name="_xlnm.Print_Area" localSheetId="14">'15401-0000'!$A$1:$M$59</definedName>
    <definedName name="_xlnm.Print_Area" localSheetId="5">Acre!$A$1:$S$64</definedName>
    <definedName name="_xlnm.Print_Area" localSheetId="11">Blank!$A$1:$M$59</definedName>
    <definedName name="_xlnm.Print_Area" localSheetId="4">CUYD!$A$1:$P$60</definedName>
    <definedName name="_xlnm.Print_Area" localSheetId="1">'EACH or Misc'!$A$1:$Q$58</definedName>
    <definedName name="_xlnm.Print_Area" localSheetId="8">'Gal or M-gal'!$A$1:$R$60</definedName>
    <definedName name="_xlnm.Print_Area" localSheetId="9">'Hour, Day (Flagger, Pilot Car)'!$B$2:$P$57</definedName>
    <definedName name="_xlnm.Print_Area" localSheetId="2">'LNFT or Mile'!$A$1:$S$61</definedName>
    <definedName name="_xlnm.Print_Area" localSheetId="10">LPSUM!$A$1:$M$59</definedName>
    <definedName name="_xlnm.Print_Area" localSheetId="3">'SQYD or SQFT'!$A$1:$P$58</definedName>
    <definedName name="_xlnm.Print_Area" localSheetId="0">Title!$A$1:$M$55</definedName>
    <definedName name="_xlnm.Print_Area" localSheetId="6">Ton!$A$1:$R$59</definedName>
    <definedName name="_xlnm.Print_Area" localSheetId="7">'Ton (Tack Coat)'!$A$1:$R$61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" i="173" l="1"/>
  <c r="L19" i="173"/>
  <c r="L20" i="173"/>
  <c r="L21" i="173"/>
  <c r="L22" i="173"/>
  <c r="L23" i="173"/>
  <c r="L24" i="173"/>
  <c r="L25" i="173"/>
  <c r="L26" i="173"/>
  <c r="L27" i="173"/>
  <c r="L28" i="173"/>
  <c r="L29" i="173"/>
  <c r="L30" i="173"/>
  <c r="L31" i="173"/>
  <c r="L32" i="173"/>
  <c r="L33" i="173"/>
  <c r="L34" i="173"/>
  <c r="L35" i="173"/>
  <c r="L36" i="173"/>
  <c r="L37" i="173"/>
  <c r="L38" i="173"/>
  <c r="L39" i="173"/>
  <c r="L40" i="173"/>
  <c r="L41" i="173"/>
  <c r="L42" i="173"/>
  <c r="L43" i="173"/>
  <c r="L44" i="173"/>
  <c r="L45" i="173"/>
  <c r="L46" i="173"/>
  <c r="L47" i="173"/>
  <c r="L48" i="173"/>
  <c r="L49" i="173"/>
  <c r="L50" i="173"/>
  <c r="L51" i="173"/>
  <c r="L52" i="173"/>
  <c r="M18" i="171"/>
  <c r="M24" i="171" s="1"/>
  <c r="M30" i="171" s="1"/>
  <c r="M36" i="171" s="1"/>
  <c r="M42" i="171" s="1"/>
  <c r="M48" i="171" s="1"/>
  <c r="M19" i="171"/>
  <c r="M25" i="171" s="1"/>
  <c r="M31" i="171" s="1"/>
  <c r="M37" i="171" s="1"/>
  <c r="M43" i="171" s="1"/>
  <c r="M49" i="171" s="1"/>
  <c r="M20" i="171"/>
  <c r="M21" i="171"/>
  <c r="M26" i="171"/>
  <c r="M32" i="171" s="1"/>
  <c r="M38" i="171" s="1"/>
  <c r="M44" i="171" s="1"/>
  <c r="M50" i="171" s="1"/>
  <c r="M27" i="171"/>
  <c r="M33" i="171" s="1"/>
  <c r="M39" i="171" s="1"/>
  <c r="M45" i="171" s="1"/>
  <c r="M51" i="171" s="1"/>
  <c r="I18" i="181" l="1"/>
  <c r="I19" i="181"/>
  <c r="I20" i="181"/>
  <c r="I21" i="181"/>
  <c r="I22" i="181"/>
  <c r="I23" i="181"/>
  <c r="I24" i="181"/>
  <c r="I25" i="181"/>
  <c r="I26" i="181"/>
  <c r="I27" i="181"/>
  <c r="I28" i="181"/>
  <c r="I29" i="181"/>
  <c r="I30" i="181"/>
  <c r="I31" i="181"/>
  <c r="I32" i="181"/>
  <c r="I33" i="181"/>
  <c r="I34" i="181"/>
  <c r="I35" i="181"/>
  <c r="I36" i="181"/>
  <c r="I37" i="181"/>
  <c r="I38" i="181"/>
  <c r="I39" i="181"/>
  <c r="I40" i="181"/>
  <c r="I41" i="181"/>
  <c r="I42" i="181"/>
  <c r="I43" i="181"/>
  <c r="I44" i="181"/>
  <c r="I45" i="181"/>
  <c r="I46" i="181"/>
  <c r="I47" i="181"/>
  <c r="I48" i="181"/>
  <c r="I49" i="181"/>
  <c r="I50" i="181"/>
  <c r="I51" i="181"/>
  <c r="I17" i="181"/>
  <c r="I19" i="180"/>
  <c r="I20" i="180"/>
  <c r="I21" i="180"/>
  <c r="I22" i="180"/>
  <c r="I23" i="180"/>
  <c r="I24" i="180"/>
  <c r="I25" i="180"/>
  <c r="I26" i="180"/>
  <c r="I27" i="180"/>
  <c r="I28" i="180"/>
  <c r="I29" i="180"/>
  <c r="I30" i="180"/>
  <c r="I31" i="180"/>
  <c r="I32" i="180"/>
  <c r="I33" i="180"/>
  <c r="I34" i="180"/>
  <c r="I35" i="180"/>
  <c r="I36" i="180"/>
  <c r="I37" i="180"/>
  <c r="I38" i="180"/>
  <c r="I39" i="180"/>
  <c r="I40" i="180"/>
  <c r="I41" i="180"/>
  <c r="I42" i="180"/>
  <c r="I43" i="180"/>
  <c r="I44" i="180"/>
  <c r="I45" i="180"/>
  <c r="I46" i="180"/>
  <c r="I47" i="180"/>
  <c r="I48" i="180"/>
  <c r="I49" i="180"/>
  <c r="I50" i="180"/>
  <c r="I51" i="180"/>
  <c r="I52" i="180"/>
  <c r="I18" i="180"/>
  <c r="H20" i="179"/>
  <c r="H21" i="179"/>
  <c r="H22" i="179"/>
  <c r="H23" i="179"/>
  <c r="H24" i="179"/>
  <c r="H25" i="179"/>
  <c r="H26" i="179"/>
  <c r="H27" i="179"/>
  <c r="H28" i="179"/>
  <c r="H29" i="179"/>
  <c r="H30" i="179"/>
  <c r="H31" i="179"/>
  <c r="H32" i="179"/>
  <c r="H33" i="179"/>
  <c r="H34" i="179"/>
  <c r="H35" i="179"/>
  <c r="H36" i="179"/>
  <c r="H37" i="179"/>
  <c r="H38" i="179"/>
  <c r="H39" i="179"/>
  <c r="H40" i="179"/>
  <c r="H41" i="179"/>
  <c r="H42" i="179"/>
  <c r="H43" i="179"/>
  <c r="H44" i="179"/>
  <c r="H45" i="179"/>
  <c r="H46" i="179"/>
  <c r="H47" i="179"/>
  <c r="H48" i="179"/>
  <c r="H49" i="179"/>
  <c r="H50" i="179"/>
  <c r="H19" i="179"/>
  <c r="H17" i="174"/>
  <c r="L17" i="174" s="1"/>
  <c r="H18" i="174"/>
  <c r="H19" i="174"/>
  <c r="H20" i="174"/>
  <c r="H21" i="174"/>
  <c r="H22" i="174"/>
  <c r="H23" i="174"/>
  <c r="H24" i="174"/>
  <c r="H25" i="174"/>
  <c r="H26" i="174"/>
  <c r="H27" i="174"/>
  <c r="H28" i="174"/>
  <c r="H29" i="174"/>
  <c r="H30" i="174"/>
  <c r="H31" i="174"/>
  <c r="H32" i="174"/>
  <c r="H33" i="174"/>
  <c r="H34" i="174"/>
  <c r="H35" i="174"/>
  <c r="H36" i="174"/>
  <c r="H37" i="174"/>
  <c r="H38" i="174"/>
  <c r="H39" i="174"/>
  <c r="H40" i="174"/>
  <c r="H41" i="174"/>
  <c r="H42" i="174"/>
  <c r="H43" i="174"/>
  <c r="H44" i="174"/>
  <c r="H45" i="174"/>
  <c r="H46" i="174"/>
  <c r="H47" i="174"/>
  <c r="H48" i="174"/>
  <c r="H49" i="174"/>
  <c r="H50" i="174"/>
  <c r="H51" i="174"/>
  <c r="H52" i="174"/>
  <c r="H53" i="174"/>
  <c r="H54" i="174"/>
  <c r="H55" i="174"/>
  <c r="H56" i="174"/>
  <c r="H18" i="173"/>
  <c r="H19" i="173"/>
  <c r="H20" i="173"/>
  <c r="H21" i="173"/>
  <c r="H22" i="173"/>
  <c r="H23" i="173"/>
  <c r="H24" i="173"/>
  <c r="H25" i="173"/>
  <c r="H26" i="173"/>
  <c r="H27" i="173"/>
  <c r="H28" i="173"/>
  <c r="H29" i="173"/>
  <c r="H30" i="173"/>
  <c r="H31" i="173"/>
  <c r="H32" i="173"/>
  <c r="H33" i="173"/>
  <c r="H34" i="173"/>
  <c r="H35" i="173"/>
  <c r="H36" i="173"/>
  <c r="H37" i="173"/>
  <c r="H38" i="173"/>
  <c r="H39" i="173"/>
  <c r="H40" i="173"/>
  <c r="H41" i="173"/>
  <c r="H42" i="173"/>
  <c r="H43" i="173"/>
  <c r="H44" i="173"/>
  <c r="H45" i="173"/>
  <c r="H46" i="173"/>
  <c r="H47" i="173"/>
  <c r="H48" i="173"/>
  <c r="H49" i="173"/>
  <c r="H50" i="173"/>
  <c r="H51" i="173"/>
  <c r="H52" i="173"/>
  <c r="H17" i="173"/>
  <c r="L17" i="173" s="1"/>
  <c r="H16" i="172"/>
  <c r="H17" i="172"/>
  <c r="H18" i="172"/>
  <c r="H19" i="172"/>
  <c r="H20" i="172"/>
  <c r="H21" i="172"/>
  <c r="H22" i="172"/>
  <c r="H23" i="172"/>
  <c r="H24" i="172"/>
  <c r="H25" i="172"/>
  <c r="H26" i="172"/>
  <c r="H27" i="172"/>
  <c r="H28" i="172"/>
  <c r="H29" i="172"/>
  <c r="H30" i="172"/>
  <c r="H31" i="172"/>
  <c r="H32" i="172"/>
  <c r="H33" i="172"/>
  <c r="H34" i="172"/>
  <c r="H35" i="172"/>
  <c r="H36" i="172"/>
  <c r="H37" i="172"/>
  <c r="H38" i="172"/>
  <c r="H39" i="172"/>
  <c r="H40" i="172"/>
  <c r="H41" i="172"/>
  <c r="H42" i="172"/>
  <c r="H43" i="172"/>
  <c r="H44" i="172"/>
  <c r="H45" i="172"/>
  <c r="H46" i="172"/>
  <c r="H47" i="172"/>
  <c r="H48" i="172"/>
  <c r="H49" i="172"/>
  <c r="H50" i="172"/>
  <c r="J8" i="170"/>
  <c r="B2" i="181" l="1"/>
  <c r="B8" i="181"/>
  <c r="B8" i="180"/>
  <c r="B8" i="179"/>
  <c r="B6" i="181"/>
  <c r="B6" i="180"/>
  <c r="B6" i="179"/>
  <c r="B2" i="180"/>
  <c r="B2" i="179"/>
  <c r="O55" i="181"/>
  <c r="N55" i="181"/>
  <c r="M55" i="181"/>
  <c r="O54" i="181"/>
  <c r="N54" i="181"/>
  <c r="M54" i="181"/>
  <c r="V32" i="181"/>
  <c r="H16" i="181"/>
  <c r="J11" i="181"/>
  <c r="P55" i="181" s="1"/>
  <c r="J8" i="181"/>
  <c r="O56" i="180"/>
  <c r="N56" i="180"/>
  <c r="M56" i="180"/>
  <c r="O55" i="180"/>
  <c r="N55" i="180"/>
  <c r="M55" i="180"/>
  <c r="M52" i="180"/>
  <c r="M51" i="180"/>
  <c r="M50" i="180"/>
  <c r="M49" i="180"/>
  <c r="M48" i="180"/>
  <c r="M47" i="180"/>
  <c r="M46" i="180"/>
  <c r="M45" i="180"/>
  <c r="M44" i="180"/>
  <c r="M43" i="180"/>
  <c r="M42" i="180"/>
  <c r="M41" i="180"/>
  <c r="M40" i="180"/>
  <c r="M39" i="180"/>
  <c r="M38" i="180"/>
  <c r="M37" i="180"/>
  <c r="M36" i="180"/>
  <c r="M35" i="180"/>
  <c r="M34" i="180"/>
  <c r="V33" i="180"/>
  <c r="M33" i="180"/>
  <c r="M32" i="180"/>
  <c r="M31" i="180"/>
  <c r="M30" i="180"/>
  <c r="M29" i="180"/>
  <c r="M28" i="180"/>
  <c r="M27" i="180"/>
  <c r="M26" i="180"/>
  <c r="M25" i="180"/>
  <c r="M24" i="180"/>
  <c r="M23" i="180"/>
  <c r="M22" i="180"/>
  <c r="M21" i="180"/>
  <c r="M20" i="180"/>
  <c r="M19" i="180"/>
  <c r="M18" i="180"/>
  <c r="H17" i="180"/>
  <c r="J11" i="180"/>
  <c r="P55" i="180" s="1"/>
  <c r="J8" i="180"/>
  <c r="O54" i="179"/>
  <c r="N54" i="179"/>
  <c r="M54" i="179"/>
  <c r="L54" i="179"/>
  <c r="O53" i="179"/>
  <c r="N53" i="179"/>
  <c r="M53" i="179"/>
  <c r="L50" i="179"/>
  <c r="M50" i="179" s="1"/>
  <c r="L49" i="179"/>
  <c r="M49" i="179" s="1"/>
  <c r="L48" i="179"/>
  <c r="M48" i="179" s="1"/>
  <c r="L47" i="179"/>
  <c r="M47" i="179" s="1"/>
  <c r="L46" i="179"/>
  <c r="M46" i="179" s="1"/>
  <c r="L45" i="179"/>
  <c r="M45" i="179" s="1"/>
  <c r="L44" i="179"/>
  <c r="M44" i="179" s="1"/>
  <c r="L43" i="179"/>
  <c r="M43" i="179" s="1"/>
  <c r="L42" i="179"/>
  <c r="M42" i="179" s="1"/>
  <c r="L41" i="179"/>
  <c r="M41" i="179" s="1"/>
  <c r="L40" i="179"/>
  <c r="M40" i="179" s="1"/>
  <c r="L39" i="179"/>
  <c r="M39" i="179" s="1"/>
  <c r="L38" i="179"/>
  <c r="M38" i="179" s="1"/>
  <c r="L37" i="179"/>
  <c r="M37" i="179" s="1"/>
  <c r="L36" i="179"/>
  <c r="M36" i="179" s="1"/>
  <c r="L35" i="179"/>
  <c r="M35" i="179" s="1"/>
  <c r="L34" i="179"/>
  <c r="M34" i="179" s="1"/>
  <c r="L33" i="179"/>
  <c r="M33" i="179" s="1"/>
  <c r="L32" i="179"/>
  <c r="M32" i="179" s="1"/>
  <c r="L31" i="179"/>
  <c r="M31" i="179" s="1"/>
  <c r="L30" i="179"/>
  <c r="M30" i="179" s="1"/>
  <c r="L29" i="179"/>
  <c r="M29" i="179" s="1"/>
  <c r="L28" i="179"/>
  <c r="M28" i="179" s="1"/>
  <c r="L27" i="179"/>
  <c r="M27" i="179" s="1"/>
  <c r="L26" i="179"/>
  <c r="M26" i="179" s="1"/>
  <c r="L25" i="179"/>
  <c r="M25" i="179" s="1"/>
  <c r="L24" i="179"/>
  <c r="M24" i="179" s="1"/>
  <c r="L23" i="179"/>
  <c r="M23" i="179" s="1"/>
  <c r="L22" i="179"/>
  <c r="M22" i="179" s="1"/>
  <c r="L21" i="179"/>
  <c r="M21" i="179" s="1"/>
  <c r="L20" i="179"/>
  <c r="M20" i="179" s="1"/>
  <c r="L19" i="179"/>
  <c r="M19" i="179" s="1"/>
  <c r="G18" i="179"/>
  <c r="J11" i="179"/>
  <c r="P53" i="179" s="1"/>
  <c r="J8" i="179"/>
  <c r="V38" i="179" l="1"/>
  <c r="P56" i="180"/>
  <c r="M20" i="181"/>
  <c r="M45" i="181"/>
  <c r="M39" i="181"/>
  <c r="P56" i="179"/>
  <c r="M32" i="181"/>
  <c r="M38" i="181"/>
  <c r="M44" i="181"/>
  <c r="M51" i="181"/>
  <c r="M33" i="181"/>
  <c r="M28" i="181"/>
  <c r="M35" i="181"/>
  <c r="M41" i="181"/>
  <c r="M46" i="181"/>
  <c r="M34" i="181"/>
  <c r="M29" i="181"/>
  <c r="M17" i="181"/>
  <c r="M42" i="181"/>
  <c r="M48" i="181"/>
  <c r="M47" i="181"/>
  <c r="M16" i="181"/>
  <c r="M18" i="181"/>
  <c r="M24" i="181"/>
  <c r="M36" i="181"/>
  <c r="M43" i="181"/>
  <c r="M49" i="181"/>
  <c r="M21" i="181"/>
  <c r="M40" i="181"/>
  <c r="M19" i="181"/>
  <c r="M25" i="181"/>
  <c r="M37" i="181"/>
  <c r="M50" i="181"/>
  <c r="P57" i="181"/>
  <c r="L55" i="181" s="1"/>
  <c r="P58" i="180"/>
  <c r="L56" i="180" s="1"/>
  <c r="P54" i="179"/>
  <c r="P54" i="181"/>
  <c r="M22" i="181"/>
  <c r="M26" i="181"/>
  <c r="M30" i="181"/>
  <c r="M23" i="181"/>
  <c r="M27" i="181"/>
  <c r="M31" i="181"/>
  <c r="B8" i="178" l="1"/>
  <c r="B8" i="174"/>
  <c r="B8" i="173"/>
  <c r="B8" i="172"/>
  <c r="B8" i="171"/>
  <c r="B8" i="170"/>
  <c r="B6" i="178"/>
  <c r="B6" i="174"/>
  <c r="B6" i="173"/>
  <c r="B6" i="172"/>
  <c r="B6" i="171"/>
  <c r="B6" i="170"/>
  <c r="B2" i="178"/>
  <c r="B2" i="174"/>
  <c r="B2" i="173"/>
  <c r="B2" i="172"/>
  <c r="B2" i="171"/>
  <c r="B2" i="170"/>
  <c r="M54" i="178"/>
  <c r="L54" i="178"/>
  <c r="K54" i="178"/>
  <c r="I54" i="178"/>
  <c r="M53" i="178"/>
  <c r="L53" i="178"/>
  <c r="K53" i="178"/>
  <c r="K50" i="178"/>
  <c r="K49" i="178"/>
  <c r="K48" i="178"/>
  <c r="K47" i="178"/>
  <c r="K46" i="178"/>
  <c r="K45" i="178"/>
  <c r="K44" i="178"/>
  <c r="K43" i="178"/>
  <c r="K42" i="178"/>
  <c r="K41" i="178"/>
  <c r="K40" i="178"/>
  <c r="K39" i="178"/>
  <c r="K38" i="178"/>
  <c r="K37" i="178"/>
  <c r="K36" i="178"/>
  <c r="K35" i="178"/>
  <c r="K34" i="178"/>
  <c r="U33" i="178"/>
  <c r="K33" i="178"/>
  <c r="K32" i="178"/>
  <c r="K31" i="178"/>
  <c r="K30" i="178"/>
  <c r="K29" i="178"/>
  <c r="K28" i="178"/>
  <c r="K27" i="178"/>
  <c r="K26" i="178"/>
  <c r="K25" i="178"/>
  <c r="K24" i="178"/>
  <c r="K23" i="178"/>
  <c r="K22" i="178"/>
  <c r="K21" i="178"/>
  <c r="K20" i="178"/>
  <c r="K19" i="178"/>
  <c r="K18" i="178"/>
  <c r="K17" i="178"/>
  <c r="J11" i="178"/>
  <c r="N56" i="178" s="1"/>
  <c r="J8" i="178"/>
  <c r="N60" i="174"/>
  <c r="M60" i="174"/>
  <c r="L60" i="174"/>
  <c r="N59" i="174"/>
  <c r="M59" i="174"/>
  <c r="L59" i="174"/>
  <c r="L56" i="174"/>
  <c r="L55" i="174"/>
  <c r="L54" i="174"/>
  <c r="L53" i="174"/>
  <c r="L52" i="174"/>
  <c r="L51" i="174"/>
  <c r="L50" i="174"/>
  <c r="L49" i="174"/>
  <c r="L48" i="174"/>
  <c r="L47" i="174"/>
  <c r="L46" i="174"/>
  <c r="L45" i="174"/>
  <c r="L44" i="174"/>
  <c r="W43" i="174"/>
  <c r="K60" i="174" s="1"/>
  <c r="L43" i="174"/>
  <c r="L42" i="174"/>
  <c r="L41" i="174"/>
  <c r="L40" i="174"/>
  <c r="L39" i="174"/>
  <c r="L38" i="174"/>
  <c r="L37" i="174"/>
  <c r="L36" i="174"/>
  <c r="L35" i="174"/>
  <c r="L34" i="174"/>
  <c r="L33" i="174"/>
  <c r="L32" i="174"/>
  <c r="L31" i="174"/>
  <c r="L30" i="174"/>
  <c r="L29" i="174"/>
  <c r="L28" i="174"/>
  <c r="L27" i="174"/>
  <c r="L26" i="174"/>
  <c r="L25" i="174"/>
  <c r="L24" i="174"/>
  <c r="L23" i="174"/>
  <c r="L22" i="174"/>
  <c r="L21" i="174"/>
  <c r="L20" i="174"/>
  <c r="L19" i="174"/>
  <c r="L18" i="174"/>
  <c r="G16" i="174"/>
  <c r="K11" i="174"/>
  <c r="O62" i="174" s="1"/>
  <c r="K8" i="174"/>
  <c r="M56" i="173"/>
  <c r="L56" i="173"/>
  <c r="K56" i="173"/>
  <c r="J56" i="173"/>
  <c r="M55" i="173"/>
  <c r="L55" i="173"/>
  <c r="K55" i="173"/>
  <c r="T32" i="173"/>
  <c r="G16" i="173"/>
  <c r="I11" i="173"/>
  <c r="N56" i="173" s="1"/>
  <c r="I8" i="173"/>
  <c r="M54" i="172"/>
  <c r="L54" i="172"/>
  <c r="K54" i="172"/>
  <c r="J54" i="172"/>
  <c r="M53" i="172"/>
  <c r="L53" i="172"/>
  <c r="K53" i="172"/>
  <c r="T31" i="172"/>
  <c r="G15" i="172"/>
  <c r="I11" i="172"/>
  <c r="N54" i="172" s="1"/>
  <c r="I8" i="172"/>
  <c r="O57" i="171"/>
  <c r="N57" i="171"/>
  <c r="M57" i="171"/>
  <c r="L57" i="171"/>
  <c r="O56" i="171"/>
  <c r="N56" i="171"/>
  <c r="M56" i="171"/>
  <c r="W32" i="171"/>
  <c r="H15" i="171"/>
  <c r="M11" i="171"/>
  <c r="M8" i="171"/>
  <c r="L54" i="170"/>
  <c r="K54" i="170"/>
  <c r="J54" i="170"/>
  <c r="I54" i="170"/>
  <c r="L53" i="170"/>
  <c r="K53" i="170"/>
  <c r="J53" i="170"/>
  <c r="U33" i="170"/>
  <c r="H16" i="170"/>
  <c r="J11" i="170"/>
  <c r="M56" i="170" s="1"/>
  <c r="P56" i="171" l="1"/>
  <c r="M17" i="171"/>
  <c r="M23" i="171" s="1"/>
  <c r="M29" i="171" s="1"/>
  <c r="M35" i="171" s="1"/>
  <c r="M41" i="171" s="1"/>
  <c r="M47" i="171" s="1"/>
  <c r="M53" i="171" s="1"/>
  <c r="M16" i="171"/>
  <c r="M22" i="171" s="1"/>
  <c r="M28" i="171" s="1"/>
  <c r="M34" i="171" s="1"/>
  <c r="M40" i="171" s="1"/>
  <c r="M46" i="171" s="1"/>
  <c r="M52" i="171" s="1"/>
  <c r="O59" i="174"/>
  <c r="K35" i="172"/>
  <c r="K46" i="172"/>
  <c r="K15" i="172"/>
  <c r="K23" i="172"/>
  <c r="K31" i="172"/>
  <c r="K36" i="172"/>
  <c r="K41" i="172"/>
  <c r="K17" i="172"/>
  <c r="K25" i="172"/>
  <c r="K32" i="172"/>
  <c r="K48" i="172"/>
  <c r="N58" i="173"/>
  <c r="K33" i="172"/>
  <c r="K38" i="172"/>
  <c r="K43" i="172"/>
  <c r="K49" i="172"/>
  <c r="K16" i="172"/>
  <c r="K19" i="172"/>
  <c r="K27" i="172"/>
  <c r="K44" i="172"/>
  <c r="N55" i="173"/>
  <c r="O60" i="174"/>
  <c r="K24" i="172"/>
  <c r="K37" i="172"/>
  <c r="K42" i="172"/>
  <c r="K47" i="172"/>
  <c r="K20" i="172"/>
  <c r="K28" i="172"/>
  <c r="K34" i="172"/>
  <c r="K39" i="172"/>
  <c r="K45" i="172"/>
  <c r="K50" i="172"/>
  <c r="N56" i="172"/>
  <c r="K21" i="172"/>
  <c r="K29" i="172"/>
  <c r="K40" i="172"/>
  <c r="P57" i="171"/>
  <c r="P59" i="171"/>
  <c r="J16" i="178"/>
  <c r="N53" i="178"/>
  <c r="N53" i="172"/>
  <c r="K16" i="178"/>
  <c r="K18" i="172"/>
  <c r="K22" i="172"/>
  <c r="K26" i="172"/>
  <c r="K30" i="172"/>
  <c r="N54" i="178"/>
  <c r="M53" i="170"/>
  <c r="J16" i="170"/>
  <c r="M54" i="170"/>
  <c r="B2" i="166" l="1"/>
  <c r="B2" i="165"/>
  <c r="B2" i="164"/>
  <c r="B2" i="159"/>
  <c r="B2" i="147"/>
  <c r="G11" i="166" l="1"/>
  <c r="G11" i="165"/>
  <c r="G11" i="164"/>
  <c r="G11" i="159"/>
  <c r="G11" i="147"/>
  <c r="G8" i="166" l="1"/>
  <c r="G8" i="165"/>
  <c r="G8" i="164"/>
  <c r="G8" i="159"/>
  <c r="G8" i="147"/>
  <c r="B8" i="166" l="1"/>
  <c r="B6" i="166"/>
  <c r="B8" i="165"/>
  <c r="B6" i="165"/>
  <c r="B8" i="164"/>
  <c r="B6" i="164"/>
  <c r="B30" i="66" l="1"/>
  <c r="B8" i="159"/>
  <c r="B8" i="147"/>
  <c r="B6" i="159"/>
  <c r="B6" i="14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Carruthers, Marc A. (FHWA)</author>
  </authors>
  <commentList>
    <comment ref="J14" authorId="0" shapeId="0" xr:uid="{95A3D558-AFB3-43B1-B558-1BE21AC89913}">
      <text>
        <r>
          <rPr>
            <sz val="9"/>
            <color indexed="81"/>
            <rFont val="Tahoma"/>
            <family val="2"/>
          </rPr>
          <t xml:space="preserve">For pavement markings, fill in all data in these columns.  When provided, data will be used in the quantity calculation. 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 Carruthers</author>
  </authors>
  <commentList>
    <comment ref="H14" authorId="0" shapeId="0" xr:uid="{BBAB5597-7F8D-4691-BA0F-E6326A06D0B7}">
      <text>
        <r>
          <rPr>
            <sz val="8"/>
            <color indexed="81"/>
            <rFont val="Tahoma"/>
            <family val="2"/>
          </rPr>
          <t xml:space="preserve">150 lbs per cf for SACP
145 lbs per cf for HACP
140 lbs per cf for aggregate base (AB)
135 lbs per cf for riprap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 Carruthers</author>
    <author>Carruthers, Marc A. (FHWA)</author>
  </authors>
  <commentList>
    <comment ref="I14" authorId="0" shapeId="0" xr:uid="{B8A985CE-9A45-4EBD-A845-A99E0D208930}">
      <text>
        <r>
          <rPr>
            <sz val="8"/>
            <color indexed="81"/>
            <rFont val="Tahoma"/>
            <family val="2"/>
          </rPr>
          <t xml:space="preserve">Typically 240 gallons/ton for emulsified asphalt tack coat per FP 109.02(q)
</t>
        </r>
      </text>
    </comment>
    <comment ref="E16" authorId="0" shapeId="0" xr:uid="{21B2137D-9433-4692-B031-06506FA647F2}">
      <text>
        <r>
          <rPr>
            <sz val="8"/>
            <color indexed="81"/>
            <rFont val="Tahoma"/>
            <family val="2"/>
          </rPr>
          <t>Application Rate for tack coat must be according to Table 412-1 of the LOS.  All other application rates must be obtained from Materials or as detailed in the FP/LOS.</t>
        </r>
      </text>
    </comment>
    <comment ref="L16" authorId="1" shapeId="0" xr:uid="{1763B6C5-BC63-4573-9331-16732063A95D}">
      <text>
        <r>
          <rPr>
            <sz val="9"/>
            <color indexed="81"/>
            <rFont val="Tahoma"/>
            <family val="2"/>
          </rPr>
          <t xml:space="preserve">Input number of tack coat layers in the pavement section.  Typically one layer between each lift of asphalt pavement.  When milling, typically have a layer of tack coat on top of existing asphalt before overlaying with new pavement.  Refer to Pavement Report or Typical Sections in the PS&amp;E. 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 Carruthers</author>
    <author>Carruthers, Marc A. (FHWA)</author>
  </authors>
  <commentList>
    <comment ref="E15" authorId="0" shapeId="0" xr:uid="{A5901724-25B7-41A5-B5CD-7780393F8B3B}">
      <text>
        <r>
          <rPr>
            <sz val="8"/>
            <color indexed="81"/>
            <rFont val="Tahoma"/>
            <family val="2"/>
          </rPr>
          <t>Application Rate for tack coat must be according to Table 412-1 of the LOS.  All other application rates must be obtained from Materials or as detailed in the FP/LOS.</t>
        </r>
      </text>
    </comment>
    <comment ref="L15" authorId="1" shapeId="0" xr:uid="{0901BEBD-1209-47B0-B8D7-CF09FC356926}">
      <text>
        <r>
          <rPr>
            <sz val="9"/>
            <color indexed="81"/>
            <rFont val="Tahoma"/>
            <family val="2"/>
          </rPr>
          <t xml:space="preserve">For tack coat: Input number of tack coat layers in the pavement section.  Typically one layer between each lift of asphalt pavement.  When milling, typically have a layer of tack coat on top of existing asphalt before overlaying with new pavement.  Refer to Pavement Report or Typical Sections in the PS&amp;E. 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<sst xmlns="http://schemas.openxmlformats.org/spreadsheetml/2006/main" count="941" uniqueCount="145">
  <si>
    <t>COMPUTATION SHEET (RULED)</t>
  </si>
  <si>
    <t>U.S. Department of Transportation</t>
  </si>
  <si>
    <t>Federal Highway Administration</t>
  </si>
  <si>
    <t>PROJECT NO. AND PARK</t>
  </si>
  <si>
    <t>ITEM</t>
  </si>
  <si>
    <t>COMPUTED BY</t>
  </si>
  <si>
    <t>CHECKED BY</t>
  </si>
  <si>
    <t>DATE</t>
  </si>
  <si>
    <t>OPERATION</t>
  </si>
  <si>
    <t>FIELD NOTES</t>
  </si>
  <si>
    <t>SHEET</t>
  </si>
  <si>
    <t>OF</t>
  </si>
  <si>
    <t>SHEETS</t>
  </si>
  <si>
    <t>DESCRIPTION</t>
  </si>
  <si>
    <t>Subtotal</t>
  </si>
  <si>
    <t>Page    No.</t>
  </si>
  <si>
    <t>PRA-PROJECT 123(4)</t>
  </si>
  <si>
    <t>Sheet</t>
  </si>
  <si>
    <t>Sta.</t>
  </si>
  <si>
    <t>to</t>
  </si>
  <si>
    <t>-</t>
  </si>
  <si>
    <t>Length</t>
  </si>
  <si>
    <t>Note</t>
  </si>
  <si>
    <t>USE</t>
  </si>
  <si>
    <t>Width</t>
  </si>
  <si>
    <t>Depth</t>
  </si>
  <si>
    <t>Volume</t>
  </si>
  <si>
    <t>(ft.)</t>
  </si>
  <si>
    <t>(inches)</t>
  </si>
  <si>
    <t>(cuyd)</t>
  </si>
  <si>
    <t>Quantity</t>
  </si>
  <si>
    <t>NO PAY ITEM</t>
  </si>
  <si>
    <t>Unit weight per cubic foot =</t>
  </si>
  <si>
    <t>Weight</t>
  </si>
  <si>
    <t>(tons)</t>
  </si>
  <si>
    <t>(sqft)</t>
  </si>
  <si>
    <t>Area</t>
  </si>
  <si>
    <t>Name</t>
  </si>
  <si>
    <t>LUMP SUM ITEM</t>
  </si>
  <si>
    <t>Quantity Comps for</t>
  </si>
  <si>
    <t xml:space="preserve">Lead Designer:  </t>
  </si>
  <si>
    <t xml:space="preserve">Project Manager:  </t>
  </si>
  <si>
    <t>PROJECT NAME</t>
  </si>
  <si>
    <t>Created for</t>
  </si>
  <si>
    <t>Created by</t>
  </si>
  <si>
    <t>PARK NAME</t>
  </si>
  <si>
    <t>pounds per cubic foot</t>
  </si>
  <si>
    <t>15% Submission</t>
  </si>
  <si>
    <t>30% Submission</t>
  </si>
  <si>
    <t>70% Submission</t>
  </si>
  <si>
    <t>90% Submission</t>
  </si>
  <si>
    <t>95% Submission</t>
  </si>
  <si>
    <t>100% Submission</t>
  </si>
  <si>
    <t>xx% Submission</t>
  </si>
  <si>
    <t>(acre)</t>
  </si>
  <si>
    <t>Pavement</t>
  </si>
  <si>
    <t>(feet)</t>
  </si>
  <si>
    <t>Rdwy</t>
  </si>
  <si>
    <t>Side</t>
  </si>
  <si>
    <t>RT</t>
  </si>
  <si>
    <t>LT</t>
  </si>
  <si>
    <t>Add Area</t>
  </si>
  <si>
    <t>RT &amp; LT</t>
  </si>
  <si>
    <t xml:space="preserve">U.S. Department of Transportation   </t>
  </si>
  <si>
    <t xml:space="preserve">Federal Highway Administration   </t>
  </si>
  <si>
    <t>Add</t>
  </si>
  <si>
    <t>(inch)</t>
  </si>
  <si>
    <t>Add Area measured in CAD</t>
  </si>
  <si>
    <t>Add volume from Geopak Earthwork</t>
  </si>
  <si>
    <t>Schedule</t>
  </si>
  <si>
    <t>A</t>
  </si>
  <si>
    <t>B</t>
  </si>
  <si>
    <t>C</t>
  </si>
  <si>
    <t>Sch A</t>
  </si>
  <si>
    <t>Sch B</t>
  </si>
  <si>
    <t>Sch C</t>
  </si>
  <si>
    <t>CL</t>
  </si>
  <si>
    <t>99% Submission</t>
  </si>
  <si>
    <t>Scoping</t>
  </si>
  <si>
    <t>SEE SUMMARY SCHEDULE</t>
  </si>
  <si>
    <t>EFL-FM-HWY-14</t>
  </si>
  <si>
    <t>Design Quantity Computations</t>
  </si>
  <si>
    <t>WORKBOOK INSTRUCTIONS</t>
  </si>
  <si>
    <t>Copy the worksheet tab based on the unit measure of the pay item quantity calculated.</t>
  </si>
  <si>
    <t>Change the name of the new worksheet to correspond with the pay item number being used.</t>
  </si>
  <si>
    <t>Input Information for the calculation</t>
  </si>
  <si>
    <t>ASSOCIATED DOCUMENT</t>
  </si>
  <si>
    <t>PDDM Section 9.6.6.1: Computation of Quantities</t>
  </si>
  <si>
    <t>EFLHD Supplement:</t>
  </si>
  <si>
    <t>RECORDS</t>
  </si>
  <si>
    <t xml:space="preserve">Save Completed Worksheet using the following convention: </t>
  </si>
  <si>
    <t>[projectID]DQC[%DesignPhase].xlsx</t>
  </si>
  <si>
    <t>Save copy of DQC in pdf for external transmittal</t>
  </si>
  <si>
    <t>File electronically under the \Quantity project subfolder</t>
  </si>
  <si>
    <t>Cells shaded gray contain formulas and should not be edited.</t>
  </si>
  <si>
    <t>Cells shaded yellow require user input</t>
  </si>
  <si>
    <t xml:space="preserve"> EFL-IN-HYW-03</t>
  </si>
  <si>
    <t>M.P.</t>
  </si>
  <si>
    <t>D</t>
  </si>
  <si>
    <t>E</t>
  </si>
  <si>
    <t>F</t>
  </si>
  <si>
    <t>Sch D</t>
  </si>
  <si>
    <t>Sch E</t>
  </si>
  <si>
    <t>Sch F</t>
  </si>
  <si>
    <t>Density =</t>
  </si>
  <si>
    <t>No. of Layers</t>
  </si>
  <si>
    <t>Appl Rate</t>
  </si>
  <si>
    <t>(gal/sqyd)</t>
  </si>
  <si>
    <t xml:space="preserve">gallons per ton </t>
  </si>
  <si>
    <t>COMPUTATION SHEET</t>
  </si>
  <si>
    <t>Route Number</t>
  </si>
  <si>
    <t>Pavement Markings</t>
  </si>
  <si>
    <t>Single or Double *</t>
  </si>
  <si>
    <t>Marking Width</t>
  </si>
  <si>
    <t>Add 
Length</t>
  </si>
  <si>
    <t>(Inch)</t>
  </si>
  <si>
    <t>(LNFT)</t>
  </si>
  <si>
    <t>SS</t>
  </si>
  <si>
    <t>DS</t>
  </si>
  <si>
    <t xml:space="preserve">* For centerline, specify if single centerline or double centerline. </t>
  </si>
  <si>
    <t xml:space="preserve">  See Detail E634-03</t>
  </si>
  <si>
    <t>** For temporary pavement markings, include enough quantity</t>
  </si>
  <si>
    <t xml:space="preserve">to account for all traffic control phases if CL or EOP lines </t>
  </si>
  <si>
    <t>have to be moved multiple times during construction.</t>
  </si>
  <si>
    <t xml:space="preserve">Add Area </t>
  </si>
  <si>
    <t>(ft)</t>
  </si>
  <si>
    <r>
      <t xml:space="preserve">Location
</t>
    </r>
    <r>
      <rPr>
        <sz val="8"/>
        <rFont val="Arial"/>
        <family val="2"/>
      </rPr>
      <t>(M.P., STA, intersection, parking area, other)</t>
    </r>
  </si>
  <si>
    <t xml:space="preserve">Duration 
* </t>
  </si>
  <si>
    <t>Number Required
 **</t>
  </si>
  <si>
    <t>Length of Work Day</t>
  </si>
  <si>
    <t>Add Quantity</t>
  </si>
  <si>
    <t>(days)</t>
  </si>
  <si>
    <t>(each)</t>
  </si>
  <si>
    <t>(hours)</t>
  </si>
  <si>
    <t>* Duration is from the CPM</t>
  </si>
  <si>
    <t>** Number of flaggers or pilot cars</t>
  </si>
  <si>
    <t>working simultaneously at this location</t>
  </si>
  <si>
    <t>Mainline</t>
  </si>
  <si>
    <t>Intersection</t>
  </si>
  <si>
    <t>Driveway</t>
  </si>
  <si>
    <t>Parking Area</t>
  </si>
  <si>
    <t>Other</t>
  </si>
  <si>
    <t>KM.P.</t>
  </si>
  <si>
    <t>(foot)</t>
  </si>
  <si>
    <t>EFL-FM-HWY-14(08)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</si>
</sst>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#,##0.0"/>
    <numFmt numFmtId="165" formatCode="mm/dd/yy"/>
    <numFmt numFmtId="166" formatCode="###\+##"/>
    <numFmt numFmtId="167" formatCode="0.000"/>
    <numFmt numFmtId="168" formatCode="#####\-####"/>
  </numFmts>
  <fonts count="26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8"/>
      <name val="Arial"/>
      <family val="2"/>
    </font>
    <font>
      <sz val="8"/>
      <color indexed="81"/>
      <name val="Tahoma"/>
      <family val="2"/>
    </font>
    <font>
      <u/>
      <sz val="10"/>
      <color theme="10"/>
      <name val="Arial"/>
      <family val="2"/>
    </font>
    <font>
      <b/>
      <sz val="16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rgb="FFD1D1D1"/>
        <bgColor indexed="64"/>
      </patternFill>
    </fill>
    <fill>
      <patternFill patternType="solid">
        <fgColor rgb="FF77FF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auto="1"/>
      </bottom>
      <diagonal/>
    </border>
    <border>
      <left/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double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double">
        <color indexed="64"/>
      </bottom>
      <diagonal/>
    </border>
    <border>
      <left style="thin">
        <color theme="0" tint="-0.24994659260841701"/>
      </left>
      <right style="thin">
        <color auto="1"/>
      </right>
      <top/>
      <bottom style="double">
        <color indexed="64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/>
    <xf numFmtId="0" fontId="23" fillId="0" borderId="0"/>
  </cellStyleXfs>
  <cellXfs count="41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0" fillId="0" borderId="0" xfId="0" applyBorder="1"/>
    <xf numFmtId="0" fontId="2" fillId="0" borderId="0" xfId="0" applyFont="1" applyBorder="1"/>
    <xf numFmtId="0" fontId="0" fillId="0" borderId="4" xfId="0" applyBorder="1"/>
    <xf numFmtId="0" fontId="2" fillId="0" borderId="8" xfId="0" applyFont="1" applyBorder="1"/>
    <xf numFmtId="0" fontId="4" fillId="0" borderId="0" xfId="0" applyFont="1" applyBorder="1"/>
    <xf numFmtId="0" fontId="2" fillId="0" borderId="3" xfId="0" applyFont="1" applyBorder="1"/>
    <xf numFmtId="0" fontId="2" fillId="0" borderId="7" xfId="0" applyFont="1" applyBorder="1"/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9" fontId="3" fillId="0" borderId="0" xfId="0" applyNumberFormat="1" applyFont="1" applyBorder="1" applyAlignment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4" xfId="0" applyBorder="1" applyProtection="1">
      <protection locked="0"/>
    </xf>
    <xf numFmtId="0" fontId="1" fillId="0" borderId="0" xfId="0" applyFont="1" applyBorder="1" applyProtection="1">
      <protection locked="0"/>
    </xf>
    <xf numFmtId="0" fontId="2" fillId="0" borderId="3" xfId="0" applyFont="1" applyBorder="1" applyProtection="1"/>
    <xf numFmtId="0" fontId="4" fillId="0" borderId="0" xfId="0" applyFont="1" applyBorder="1" applyProtection="1"/>
    <xf numFmtId="0" fontId="0" fillId="0" borderId="0" xfId="0" applyBorder="1" applyProtection="1"/>
    <xf numFmtId="0" fontId="0" fillId="0" borderId="4" xfId="0" applyBorder="1" applyProtection="1"/>
    <xf numFmtId="0" fontId="0" fillId="0" borderId="3" xfId="0" applyBorder="1" applyProtection="1"/>
    <xf numFmtId="0" fontId="1" fillId="0" borderId="0" xfId="0" applyFont="1" applyBorder="1" applyProtection="1"/>
    <xf numFmtId="0" fontId="0" fillId="0" borderId="0" xfId="0"/>
    <xf numFmtId="0" fontId="6" fillId="0" borderId="0" xfId="0" applyFont="1" applyBorder="1" applyProtection="1"/>
    <xf numFmtId="0" fontId="6" fillId="0" borderId="0" xfId="0" applyFont="1"/>
    <xf numFmtId="0" fontId="5" fillId="0" borderId="0" xfId="0" applyFont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166" fontId="6" fillId="0" borderId="16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/>
    <xf numFmtId="3" fontId="6" fillId="0" borderId="16" xfId="0" applyNumberFormat="1" applyFont="1" applyBorder="1" applyAlignment="1" applyProtection="1">
      <alignment horizontal="center"/>
      <protection locked="0"/>
    </xf>
    <xf numFmtId="0" fontId="6" fillId="0" borderId="30" xfId="0" applyFont="1" applyBorder="1" applyAlignment="1" applyProtection="1">
      <alignment horizontal="center"/>
      <protection locked="0"/>
    </xf>
    <xf numFmtId="1" fontId="6" fillId="0" borderId="16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right"/>
    </xf>
    <xf numFmtId="167" fontId="0" fillId="5" borderId="0" xfId="0" applyNumberFormat="1" applyFill="1" applyAlignment="1">
      <alignment horizontal="center"/>
    </xf>
    <xf numFmtId="0" fontId="3" fillId="0" borderId="0" xfId="0" applyFont="1" applyBorder="1" applyAlignment="1" applyProtection="1">
      <alignment horizontal="left"/>
    </xf>
    <xf numFmtId="0" fontId="1" fillId="0" borderId="1" xfId="0" applyFont="1" applyBorder="1" applyProtection="1"/>
    <xf numFmtId="0" fontId="2" fillId="0" borderId="1" xfId="0" applyFont="1" applyBorder="1" applyProtection="1"/>
    <xf numFmtId="0" fontId="4" fillId="0" borderId="1" xfId="0" applyFont="1" applyBorder="1" applyAlignment="1" applyProtection="1">
      <alignment horizontal="right" vertic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right" vertical="center"/>
    </xf>
    <xf numFmtId="0" fontId="6" fillId="0" borderId="31" xfId="0" applyFont="1" applyBorder="1" applyAlignment="1" applyProtection="1">
      <alignment horizontal="center"/>
      <protection locked="0"/>
    </xf>
    <xf numFmtId="166" fontId="6" fillId="0" borderId="32" xfId="0" applyNumberFormat="1" applyFont="1" applyBorder="1" applyAlignment="1" applyProtection="1">
      <alignment horizontal="center"/>
      <protection locked="0"/>
    </xf>
    <xf numFmtId="0" fontId="6" fillId="0" borderId="33" xfId="0" applyFont="1" applyBorder="1" applyAlignment="1" applyProtection="1">
      <alignment horizontal="center"/>
      <protection locked="0"/>
    </xf>
    <xf numFmtId="3" fontId="6" fillId="0" borderId="32" xfId="0" applyNumberFormat="1" applyFont="1" applyBorder="1" applyAlignment="1" applyProtection="1">
      <alignment horizontal="center"/>
      <protection locked="0"/>
    </xf>
    <xf numFmtId="0" fontId="6" fillId="0" borderId="32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0" fillId="0" borderId="10" xfId="0" applyBorder="1"/>
    <xf numFmtId="0" fontId="6" fillId="0" borderId="39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0" fontId="0" fillId="0" borderId="0" xfId="0" applyBorder="1" applyAlignment="1" applyProtection="1"/>
    <xf numFmtId="0" fontId="0" fillId="0" borderId="0" xfId="0" applyProtection="1"/>
    <xf numFmtId="0" fontId="6" fillId="0" borderId="0" xfId="0" applyFont="1" applyBorder="1" applyProtection="1">
      <protection locked="0"/>
    </xf>
    <xf numFmtId="0" fontId="0" fillId="0" borderId="0" xfId="0"/>
    <xf numFmtId="0" fontId="6" fillId="0" borderId="0" xfId="0" applyFont="1"/>
    <xf numFmtId="0" fontId="1" fillId="0" borderId="0" xfId="0" applyFont="1"/>
    <xf numFmtId="0" fontId="21" fillId="0" borderId="0" xfId="0" applyFont="1"/>
    <xf numFmtId="0" fontId="0" fillId="0" borderId="0" xfId="0"/>
    <xf numFmtId="0" fontId="6" fillId="0" borderId="0" xfId="0" applyFont="1"/>
    <xf numFmtId="0" fontId="20" fillId="0" borderId="0" xfId="1"/>
    <xf numFmtId="0" fontId="1" fillId="0" borderId="0" xfId="0" applyFont="1"/>
    <xf numFmtId="0" fontId="22" fillId="0" borderId="8" xfId="0" applyFont="1" applyBorder="1"/>
    <xf numFmtId="0" fontId="1" fillId="0" borderId="18" xfId="0" applyFont="1" applyBorder="1" applyAlignment="1" applyProtection="1">
      <alignment horizontal="center"/>
      <protection locked="0"/>
    </xf>
    <xf numFmtId="0" fontId="1" fillId="0" borderId="0" xfId="2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left"/>
      <protection locked="0"/>
    </xf>
    <xf numFmtId="0" fontId="5" fillId="4" borderId="0" xfId="0" applyFont="1" applyFill="1" applyAlignment="1" applyProtection="1">
      <alignment horizontal="left"/>
      <protection locked="0"/>
    </xf>
    <xf numFmtId="0" fontId="0" fillId="4" borderId="0" xfId="0" applyFill="1"/>
    <xf numFmtId="0" fontId="1" fillId="0" borderId="0" xfId="0" applyFont="1" applyAlignment="1">
      <alignment horizontal="center"/>
    </xf>
    <xf numFmtId="0" fontId="6" fillId="0" borderId="3" xfId="0" applyFont="1" applyBorder="1" applyAlignment="1">
      <alignment horizontal="left"/>
    </xf>
    <xf numFmtId="0" fontId="5" fillId="0" borderId="0" xfId="0" applyFont="1"/>
    <xf numFmtId="0" fontId="2" fillId="0" borderId="5" xfId="0" applyFont="1" applyBorder="1"/>
    <xf numFmtId="0" fontId="0" fillId="0" borderId="21" xfId="0" applyBorder="1"/>
    <xf numFmtId="0" fontId="1" fillId="0" borderId="2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3" fontId="6" fillId="3" borderId="16" xfId="0" applyNumberFormat="1" applyFont="1" applyFill="1" applyBorder="1" applyAlignment="1">
      <alignment horizontal="center"/>
    </xf>
    <xf numFmtId="166" fontId="6" fillId="3" borderId="13" xfId="0" applyNumberFormat="1" applyFont="1" applyFill="1" applyBorder="1" applyAlignment="1">
      <alignment horizontal="center"/>
    </xf>
    <xf numFmtId="3" fontId="6" fillId="0" borderId="13" xfId="0" applyNumberFormat="1" applyFont="1" applyBorder="1" applyAlignment="1" applyProtection="1">
      <alignment horizontal="center"/>
      <protection locked="0"/>
    </xf>
    <xf numFmtId="166" fontId="6" fillId="3" borderId="32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6" fillId="0" borderId="4" xfId="0" applyFont="1" applyBorder="1"/>
    <xf numFmtId="0" fontId="6" fillId="0" borderId="0" xfId="0" applyFont="1" applyAlignment="1">
      <alignment horizontal="right"/>
    </xf>
    <xf numFmtId="3" fontId="0" fillId="3" borderId="0" xfId="0" applyNumberFormat="1" applyFill="1" applyAlignment="1">
      <alignment horizontal="center"/>
    </xf>
    <xf numFmtId="0" fontId="6" fillId="0" borderId="0" xfId="0" applyFont="1" applyAlignment="1">
      <alignment horizontal="center"/>
    </xf>
    <xf numFmtId="0" fontId="1" fillId="0" borderId="4" xfId="0" applyFont="1" applyBorder="1"/>
    <xf numFmtId="0" fontId="6" fillId="0" borderId="16" xfId="0" applyFon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0" fillId="0" borderId="6" xfId="0" applyBorder="1"/>
    <xf numFmtId="0" fontId="0" fillId="2" borderId="0" xfId="0" applyFill="1"/>
    <xf numFmtId="0" fontId="0" fillId="0" borderId="0" xfId="0"/>
    <xf numFmtId="0" fontId="0" fillId="0" borderId="4" xfId="0" applyBorder="1"/>
    <xf numFmtId="0" fontId="0" fillId="0" borderId="26" xfId="0" applyBorder="1"/>
    <xf numFmtId="0" fontId="0" fillId="0" borderId="1" xfId="0" applyBorder="1"/>
    <xf numFmtId="0" fontId="0" fillId="0" borderId="2" xfId="0" applyBorder="1"/>
    <xf numFmtId="0" fontId="1" fillId="0" borderId="6" xfId="0" applyFont="1" applyBorder="1" applyAlignment="1">
      <alignment horizontal="center"/>
    </xf>
    <xf numFmtId="0" fontId="0" fillId="0" borderId="0" xfId="0" applyProtection="1">
      <protection locked="0"/>
    </xf>
    <xf numFmtId="0" fontId="2" fillId="0" borderId="9" xfId="0" applyFont="1" applyBorder="1"/>
    <xf numFmtId="0" fontId="2" fillId="0" borderId="1" xfId="0" applyFont="1" applyBorder="1"/>
    <xf numFmtId="0" fontId="10" fillId="0" borderId="2" xfId="0" applyFont="1" applyBorder="1"/>
    <xf numFmtId="0" fontId="10" fillId="0" borderId="1" xfId="0" applyFont="1" applyBorder="1"/>
    <xf numFmtId="0" fontId="0" fillId="0" borderId="3" xfId="0" applyBorder="1"/>
    <xf numFmtId="0" fontId="6" fillId="0" borderId="0" xfId="0" applyFont="1" applyAlignment="1">
      <alignment horizontal="left"/>
    </xf>
    <xf numFmtId="1" fontId="6" fillId="3" borderId="16" xfId="0" applyNumberFormat="1" applyFont="1" applyFill="1" applyBorder="1" applyAlignment="1">
      <alignment horizontal="center"/>
    </xf>
    <xf numFmtId="0" fontId="4" fillId="0" borderId="0" xfId="0" applyFont="1" applyProtection="1">
      <protection locked="0"/>
    </xf>
    <xf numFmtId="49" fontId="6" fillId="0" borderId="16" xfId="0" applyNumberFormat="1" applyFont="1" applyBorder="1" applyAlignment="1" applyProtection="1">
      <alignment horizontal="center"/>
      <protection locked="0"/>
    </xf>
    <xf numFmtId="0" fontId="6" fillId="3" borderId="13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0" fillId="6" borderId="0" xfId="0" applyFill="1"/>
    <xf numFmtId="0" fontId="4" fillId="0" borderId="0" xfId="0" applyFont="1"/>
    <xf numFmtId="0" fontId="5" fillId="10" borderId="0" xfId="0" applyFont="1" applyFill="1" applyAlignment="1" applyProtection="1">
      <alignment horizontal="left"/>
      <protection locked="0"/>
    </xf>
    <xf numFmtId="0" fontId="4" fillId="10" borderId="0" xfId="0" applyFont="1" applyFill="1"/>
    <xf numFmtId="0" fontId="0" fillId="10" borderId="0" xfId="0" applyFill="1"/>
    <xf numFmtId="0" fontId="1" fillId="0" borderId="46" xfId="0" applyFont="1" applyBorder="1" applyAlignment="1">
      <alignment horizontal="center" vertical="center" textRotation="90" wrapText="1"/>
    </xf>
    <xf numFmtId="0" fontId="1" fillId="0" borderId="47" xfId="0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6" fillId="0" borderId="49" xfId="0" applyFont="1" applyBorder="1" applyAlignment="1">
      <alignment horizontal="center"/>
    </xf>
    <xf numFmtId="49" fontId="6" fillId="0" borderId="30" xfId="0" applyNumberFormat="1" applyFont="1" applyBorder="1" applyAlignment="1" applyProtection="1">
      <alignment horizontal="center"/>
      <protection locked="0"/>
    </xf>
    <xf numFmtId="49" fontId="6" fillId="0" borderId="31" xfId="0" applyNumberFormat="1" applyFont="1" applyBorder="1" applyAlignment="1" applyProtection="1">
      <alignment horizontal="center"/>
      <protection locked="0"/>
    </xf>
    <xf numFmtId="1" fontId="6" fillId="0" borderId="32" xfId="0" applyNumberFormat="1" applyFont="1" applyBorder="1" applyAlignment="1" applyProtection="1">
      <alignment horizontal="center"/>
      <protection locked="0"/>
    </xf>
    <xf numFmtId="167" fontId="0" fillId="0" borderId="0" xfId="0" applyNumberFormat="1" applyAlignment="1">
      <alignment horizontal="center"/>
    </xf>
    <xf numFmtId="44" fontId="0" fillId="0" borderId="0" xfId="0" applyNumberFormat="1"/>
    <xf numFmtId="44" fontId="0" fillId="0" borderId="10" xfId="0" applyNumberFormat="1" applyBorder="1"/>
    <xf numFmtId="49" fontId="6" fillId="0" borderId="21" xfId="0" applyNumberFormat="1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 applyProtection="1">
      <alignment horizontal="center"/>
      <protection locked="0"/>
    </xf>
    <xf numFmtId="49" fontId="6" fillId="0" borderId="13" xfId="0" applyNumberFormat="1" applyFont="1" applyBorder="1" applyAlignment="1" applyProtection="1">
      <alignment horizontal="center"/>
      <protection locked="0"/>
    </xf>
    <xf numFmtId="166" fontId="6" fillId="0" borderId="16" xfId="0" applyNumberFormat="1" applyFont="1" applyBorder="1" applyAlignment="1" applyProtection="1">
      <alignment horizontal="center" textRotation="90" wrapText="1"/>
      <protection locked="0"/>
    </xf>
    <xf numFmtId="4" fontId="6" fillId="0" borderId="32" xfId="0" applyNumberFormat="1" applyFont="1" applyBorder="1" applyAlignment="1" applyProtection="1">
      <alignment horizontal="center"/>
      <protection locked="0"/>
    </xf>
    <xf numFmtId="49" fontId="6" fillId="0" borderId="14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0" fillId="0" borderId="35" xfId="0" applyBorder="1"/>
    <xf numFmtId="0" fontId="1" fillId="0" borderId="35" xfId="0" applyFont="1" applyBorder="1" applyAlignment="1">
      <alignment horizontal="center"/>
    </xf>
    <xf numFmtId="49" fontId="6" fillId="0" borderId="32" xfId="0" applyNumberFormat="1" applyFon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7" borderId="0" xfId="0" applyFill="1" applyAlignment="1" applyProtection="1">
      <alignment horizontal="center"/>
      <protection locked="0"/>
    </xf>
    <xf numFmtId="0" fontId="0" fillId="8" borderId="0" xfId="0" applyFill="1" applyAlignment="1" applyProtection="1">
      <alignment horizontal="center"/>
      <protection locked="0"/>
    </xf>
    <xf numFmtId="0" fontId="6" fillId="9" borderId="0" xfId="0" applyFont="1" applyFill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5" fillId="10" borderId="0" xfId="0" applyFont="1" applyFill="1"/>
    <xf numFmtId="3" fontId="6" fillId="11" borderId="16" xfId="0" applyNumberFormat="1" applyFont="1" applyFill="1" applyBorder="1" applyAlignment="1">
      <alignment horizontal="center"/>
    </xf>
    <xf numFmtId="2" fontId="6" fillId="3" borderId="13" xfId="0" applyNumberFormat="1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3" fontId="6" fillId="0" borderId="14" xfId="0" applyNumberFormat="1" applyFont="1" applyBorder="1" applyAlignment="1" applyProtection="1">
      <alignment horizontal="center"/>
      <protection locked="0"/>
    </xf>
    <xf numFmtId="2" fontId="0" fillId="3" borderId="0" xfId="0" applyNumberFormat="1" applyFill="1" applyAlignment="1">
      <alignment horizontal="center"/>
    </xf>
    <xf numFmtId="0" fontId="4" fillId="0" borderId="1" xfId="0" applyFont="1" applyBorder="1"/>
    <xf numFmtId="0" fontId="5" fillId="0" borderId="3" xfId="0" applyFont="1" applyBorder="1"/>
    <xf numFmtId="164" fontId="6" fillId="0" borderId="16" xfId="0" applyNumberFormat="1" applyFont="1" applyBorder="1" applyAlignment="1" applyProtection="1">
      <alignment horizontal="center"/>
      <protection locked="0"/>
    </xf>
    <xf numFmtId="3" fontId="1" fillId="0" borderId="0" xfId="0" applyNumberFormat="1" applyFont="1" applyAlignment="1" applyProtection="1">
      <alignment horizontal="center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wrapText="1"/>
    </xf>
    <xf numFmtId="0" fontId="1" fillId="0" borderId="45" xfId="0" applyFont="1" applyBorder="1" applyAlignment="1">
      <alignment horizontal="center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1" fontId="6" fillId="11" borderId="16" xfId="0" applyNumberFormat="1" applyFont="1" applyFill="1" applyBorder="1" applyAlignment="1">
      <alignment horizontal="center"/>
    </xf>
    <xf numFmtId="0" fontId="0" fillId="4" borderId="1" xfId="0" applyFill="1" applyBorder="1"/>
    <xf numFmtId="0" fontId="1" fillId="0" borderId="21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0" fillId="0" borderId="5" xfId="0" applyFont="1" applyBorder="1" applyAlignment="1" applyProtection="1">
      <alignment horizontal="right" vertical="center"/>
    </xf>
    <xf numFmtId="0" fontId="0" fillId="0" borderId="6" xfId="0" applyBorder="1" applyAlignment="1" applyProtection="1">
      <alignment horizontal="right" vertical="center"/>
    </xf>
    <xf numFmtId="0" fontId="0" fillId="0" borderId="7" xfId="0" applyBorder="1" applyAlignment="1" applyProtection="1">
      <alignment horizontal="right" vertical="center"/>
    </xf>
    <xf numFmtId="0" fontId="0" fillId="2" borderId="0" xfId="0" applyFill="1" applyAlignment="1"/>
    <xf numFmtId="0" fontId="0" fillId="0" borderId="0" xfId="0" applyAlignment="1"/>
    <xf numFmtId="0" fontId="13" fillId="0" borderId="0" xfId="0" applyFont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left" vertical="center"/>
    </xf>
    <xf numFmtId="165" fontId="13" fillId="0" borderId="3" xfId="0" applyNumberFormat="1" applyFont="1" applyBorder="1" applyAlignment="1" applyProtection="1">
      <alignment horizontal="center" vertical="center"/>
    </xf>
    <xf numFmtId="165" fontId="13" fillId="0" borderId="0" xfId="0" applyNumberFormat="1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2" fillId="0" borderId="4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left" vertical="top" wrapText="1"/>
    </xf>
    <xf numFmtId="0" fontId="0" fillId="0" borderId="2" xfId="0" applyBorder="1" applyAlignment="1" applyProtection="1"/>
    <xf numFmtId="0" fontId="0" fillId="0" borderId="0" xfId="0" applyBorder="1" applyAlignment="1" applyProtection="1"/>
    <xf numFmtId="0" fontId="0" fillId="0" borderId="4" xfId="0" applyBorder="1" applyAlignment="1" applyProtection="1"/>
    <xf numFmtId="0" fontId="2" fillId="0" borderId="9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1" fillId="0" borderId="3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4" xfId="0" applyFont="1" applyBorder="1" applyAlignment="1" applyProtection="1">
      <alignment horizont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14" fontId="11" fillId="0" borderId="3" xfId="0" applyNumberFormat="1" applyFont="1" applyBorder="1" applyAlignment="1" applyProtection="1">
      <alignment horizontal="center"/>
    </xf>
    <xf numFmtId="14" fontId="12" fillId="0" borderId="0" xfId="0" applyNumberFormat="1" applyFont="1" applyAlignment="1" applyProtection="1">
      <alignment horizontal="center"/>
    </xf>
    <xf numFmtId="14" fontId="12" fillId="0" borderId="4" xfId="0" applyNumberFormat="1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0" borderId="0" xfId="0"/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9" xfId="0" applyFont="1" applyBorder="1" applyAlignment="1">
      <alignment horizontal="left" vertical="top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9" fillId="0" borderId="5" xfId="0" applyFont="1" applyBorder="1"/>
    <xf numFmtId="0" fontId="8" fillId="0" borderId="7" xfId="0" applyFont="1" applyBorder="1"/>
    <xf numFmtId="0" fontId="2" fillId="0" borderId="9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2" fillId="0" borderId="9" xfId="0" applyFont="1" applyBorder="1"/>
    <xf numFmtId="0" fontId="7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8" fontId="7" fillId="0" borderId="5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/>
    <xf numFmtId="0" fontId="2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3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2" fillId="0" borderId="1" xfId="0" applyFont="1" applyBorder="1"/>
    <xf numFmtId="0" fontId="10" fillId="0" borderId="2" xfId="0" applyFont="1" applyBorder="1"/>
    <xf numFmtId="165" fontId="5" fillId="0" borderId="5" xfId="0" applyNumberFormat="1" applyFont="1" applyBorder="1" applyAlignment="1" applyProtection="1">
      <alignment horizontal="center" vertical="center"/>
      <protection locked="0"/>
    </xf>
    <xf numFmtId="165" fontId="5" fillId="0" borderId="6" xfId="0" applyNumberFormat="1" applyFont="1" applyBorder="1" applyAlignment="1" applyProtection="1">
      <alignment horizontal="center" vertical="center"/>
      <protection locked="0"/>
    </xf>
    <xf numFmtId="165" fontId="0" fillId="0" borderId="7" xfId="0" applyNumberForma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left" vertical="center"/>
    </xf>
    <xf numFmtId="0" fontId="6" fillId="0" borderId="16" xfId="0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20" xfId="0" applyFont="1" applyBorder="1" applyAlignment="1">
      <alignment horizontal="center" textRotation="90" wrapText="1"/>
    </xf>
    <xf numFmtId="0" fontId="1" fillId="0" borderId="23" xfId="0" applyFont="1" applyBorder="1" applyAlignment="1">
      <alignment horizontal="center" textRotation="90" wrapText="1"/>
    </xf>
    <xf numFmtId="0" fontId="1" fillId="0" borderId="45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0" fillId="0" borderId="1" xfId="0" applyFont="1" applyBorder="1"/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165" fontId="5" fillId="0" borderId="7" xfId="0" applyNumberFormat="1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1" fillId="0" borderId="20" xfId="0" applyFont="1" applyBorder="1" applyAlignment="1">
      <alignment horizontal="center" textRotation="90"/>
    </xf>
    <xf numFmtId="0" fontId="0" fillId="0" borderId="23" xfId="0" applyBorder="1" applyAlignment="1">
      <alignment horizontal="center" textRotation="90"/>
    </xf>
    <xf numFmtId="0" fontId="1" fillId="0" borderId="21" xfId="0" applyFont="1" applyBorder="1" applyAlignment="1">
      <alignment horizontal="center" textRotation="90"/>
    </xf>
    <xf numFmtId="0" fontId="0" fillId="0" borderId="18" xfId="0" applyBorder="1" applyAlignment="1">
      <alignment horizontal="center" textRotation="90"/>
    </xf>
    <xf numFmtId="0" fontId="1" fillId="0" borderId="21" xfId="0" applyFont="1" applyBorder="1" applyAlignment="1">
      <alignment horizontal="center" textRotation="90" wrapText="1"/>
    </xf>
    <xf numFmtId="0" fontId="0" fillId="0" borderId="18" xfId="0" applyBorder="1" applyAlignment="1">
      <alignment horizontal="center" textRotation="90" wrapText="1"/>
    </xf>
    <xf numFmtId="0" fontId="1" fillId="0" borderId="21" xfId="0" applyFon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1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1" fillId="0" borderId="45" xfId="0" applyFont="1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38" xfId="0" applyFont="1" applyBorder="1" applyAlignment="1" applyProtection="1">
      <alignment horizontal="center"/>
      <protection locked="0"/>
    </xf>
    <xf numFmtId="0" fontId="1" fillId="0" borderId="26" xfId="0" applyFont="1" applyBorder="1" applyAlignment="1">
      <alignment horizontal="center"/>
    </xf>
    <xf numFmtId="0" fontId="0" fillId="0" borderId="19" xfId="0" applyBorder="1"/>
    <xf numFmtId="0" fontId="6" fillId="0" borderId="42" xfId="0" applyFont="1" applyBorder="1" applyAlignment="1" applyProtection="1">
      <alignment horizontal="center"/>
      <protection locked="0"/>
    </xf>
    <xf numFmtId="0" fontId="6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2" fillId="0" borderId="1" xfId="0" applyFont="1" applyBorder="1" applyProtection="1">
      <protection locked="0"/>
    </xf>
    <xf numFmtId="168" fontId="7" fillId="0" borderId="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6" fillId="0" borderId="28" xfId="0" applyFont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0" fontId="1" fillId="0" borderId="18" xfId="0" applyFont="1" applyBorder="1" applyAlignment="1">
      <alignment horizontal="center" textRotation="90"/>
    </xf>
    <xf numFmtId="0" fontId="1" fillId="0" borderId="47" xfId="0" applyFont="1" applyBorder="1" applyAlignment="1">
      <alignment horizontal="center" textRotation="90" wrapText="1"/>
    </xf>
    <xf numFmtId="0" fontId="1" fillId="0" borderId="49" xfId="0" applyFont="1" applyBorder="1" applyAlignment="1">
      <alignment horizontal="center" textRotation="90" wrapText="1"/>
    </xf>
    <xf numFmtId="0" fontId="0" fillId="0" borderId="26" xfId="0" applyBorder="1"/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34" xfId="0" applyFont="1" applyBorder="1" applyAlignment="1">
      <alignment horizontal="center" textRotation="90" wrapText="1"/>
    </xf>
    <xf numFmtId="0" fontId="1" fillId="0" borderId="35" xfId="0" applyFont="1" applyBorder="1" applyAlignment="1">
      <alignment horizontal="center" textRotation="90" wrapText="1"/>
    </xf>
    <xf numFmtId="0" fontId="1" fillId="0" borderId="18" xfId="0" applyFont="1" applyBorder="1" applyAlignment="1">
      <alignment horizontal="center" textRotation="90" wrapText="1"/>
    </xf>
    <xf numFmtId="0" fontId="0" fillId="0" borderId="21" xfId="0" applyBorder="1"/>
    <xf numFmtId="0" fontId="0" fillId="0" borderId="22" xfId="0" applyBorder="1"/>
    <xf numFmtId="0" fontId="0" fillId="0" borderId="36" xfId="0" applyBorder="1"/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165" fontId="0" fillId="0" borderId="6" xfId="0" applyNumberFormat="1" applyBorder="1" applyAlignment="1" applyProtection="1">
      <alignment horizontal="center" vertical="center"/>
      <protection locked="0"/>
    </xf>
    <xf numFmtId="0" fontId="1" fillId="0" borderId="45" xfId="0" applyFont="1" applyBorder="1" applyAlignment="1">
      <alignment horizontal="center" textRotation="90" wrapText="1"/>
    </xf>
    <xf numFmtId="0" fontId="0" fillId="0" borderId="8" xfId="0" applyBorder="1" applyAlignment="1">
      <alignment horizontal="center" textRotation="90" wrapText="1"/>
    </xf>
    <xf numFmtId="0" fontId="0" fillId="0" borderId="23" xfId="0" applyBorder="1" applyAlignment="1">
      <alignment horizontal="center" textRotation="90" wrapText="1"/>
    </xf>
    <xf numFmtId="0" fontId="1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165" fontId="5" fillId="0" borderId="3" xfId="0" applyNumberFormat="1" applyFont="1" applyBorder="1" applyAlignment="1" applyProtection="1">
      <alignment horizontal="center" vertical="center"/>
      <protection locked="0"/>
    </xf>
    <xf numFmtId="165" fontId="5" fillId="0" borderId="0" xfId="0" applyNumberFormat="1" applyFont="1" applyAlignment="1" applyProtection="1">
      <alignment horizontal="center" vertical="center"/>
      <protection locked="0"/>
    </xf>
    <xf numFmtId="165" fontId="0" fillId="0" borderId="0" xfId="0" applyNumberFormat="1" applyAlignment="1" applyProtection="1">
      <alignment horizontal="center" vertical="center"/>
      <protection locked="0"/>
    </xf>
    <xf numFmtId="3" fontId="6" fillId="0" borderId="27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" fillId="0" borderId="34" xfId="0" applyFont="1" applyBorder="1" applyAlignment="1">
      <alignment horizontal="center" textRotation="90"/>
    </xf>
    <xf numFmtId="0" fontId="1" fillId="0" borderId="23" xfId="0" applyFont="1" applyBorder="1" applyAlignment="1">
      <alignment horizontal="center" textRotation="90"/>
    </xf>
    <xf numFmtId="0" fontId="1" fillId="0" borderId="35" xfId="0" applyFont="1" applyBorder="1" applyAlignment="1">
      <alignment horizontal="center" textRotation="90"/>
    </xf>
    <xf numFmtId="3" fontId="6" fillId="0" borderId="17" xfId="0" applyNumberFormat="1" applyFont="1" applyBorder="1" applyAlignment="1" applyProtection="1">
      <alignment horizontal="center"/>
      <protection locked="0"/>
    </xf>
    <xf numFmtId="3" fontId="6" fillId="0" borderId="24" xfId="0" applyNumberFormat="1" applyFont="1" applyBorder="1" applyAlignment="1" applyProtection="1">
      <alignment horizontal="center"/>
      <protection locked="0"/>
    </xf>
    <xf numFmtId="3" fontId="6" fillId="0" borderId="25" xfId="0" applyNumberFormat="1" applyFont="1" applyBorder="1" applyAlignment="1" applyProtection="1">
      <alignment horizontal="center"/>
      <protection locked="0"/>
    </xf>
    <xf numFmtId="3" fontId="6" fillId="0" borderId="37" xfId="0" applyNumberFormat="1" applyFont="1" applyBorder="1" applyAlignment="1" applyProtection="1">
      <alignment horizontal="center"/>
      <protection locked="0"/>
    </xf>
    <xf numFmtId="3" fontId="6" fillId="0" borderId="40" xfId="0" applyNumberFormat="1" applyFont="1" applyBorder="1" applyAlignment="1" applyProtection="1">
      <alignment horizontal="center"/>
      <protection locked="0"/>
    </xf>
    <xf numFmtId="3" fontId="6" fillId="0" borderId="41" xfId="0" applyNumberFormat="1" applyFont="1" applyBorder="1" applyAlignment="1" applyProtection="1">
      <alignment horizontal="center"/>
      <protection locked="0"/>
    </xf>
    <xf numFmtId="0" fontId="1" fillId="0" borderId="21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" fillId="0" borderId="1" xfId="0" applyFont="1" applyBorder="1"/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horizontal="center" textRotation="90" wrapText="1"/>
    </xf>
    <xf numFmtId="0" fontId="1" fillId="0" borderId="45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6" fillId="0" borderId="52" xfId="0" applyFont="1" applyBorder="1" applyAlignment="1" applyProtection="1">
      <alignment horizontal="center"/>
      <protection locked="0"/>
    </xf>
    <xf numFmtId="0" fontId="6" fillId="0" borderId="50" xfId="0" applyFont="1" applyBorder="1" applyAlignment="1" applyProtection="1">
      <alignment horizontal="center"/>
      <protection locked="0"/>
    </xf>
    <xf numFmtId="0" fontId="6" fillId="0" borderId="51" xfId="0" applyFont="1" applyBorder="1" applyAlignment="1" applyProtection="1">
      <alignment horizontal="center"/>
      <protection locked="0"/>
    </xf>
    <xf numFmtId="0" fontId="6" fillId="0" borderId="53" xfId="0" applyFont="1" applyBorder="1" applyAlignment="1" applyProtection="1">
      <alignment horizontal="center"/>
      <protection locked="0"/>
    </xf>
    <xf numFmtId="0" fontId="6" fillId="0" borderId="54" xfId="0" applyFont="1" applyBorder="1" applyAlignment="1" applyProtection="1">
      <alignment horizontal="center"/>
      <protection locked="0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9" fillId="0" borderId="5" xfId="0" applyFont="1" applyBorder="1" applyAlignment="1"/>
    <xf numFmtId="0" fontId="8" fillId="0" borderId="7" xfId="0" applyFont="1" applyBorder="1" applyAlignment="1"/>
    <xf numFmtId="0" fontId="2" fillId="0" borderId="9" xfId="0" applyFont="1" applyBorder="1" applyAlignment="1"/>
    <xf numFmtId="0" fontId="10" fillId="0" borderId="1" xfId="0" applyFont="1" applyBorder="1" applyAlignment="1"/>
    <xf numFmtId="0" fontId="10" fillId="0" borderId="2" xfId="0" applyFont="1" applyBorder="1" applyAlignment="1"/>
    <xf numFmtId="0" fontId="2" fillId="0" borderId="9" xfId="0" applyFont="1" applyBorder="1" applyAlignment="1" applyProtection="1">
      <protection locked="0"/>
    </xf>
    <xf numFmtId="0" fontId="10" fillId="0" borderId="1" xfId="0" applyFont="1" applyBorder="1" applyAlignment="1" applyProtection="1">
      <protection locked="0"/>
    </xf>
    <xf numFmtId="0" fontId="10" fillId="0" borderId="2" xfId="0" applyFont="1" applyBorder="1" applyAlignment="1" applyProtection="1">
      <protection locked="0"/>
    </xf>
    <xf numFmtId="0" fontId="7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168" fontId="8" fillId="0" borderId="6" xfId="0" applyNumberFormat="1" applyFont="1" applyBorder="1" applyAlignment="1" applyProtection="1">
      <alignment horizontal="left" vertical="center"/>
      <protection locked="0"/>
    </xf>
    <xf numFmtId="168" fontId="8" fillId="0" borderId="7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6" fillId="0" borderId="0" xfId="2" applyFont="1" applyBorder="1" applyAlignment="1">
      <alignment horizontal="left"/>
    </xf>
    <xf numFmtId="0" fontId="6" fillId="0" borderId="0" xfId="0" applyFont="1" applyAlignment="1">
      <alignment horizontal="left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507"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2" formatCode="0.00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9FFCC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9FFCC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numFmt numFmtId="2" formatCode="0.00"/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9FFCC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9FFCC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9FFCC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numFmt numFmtId="2" formatCode="0.00"/>
    </dxf>
    <dxf>
      <numFmt numFmtId="4" formatCode="#,##0.00"/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9FFCC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9FFCC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9FFCC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numFmt numFmtId="2" formatCode="0.00"/>
    </dxf>
    <dxf>
      <numFmt numFmtId="4" formatCode="#,##0.00"/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9FFCC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9FFCC"/>
        </patternFill>
      </fill>
    </dxf>
    <dxf>
      <fill>
        <patternFill>
          <bgColor theme="2" tint="-0.24994659260841701"/>
        </patternFill>
      </fill>
    </dxf>
    <dxf>
      <numFmt numFmtId="2" formatCode="0.00"/>
    </dxf>
    <dxf>
      <numFmt numFmtId="4" formatCode="#,##0.00"/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9FFCC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7FF6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7FF65"/>
        </patternFill>
      </fill>
    </dxf>
    <dxf>
      <fill>
        <patternFill patternType="solid"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4" formatCode="#,##0.00"/>
    </dxf>
    <dxf>
      <fill>
        <patternFill>
          <bgColor rgb="FF99FFCC"/>
        </patternFill>
      </fill>
    </dxf>
    <dxf>
      <numFmt numFmtId="2" formatCode="0.00"/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99FFCC"/>
        </patternFill>
      </fill>
    </dxf>
    <dxf>
      <numFmt numFmtId="2" formatCode="0.00"/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9FFCC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99FFCC"/>
        </patternFill>
      </fill>
    </dxf>
    <dxf>
      <numFmt numFmtId="2" formatCode="0.00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9FFCC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9FFCC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numFmt numFmtId="2" formatCode="0.00"/>
    </dxf>
    <dxf>
      <numFmt numFmtId="4" formatCode="#,##0.00"/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9FFCC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9FFCC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9FFCC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numFmt numFmtId="2" formatCode="0.00"/>
    </dxf>
    <dxf>
      <numFmt numFmtId="4" formatCode="#,##0.00"/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9FFCC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4" formatCode="#,##0.00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9FFCC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9FFCC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9FFCC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9FFCC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numFmt numFmtId="2" formatCode="0.00"/>
    </dxf>
    <dxf>
      <numFmt numFmtId="4" formatCode="#,##0.00"/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9FFCC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9FFCC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9FFCC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numFmt numFmtId="2" formatCode="0.00"/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9FFCC"/>
        </patternFill>
      </fill>
    </dxf>
    <dxf>
      <fill>
        <patternFill>
          <bgColor theme="7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FF00"/>
      <color rgb="FF99FFCC"/>
      <color rgb="FF66FFCC"/>
      <color rgb="FF77FFFF"/>
      <color rgb="FF77FF65"/>
      <color rgb="FFD1D1D1"/>
      <color rgb="FF969696"/>
      <color rgb="FFC0C0C0"/>
      <color rgb="FFFF66FF"/>
      <color rgb="FF5BFF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9401</xdr:colOff>
      <xdr:row>34</xdr:row>
      <xdr:rowOff>42581</xdr:rowOff>
    </xdr:from>
    <xdr:to>
      <xdr:col>7</xdr:col>
      <xdr:colOff>140634</xdr:colOff>
      <xdr:row>43</xdr:row>
      <xdr:rowOff>99732</xdr:rowOff>
    </xdr:to>
    <xdr:pic>
      <xdr:nvPicPr>
        <xdr:cNvPr id="1026" name="Picture 2" descr="dotnew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890" b="44983"/>
        <a:stretch>
          <a:fillRect/>
        </a:stretch>
      </xdr:blipFill>
      <xdr:spPr bwMode="auto">
        <a:xfrm>
          <a:off x="2452283" y="5712757"/>
          <a:ext cx="2114675" cy="14690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44</xdr:row>
      <xdr:rowOff>142876</xdr:rowOff>
    </xdr:from>
    <xdr:to>
      <xdr:col>8</xdr:col>
      <xdr:colOff>457200</xdr:colOff>
      <xdr:row>53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81685" y="7393082"/>
          <a:ext cx="4106956" cy="12690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>
              <a:latin typeface="Times New Roman" pitchFamily="18" charset="0"/>
              <a:cs typeface="Times New Roman" pitchFamily="18" charset="0"/>
            </a:rPr>
            <a:t>U.S.</a:t>
          </a:r>
          <a:r>
            <a:rPr lang="en-US" sz="1100" baseline="0">
              <a:latin typeface="Times New Roman" pitchFamily="18" charset="0"/>
              <a:cs typeface="Times New Roman" pitchFamily="18" charset="0"/>
            </a:rPr>
            <a:t> Department of Transportation</a:t>
          </a:r>
        </a:p>
        <a:p>
          <a:pPr algn="ctr"/>
          <a:r>
            <a:rPr lang="en-US" sz="1100" baseline="0">
              <a:latin typeface="Times New Roman" pitchFamily="18" charset="0"/>
              <a:cs typeface="Times New Roman" pitchFamily="18" charset="0"/>
            </a:rPr>
            <a:t>Federal Highway Administration</a:t>
          </a:r>
        </a:p>
        <a:p>
          <a:pPr algn="ctr"/>
          <a:r>
            <a:rPr lang="en-US" sz="1100" b="1" baseline="0">
              <a:latin typeface="Times New Roman" pitchFamily="18" charset="0"/>
              <a:cs typeface="Times New Roman" pitchFamily="18" charset="0"/>
            </a:rPr>
            <a:t>Eastern Federal Lands Highway Division</a:t>
          </a: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Quantum Park</a:t>
          </a:r>
          <a:endParaRPr lang="en-US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22001 Loudoun County Parkway</a:t>
          </a:r>
          <a:endParaRPr lang="en-US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 E-2, Suite 200</a:t>
          </a:r>
          <a:endParaRPr lang="en-US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Ashburn, Virginia  20147</a:t>
          </a:r>
          <a:endParaRPr lang="en-US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pps\tools\Design%20Tool%20Kit\Estimate%20Tools%20EEBACS\items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14Pay Item Naming Structure"/>
      <sheetName val="FP14 Pay Items"/>
      <sheetName val="FP14 Deleted Pay Items"/>
      <sheetName val="FP14 Deleted Sections"/>
      <sheetName val="Conversion Factors"/>
      <sheetName val="Web"/>
      <sheetName val="Pay Item Requests"/>
    </sheetNames>
    <sheetDataSet>
      <sheetData sheetId="0"/>
      <sheetData sheetId="1">
        <row r="1">
          <cell r="A1" t="str">
            <v>Pay Item</v>
          </cell>
          <cell r="B1" t="str">
            <v>Item Description - MET</v>
          </cell>
          <cell r="C1" t="str">
            <v>Unit_m</v>
          </cell>
          <cell r="D1" t="str">
            <v>Item Description-USC</v>
          </cell>
          <cell r="E1" t="str">
            <v>UNIT_E</v>
          </cell>
        </row>
        <row r="2">
          <cell r="A2" t="str">
            <v>15101-0000</v>
          </cell>
          <cell r="B2" t="str">
            <v>Mobilization</v>
          </cell>
          <cell r="C2" t="str">
            <v>LPSM</v>
          </cell>
          <cell r="D2" t="str">
            <v>MOBILIZATION</v>
          </cell>
          <cell r="E2" t="str">
            <v>LPSM</v>
          </cell>
        </row>
        <row r="3">
          <cell r="A3" t="str">
            <v>15201-0000</v>
          </cell>
          <cell r="B3" t="str">
            <v>Construction survey and staking</v>
          </cell>
          <cell r="C3" t="str">
            <v>LPSM</v>
          </cell>
          <cell r="D3" t="str">
            <v>CONSTRUCTION SURVEY AND STAKING</v>
          </cell>
          <cell r="E3" t="str">
            <v>LPSM</v>
          </cell>
        </row>
        <row r="4">
          <cell r="A4" t="str">
            <v>15205-0000</v>
          </cell>
          <cell r="B4" t="str">
            <v>Slope, reference, and clearing and grubbing stake</v>
          </cell>
          <cell r="C4" t="str">
            <v>LPSM</v>
          </cell>
          <cell r="D4" t="str">
            <v>SLOPE, REFERENCE, AND CLEARING AND GRUBBING STAKE</v>
          </cell>
          <cell r="E4" t="str">
            <v>LPSM</v>
          </cell>
        </row>
        <row r="5">
          <cell r="A5" t="str">
            <v>15206-0000</v>
          </cell>
          <cell r="B5" t="str">
            <v>Slope, reference, and clearing and grubbing stake</v>
          </cell>
          <cell r="C5" t="str">
            <v>km</v>
          </cell>
          <cell r="D5" t="str">
            <v>SLOPE, REFERENCE, AND CLEARING AND GRUBBING STAKE</v>
          </cell>
          <cell r="E5" t="str">
            <v>MILE</v>
          </cell>
        </row>
        <row r="6">
          <cell r="A6" t="str">
            <v>15210-1000</v>
          </cell>
          <cell r="B6" t="str">
            <v>Centerline, staking</v>
          </cell>
          <cell r="C6" t="str">
            <v>km</v>
          </cell>
          <cell r="D6" t="str">
            <v>CENTERLINE, STAKING</v>
          </cell>
          <cell r="E6" t="str">
            <v>MILE</v>
          </cell>
        </row>
        <row r="7">
          <cell r="A7" t="str">
            <v>15210-3000</v>
          </cell>
          <cell r="B7" t="str">
            <v>Centerline, verification and staking</v>
          </cell>
          <cell r="C7" t="str">
            <v>km</v>
          </cell>
          <cell r="D7" t="str">
            <v>CENTERLINE, VERIFICATION AND STAKING</v>
          </cell>
          <cell r="E7" t="str">
            <v>MILE</v>
          </cell>
        </row>
        <row r="8">
          <cell r="A8" t="str">
            <v>15210-4000</v>
          </cell>
          <cell r="B8" t="str">
            <v>Centerline, establishment</v>
          </cell>
          <cell r="C8" t="str">
            <v>km</v>
          </cell>
          <cell r="D8" t="str">
            <v>CENTERLINE, ESTABLISHMENT</v>
          </cell>
          <cell r="E8" t="str">
            <v>MILE</v>
          </cell>
        </row>
        <row r="9">
          <cell r="A9" t="str">
            <v>15214-0000</v>
          </cell>
          <cell r="B9" t="str">
            <v>Survey and staking, miscellaneous</v>
          </cell>
          <cell r="C9" t="str">
            <v>LPSM</v>
          </cell>
          <cell r="D9" t="str">
            <v>SURVEY AND STAKING, MISCELLANEOUS</v>
          </cell>
          <cell r="E9" t="str">
            <v>LPSM</v>
          </cell>
        </row>
        <row r="10">
          <cell r="A10" t="str">
            <v>15214-1000</v>
          </cell>
          <cell r="B10" t="str">
            <v>Survey and staking, bridge</v>
          </cell>
          <cell r="C10" t="str">
            <v>LPSM</v>
          </cell>
          <cell r="D10" t="str">
            <v>SURVEY AND STAKING, BRIDGE</v>
          </cell>
          <cell r="E10" t="str">
            <v>LPSM</v>
          </cell>
        </row>
        <row r="11">
          <cell r="A11" t="str">
            <v>15214-2000</v>
          </cell>
          <cell r="B11" t="str">
            <v>Survey and staking, retaining wall</v>
          </cell>
          <cell r="C11" t="str">
            <v>LPSM</v>
          </cell>
          <cell r="D11" t="str">
            <v>SURVEY AND STAKING, RETAINING WALL</v>
          </cell>
          <cell r="E11" t="str">
            <v>LPSM</v>
          </cell>
        </row>
        <row r="12">
          <cell r="A12" t="str">
            <v>15214-2500</v>
          </cell>
          <cell r="B12" t="str">
            <v>Survey and staking, reinforced soil slope</v>
          </cell>
          <cell r="C12" t="str">
            <v>LPSM</v>
          </cell>
          <cell r="D12" t="str">
            <v>SURVEY AND STAKING, REINFORCED SOIL SLOPE</v>
          </cell>
          <cell r="E12" t="str">
            <v>LPSM</v>
          </cell>
        </row>
        <row r="13">
          <cell r="A13" t="str">
            <v>15214-3000</v>
          </cell>
          <cell r="B13" t="str">
            <v>Survey and staking, parking area</v>
          </cell>
          <cell r="C13" t="str">
            <v>LPSM</v>
          </cell>
          <cell r="D13" t="str">
            <v>SURVEY AND STAKING, PARKING AREA</v>
          </cell>
          <cell r="E13" t="str">
            <v>LPSM</v>
          </cell>
        </row>
        <row r="14">
          <cell r="A14" t="str">
            <v>15215-1000</v>
          </cell>
          <cell r="B14" t="str">
            <v>Survey and staking, approach road</v>
          </cell>
          <cell r="C14" t="str">
            <v>Each</v>
          </cell>
          <cell r="D14" t="str">
            <v>SURVEY AND STAKING, APPROACH ROAD</v>
          </cell>
          <cell r="E14" t="str">
            <v>EACH</v>
          </cell>
        </row>
        <row r="15">
          <cell r="A15" t="str">
            <v>15215-2000</v>
          </cell>
          <cell r="B15" t="str">
            <v>Survey and staking, bridge</v>
          </cell>
          <cell r="C15" t="str">
            <v>Each</v>
          </cell>
          <cell r="D15" t="str">
            <v>SURVEY AND STAKING, BRIDGE</v>
          </cell>
          <cell r="E15" t="str">
            <v>EACH</v>
          </cell>
        </row>
        <row r="16">
          <cell r="A16" t="str">
            <v>15215-3000</v>
          </cell>
          <cell r="B16" t="str">
            <v>Survey and staking, drainage structure</v>
          </cell>
          <cell r="C16" t="str">
            <v>Each</v>
          </cell>
          <cell r="D16" t="str">
            <v>SURVEY AND STAKING, DRAINAGE STRUCTURE</v>
          </cell>
          <cell r="E16" t="str">
            <v>EACH</v>
          </cell>
        </row>
        <row r="17">
          <cell r="A17" t="str">
            <v>15215-4000</v>
          </cell>
          <cell r="B17" t="str">
            <v>Survey and staking, permanent monument and marker</v>
          </cell>
          <cell r="C17" t="str">
            <v>Each</v>
          </cell>
          <cell r="D17" t="str">
            <v>SURVEY AND STAKING, PERMANENT MONUMENT AND MARKER</v>
          </cell>
          <cell r="E17" t="str">
            <v>EACH</v>
          </cell>
        </row>
        <row r="18">
          <cell r="A18" t="str">
            <v>15215-4500</v>
          </cell>
          <cell r="B18" t="str">
            <v>Survey and staking, relocate control point</v>
          </cell>
          <cell r="C18" t="str">
            <v>Each</v>
          </cell>
          <cell r="D18" t="str">
            <v>SURVEY AND STAKING, RELOCATE CONTROL POINT</v>
          </cell>
          <cell r="E18" t="str">
            <v>EACH</v>
          </cell>
        </row>
        <row r="19">
          <cell r="A19" t="str">
            <v>15215-5000</v>
          </cell>
          <cell r="B19" t="str">
            <v>Survey and staking, box culvert</v>
          </cell>
          <cell r="C19" t="str">
            <v>Each</v>
          </cell>
          <cell r="D19" t="str">
            <v>SURVEY AND STAKING, BOX CULVERT</v>
          </cell>
          <cell r="E19" t="str">
            <v>EACH</v>
          </cell>
        </row>
        <row r="20">
          <cell r="A20" t="str">
            <v>15215-6000</v>
          </cell>
          <cell r="B20" t="str">
            <v>Survey and staking, roadway cross-sections</v>
          </cell>
          <cell r="C20" t="str">
            <v>Each</v>
          </cell>
          <cell r="D20" t="str">
            <v>SURVEY AND STAKING, ROADWAY CROSS-SECTIONS</v>
          </cell>
          <cell r="E20" t="str">
            <v>EACH</v>
          </cell>
        </row>
        <row r="21">
          <cell r="A21" t="str">
            <v>15215-7000</v>
          </cell>
          <cell r="B21" t="str">
            <v>Survey and staking, parking area</v>
          </cell>
          <cell r="C21" t="str">
            <v>Each</v>
          </cell>
          <cell r="D21" t="str">
            <v>SURVEY AND STAKING, PARKING AREA</v>
          </cell>
          <cell r="E21" t="str">
            <v>EACH</v>
          </cell>
        </row>
        <row r="22">
          <cell r="A22" t="str">
            <v>15215-8000</v>
          </cell>
          <cell r="B22" t="str">
            <v>Survey and staking, intersection</v>
          </cell>
          <cell r="C22" t="str">
            <v>Each</v>
          </cell>
          <cell r="D22" t="str">
            <v>SURVEY AND STAKING, INTERSECTION</v>
          </cell>
          <cell r="E22" t="str">
            <v>EACH</v>
          </cell>
        </row>
        <row r="23">
          <cell r="A23" t="str">
            <v>15216-1000</v>
          </cell>
          <cell r="B23" t="str">
            <v>Survey and staking, roadway cross-sections</v>
          </cell>
          <cell r="C23" t="str">
            <v>km</v>
          </cell>
          <cell r="D23" t="str">
            <v>SURVEY AND STAKING, ROADWAY CROSS-SECTIONS</v>
          </cell>
          <cell r="E23" t="str">
            <v>MILE</v>
          </cell>
        </row>
        <row r="24">
          <cell r="A24" t="str">
            <v>15216-2000</v>
          </cell>
          <cell r="B24" t="str">
            <v>Survey and staking, grade finishing stakes</v>
          </cell>
          <cell r="C24" t="str">
            <v>km</v>
          </cell>
          <cell r="D24" t="str">
            <v>SURVEY AND STAKING, GRADE FINISHING STAKES</v>
          </cell>
          <cell r="E24" t="str">
            <v>MILE</v>
          </cell>
        </row>
        <row r="25">
          <cell r="A25" t="str">
            <v>15216-3000</v>
          </cell>
          <cell r="B25" t="str">
            <v>Survey and staking, template control</v>
          </cell>
          <cell r="C25" t="str">
            <v>km</v>
          </cell>
          <cell r="D25" t="str">
            <v>SURVEY AND STAKING, TEMPLATE CONTROL</v>
          </cell>
          <cell r="E25" t="str">
            <v>MILE</v>
          </cell>
        </row>
        <row r="26">
          <cell r="A26" t="str">
            <v>15217-1000</v>
          </cell>
          <cell r="B26" t="str">
            <v>Survey and staking, miscellaneous</v>
          </cell>
          <cell r="C26" t="str">
            <v>Hour</v>
          </cell>
          <cell r="D26" t="str">
            <v>SURVEY AND STAKING, MISCELLANEOUS</v>
          </cell>
          <cell r="E26" t="str">
            <v>HOUR</v>
          </cell>
        </row>
        <row r="27">
          <cell r="A27" t="str">
            <v>15225-0000</v>
          </cell>
          <cell r="B27" t="str">
            <v>Slope, reference, and clearing and grubbing control</v>
          </cell>
          <cell r="C27" t="str">
            <v>km</v>
          </cell>
          <cell r="D27" t="str">
            <v>SLOPE, REFERENCE, AND CLEARING AND GRUBBING CONTROL</v>
          </cell>
          <cell r="E27" t="str">
            <v>MILE</v>
          </cell>
        </row>
        <row r="28">
          <cell r="A28" t="str">
            <v>15236-2000</v>
          </cell>
          <cell r="B28" t="str">
            <v>Survey control, grade finishing</v>
          </cell>
          <cell r="C28" t="str">
            <v>km</v>
          </cell>
          <cell r="D28" t="str">
            <v>SURVEY CONTROL, GRADE FINISHING</v>
          </cell>
          <cell r="E28" t="str">
            <v>MILE</v>
          </cell>
        </row>
        <row r="29">
          <cell r="A29" t="str">
            <v>15301-0000</v>
          </cell>
          <cell r="B29" t="str">
            <v>Contractor quality control</v>
          </cell>
          <cell r="C29" t="str">
            <v>LPSM</v>
          </cell>
          <cell r="D29" t="str">
            <v>CONTRACTOR QUALITY CONTROL</v>
          </cell>
          <cell r="E29" t="str">
            <v>LPSM</v>
          </cell>
        </row>
        <row r="30">
          <cell r="A30" t="str">
            <v>15301-0010</v>
          </cell>
          <cell r="B30" t="str">
            <v>Contractor quality control and assurance</v>
          </cell>
          <cell r="C30" t="str">
            <v>LPSM</v>
          </cell>
          <cell r="D30" t="str">
            <v>CONTRACTOR QUALITY CONTROL AND ASSURANCE</v>
          </cell>
          <cell r="E30" t="str">
            <v>LPSM</v>
          </cell>
        </row>
        <row r="31">
          <cell r="A31" t="str">
            <v>15302-0000</v>
          </cell>
          <cell r="B31" t="str">
            <v>Contractor quality control manager</v>
          </cell>
          <cell r="C31" t="str">
            <v>Day</v>
          </cell>
          <cell r="D31" t="str">
            <v>CONTRACTOR QUALITY CONTROL MANAGER</v>
          </cell>
          <cell r="E31" t="str">
            <v>DAY</v>
          </cell>
        </row>
        <row r="32">
          <cell r="A32" t="str">
            <v>15303-0000</v>
          </cell>
          <cell r="B32" t="str">
            <v>Contractor quality control manager</v>
          </cell>
          <cell r="C32" t="str">
            <v>mo</v>
          </cell>
          <cell r="D32" t="str">
            <v>CONTRACTOR QUALITY CONTROL MANAGER</v>
          </cell>
          <cell r="E32" t="str">
            <v>MO</v>
          </cell>
        </row>
        <row r="33">
          <cell r="A33" t="str">
            <v>15401-0000</v>
          </cell>
          <cell r="B33" t="str">
            <v>Contractor testing</v>
          </cell>
          <cell r="C33" t="str">
            <v>LPSM</v>
          </cell>
          <cell r="D33" t="str">
            <v>CONTRACTOR TESTING</v>
          </cell>
          <cell r="E33" t="str">
            <v>LPSM</v>
          </cell>
        </row>
        <row r="34">
          <cell r="A34" t="str">
            <v>15501-0000</v>
          </cell>
          <cell r="B34" t="str">
            <v>Construction schedule</v>
          </cell>
          <cell r="C34" t="str">
            <v>LPSM</v>
          </cell>
          <cell r="D34" t="str">
            <v>CONSTRUCTION SCHEDULE</v>
          </cell>
          <cell r="E34" t="str">
            <v>LPSM</v>
          </cell>
        </row>
        <row r="35">
          <cell r="A35" t="str">
            <v>15701-0000</v>
          </cell>
          <cell r="B35" t="str">
            <v>Soil erosion control</v>
          </cell>
          <cell r="C35" t="str">
            <v>LPSM</v>
          </cell>
          <cell r="D35" t="str">
            <v>SOIL EROSION CONTROL</v>
          </cell>
          <cell r="E35" t="str">
            <v>LPSM</v>
          </cell>
        </row>
        <row r="36">
          <cell r="A36" t="str">
            <v>15702-1000</v>
          </cell>
          <cell r="B36" t="str">
            <v>Soil erosion control, temporary diversion channel</v>
          </cell>
          <cell r="C36" t="str">
            <v>LPSM</v>
          </cell>
          <cell r="D36" t="str">
            <v>SOIL EROSION CONTROL, TEMPORARY DIVERSION CHANNEL</v>
          </cell>
          <cell r="E36" t="str">
            <v>LPSM</v>
          </cell>
        </row>
        <row r="37">
          <cell r="A37" t="str">
            <v>15702-2000</v>
          </cell>
          <cell r="B37" t="str">
            <v>Soil erosion control, turbidity monitoring</v>
          </cell>
          <cell r="C37" t="str">
            <v>LPSM</v>
          </cell>
          <cell r="D37" t="str">
            <v>SOIL EROSION CONTROL, TURBIDITY MONITORING</v>
          </cell>
          <cell r="E37" t="str">
            <v>LPSM</v>
          </cell>
        </row>
        <row r="38">
          <cell r="A38" t="str">
            <v>15702-3000</v>
          </cell>
          <cell r="B38" t="str">
            <v>Soil erosion control, supervisor</v>
          </cell>
          <cell r="C38" t="str">
            <v>LPSM</v>
          </cell>
          <cell r="D38" t="str">
            <v>SOIL EROSION CONTROL, SUPERVISOR</v>
          </cell>
          <cell r="E38" t="str">
            <v>LPSM</v>
          </cell>
        </row>
        <row r="39">
          <cell r="A39" t="str">
            <v>15702-4000</v>
          </cell>
          <cell r="B39" t="str">
            <v>Soil erosion control, filter bag</v>
          </cell>
          <cell r="C39" t="str">
            <v>LPSM</v>
          </cell>
          <cell r="D39" t="str">
            <v>SOIL EROSION CONTROL, FILTER BAG</v>
          </cell>
          <cell r="E39" t="str">
            <v>LPSM</v>
          </cell>
        </row>
        <row r="40">
          <cell r="A40" t="str">
            <v>15702-5000</v>
          </cell>
          <cell r="B40" t="str">
            <v>Soil erosion control, temporary diversion berm</v>
          </cell>
          <cell r="C40" t="str">
            <v>LPSM</v>
          </cell>
          <cell r="D40" t="str">
            <v>SOIL EROSION CONTROL, TEMPORARY DIVERSION BERM</v>
          </cell>
          <cell r="E40" t="str">
            <v>LPSM</v>
          </cell>
        </row>
        <row r="41">
          <cell r="A41" t="str">
            <v>15702-6000</v>
          </cell>
          <cell r="B41" t="str">
            <v>Soil erosion control, temporary stream diversion</v>
          </cell>
          <cell r="C41" t="str">
            <v>LPSM</v>
          </cell>
          <cell r="D41" t="str">
            <v>SOIL EROSION CONTROL, TEMPORARY STREAM DIVERSION</v>
          </cell>
          <cell r="E41" t="str">
            <v>LPSM</v>
          </cell>
        </row>
        <row r="42">
          <cell r="A42" t="str">
            <v>15703-1000</v>
          </cell>
          <cell r="B42" t="str">
            <v>Soil erosion control, soil stabilization</v>
          </cell>
          <cell r="C42" t="str">
            <v>ha</v>
          </cell>
          <cell r="D42" t="str">
            <v>SOIL EROSION CONTROL, SOIL STABILIZATION</v>
          </cell>
          <cell r="E42" t="str">
            <v>ACRE</v>
          </cell>
        </row>
        <row r="43">
          <cell r="A43" t="str">
            <v>15703-1500</v>
          </cell>
          <cell r="B43" t="str">
            <v>Soil erosion control, temporary soil tackifier</v>
          </cell>
          <cell r="C43" t="str">
            <v>ha</v>
          </cell>
          <cell r="D43" t="str">
            <v>SOIL EROSION CONTROL, TEMPORARY SOIL TACKIFIER</v>
          </cell>
          <cell r="E43" t="str">
            <v>ACRE</v>
          </cell>
        </row>
        <row r="44">
          <cell r="A44" t="str">
            <v>15703-2000</v>
          </cell>
          <cell r="B44" t="str">
            <v>Soil erosion control, temporary turf establishment</v>
          </cell>
          <cell r="C44" t="str">
            <v>ha</v>
          </cell>
          <cell r="D44" t="str">
            <v>SOIL EROSION CONTROL, TEMPORARY TURF ESTABLISHMENT</v>
          </cell>
          <cell r="E44" t="str">
            <v>ACRE</v>
          </cell>
        </row>
        <row r="45">
          <cell r="A45" t="str">
            <v>15703-2500</v>
          </cell>
          <cell r="B45" t="str">
            <v>Soil erosion control, mulching, hydraulic method</v>
          </cell>
          <cell r="C45" t="str">
            <v>ha</v>
          </cell>
          <cell r="D45" t="str">
            <v>SOIL EROSION CONTROL, MULCHING, HYDRAULIC METHOD</v>
          </cell>
          <cell r="E45" t="str">
            <v>ACRE</v>
          </cell>
        </row>
        <row r="46">
          <cell r="A46" t="str">
            <v>15703-3000</v>
          </cell>
          <cell r="B46" t="str">
            <v>Soil erosion control, wood strand</v>
          </cell>
          <cell r="C46" t="str">
            <v>ha</v>
          </cell>
          <cell r="D46" t="str">
            <v>SOIL EROSION CONTROL, WOOD STRAND</v>
          </cell>
          <cell r="E46" t="str">
            <v>ACRE</v>
          </cell>
        </row>
        <row r="47">
          <cell r="A47" t="str">
            <v>15704-1000</v>
          </cell>
          <cell r="B47" t="str">
            <v>Soil erosion control, plastic lining</v>
          </cell>
          <cell r="C47" t="str">
            <v>m2</v>
          </cell>
          <cell r="D47" t="str">
            <v>SOIL EROSION CONTROL, PLASTIC LINING</v>
          </cell>
          <cell r="E47" t="str">
            <v>SQYD</v>
          </cell>
        </row>
        <row r="48">
          <cell r="A48" t="str">
            <v>15704-1100</v>
          </cell>
          <cell r="B48" t="str">
            <v>Soil erosion control, brush blanket</v>
          </cell>
          <cell r="C48" t="str">
            <v>m2</v>
          </cell>
          <cell r="D48" t="str">
            <v>SOIL EROSION CONTROL, BRUSH BLANKET</v>
          </cell>
          <cell r="E48" t="str">
            <v>SQYD</v>
          </cell>
        </row>
        <row r="49">
          <cell r="A49" t="str">
            <v>15704-1200</v>
          </cell>
          <cell r="B49" t="str">
            <v>Soil erosion control, rock mulch</v>
          </cell>
          <cell r="C49" t="str">
            <v>m2</v>
          </cell>
          <cell r="D49" t="str">
            <v>SOIL EROSION CONTROL, ROCK MULCH</v>
          </cell>
          <cell r="E49" t="str">
            <v>SQYD</v>
          </cell>
        </row>
        <row r="50">
          <cell r="A50" t="str">
            <v>15704-1300</v>
          </cell>
          <cell r="B50" t="str">
            <v>Soil erosion control, filter rock</v>
          </cell>
          <cell r="C50" t="str">
            <v>m2</v>
          </cell>
          <cell r="D50" t="str">
            <v>SOIL EROSION CONTROL, FILTER ROCK</v>
          </cell>
          <cell r="E50" t="str">
            <v>SQYD</v>
          </cell>
        </row>
        <row r="51">
          <cell r="A51" t="str">
            <v>15705-0100</v>
          </cell>
          <cell r="B51" t="str">
            <v>Soil erosion control, silt fence</v>
          </cell>
          <cell r="C51" t="str">
            <v>m</v>
          </cell>
          <cell r="D51" t="str">
            <v>SOIL EROSION CONTROL, SILT FENCE</v>
          </cell>
          <cell r="E51" t="str">
            <v>LNFT</v>
          </cell>
        </row>
        <row r="52">
          <cell r="A52" t="str">
            <v>15705-0200</v>
          </cell>
          <cell r="B52" t="str">
            <v>Soil erosion control, brush barriers</v>
          </cell>
          <cell r="C52" t="str">
            <v>m</v>
          </cell>
          <cell r="D52" t="str">
            <v>SOIL EROSION CONTROL, BRUSH BARRIERS</v>
          </cell>
          <cell r="E52" t="str">
            <v>LNFT</v>
          </cell>
        </row>
        <row r="53">
          <cell r="A53" t="str">
            <v>15705-0300</v>
          </cell>
          <cell r="B53" t="str">
            <v>Soil erosion control, slope drains</v>
          </cell>
          <cell r="C53" t="str">
            <v>m</v>
          </cell>
          <cell r="D53" t="str">
            <v>SOIL EROSION CONTROL, SLOPE DRAINS</v>
          </cell>
          <cell r="E53" t="str">
            <v>LNFT</v>
          </cell>
        </row>
        <row r="54">
          <cell r="A54" t="str">
            <v>15705-0400</v>
          </cell>
          <cell r="B54" t="str">
            <v>Soil erosion control, earth berms</v>
          </cell>
          <cell r="C54" t="str">
            <v>m</v>
          </cell>
          <cell r="D54" t="str">
            <v>SOIL EROSION CONTROL, EARTH BERMS</v>
          </cell>
          <cell r="E54" t="str">
            <v>LNFT</v>
          </cell>
        </row>
        <row r="55">
          <cell r="A55" t="str">
            <v>15705-0500</v>
          </cell>
          <cell r="B55" t="str">
            <v>Soil erosion control, temporary culvert pipe</v>
          </cell>
          <cell r="C55" t="str">
            <v>m</v>
          </cell>
          <cell r="D55" t="str">
            <v>SOIL EROSION CONTROL, TEMPORARY CULVERT PIPE</v>
          </cell>
          <cell r="E55" t="str">
            <v>LNFT</v>
          </cell>
        </row>
        <row r="56">
          <cell r="A56" t="str">
            <v>15705-0600</v>
          </cell>
          <cell r="B56" t="str">
            <v>Soil erosion control, temporary 600mm culvert pipe</v>
          </cell>
          <cell r="C56" t="str">
            <v>m</v>
          </cell>
          <cell r="D56" t="str">
            <v>SOIL EROSION CONTROL, TEMPORARY 24-INCH CULVERT PIPE</v>
          </cell>
          <cell r="E56" t="str">
            <v>LNFT</v>
          </cell>
        </row>
        <row r="57">
          <cell r="A57" t="str">
            <v>15705-0700</v>
          </cell>
          <cell r="B57" t="str">
            <v>Soil erosion control, temporary 750mm culvert pipe</v>
          </cell>
          <cell r="C57" t="str">
            <v>m</v>
          </cell>
          <cell r="D57" t="str">
            <v>SOIL EROSION CONTROL, TEMPORARY 30-INCH CULVERT PIPE</v>
          </cell>
          <cell r="E57" t="str">
            <v>LNFT</v>
          </cell>
        </row>
        <row r="58">
          <cell r="A58" t="str">
            <v>15705-0800</v>
          </cell>
          <cell r="B58" t="str">
            <v>Soil erosion control, temporary 900mm culvert pipe</v>
          </cell>
          <cell r="C58" t="str">
            <v>m</v>
          </cell>
          <cell r="D58" t="str">
            <v>SOIL EROSION CONTROL, TEMPORARY 36-INCH CULVERT PIPE</v>
          </cell>
          <cell r="E58" t="str">
            <v>LNFT</v>
          </cell>
        </row>
        <row r="59">
          <cell r="A59" t="str">
            <v>15705-0900</v>
          </cell>
          <cell r="B59" t="str">
            <v>Soil erosion control, temporary 1050mm culvert pipe</v>
          </cell>
          <cell r="C59" t="str">
            <v>m</v>
          </cell>
          <cell r="D59" t="str">
            <v>SOIL EROSION CONTROL, TEMPORARY 42-INCH CULVERT PIPE</v>
          </cell>
          <cell r="E59" t="str">
            <v>LNFT</v>
          </cell>
        </row>
        <row r="60">
          <cell r="A60" t="str">
            <v>15705-1000</v>
          </cell>
          <cell r="B60" t="str">
            <v>Soil erosion control, temporary 1200mm culvert pipe</v>
          </cell>
          <cell r="C60" t="str">
            <v>m</v>
          </cell>
          <cell r="D60" t="str">
            <v>SOIL EROSION CONTROL, TEMPORARY 48-INCH CULVERT PIPE</v>
          </cell>
          <cell r="E60" t="str">
            <v>LNFT</v>
          </cell>
        </row>
        <row r="61">
          <cell r="A61" t="str">
            <v>15705-1100</v>
          </cell>
          <cell r="B61" t="str">
            <v>Soil erosion control, temporary 1500mm culvert pipe</v>
          </cell>
          <cell r="C61" t="str">
            <v>m</v>
          </cell>
          <cell r="D61" t="str">
            <v>SOIL EROSION CONTROL, TEMPORARY 60-INCH CULVERT PIPE</v>
          </cell>
          <cell r="E61" t="str">
            <v>LNFT</v>
          </cell>
        </row>
        <row r="62">
          <cell r="A62" t="str">
            <v>15705-1200</v>
          </cell>
          <cell r="B62" t="str">
            <v>Soil erosion control, temporary 1800mm culvert pipe</v>
          </cell>
          <cell r="C62" t="str">
            <v>m</v>
          </cell>
          <cell r="D62" t="str">
            <v>SOIL EROSION CONTROL, TEMPORARY 72-INCH CULVERT PIPE</v>
          </cell>
          <cell r="E62" t="str">
            <v>LNFT</v>
          </cell>
        </row>
        <row r="63">
          <cell r="A63" t="str">
            <v>15705-1300</v>
          </cell>
          <cell r="B63" t="str">
            <v>Soil erosion control, temporary diversion channel</v>
          </cell>
          <cell r="C63" t="str">
            <v>m</v>
          </cell>
          <cell r="D63" t="str">
            <v>SOIL EROSION CONTROL, TEMPORARY DIVERSION CHANNEL</v>
          </cell>
          <cell r="E63" t="str">
            <v>LNFT</v>
          </cell>
        </row>
        <row r="64">
          <cell r="A64" t="str">
            <v>15705-1400</v>
          </cell>
          <cell r="B64" t="str">
            <v>Soil erosion control, fiber roll</v>
          </cell>
          <cell r="C64" t="str">
            <v>m</v>
          </cell>
          <cell r="D64" t="str">
            <v>SOIL EROSION CONTROL, FIBER ROLL</v>
          </cell>
          <cell r="E64" t="str">
            <v>LNFT</v>
          </cell>
        </row>
        <row r="65">
          <cell r="A65" t="str">
            <v>15705-1500</v>
          </cell>
          <cell r="B65" t="str">
            <v>Soil erosion control, compost sock</v>
          </cell>
          <cell r="C65" t="str">
            <v>m</v>
          </cell>
          <cell r="D65" t="str">
            <v>SOIL EROSION CONTROL, COMPOST SOCK</v>
          </cell>
          <cell r="E65" t="str">
            <v>LNFT</v>
          </cell>
        </row>
        <row r="66">
          <cell r="A66" t="str">
            <v>15705-1600</v>
          </cell>
          <cell r="B66" t="str">
            <v>Soil erosion control, absorbent boom</v>
          </cell>
          <cell r="C66" t="str">
            <v>m</v>
          </cell>
          <cell r="D66" t="str">
            <v>SOIL EROSION CONTROL, ABSORBENT BOOM</v>
          </cell>
          <cell r="E66" t="str">
            <v>LNFT</v>
          </cell>
        </row>
        <row r="67">
          <cell r="A67" t="str">
            <v>15705-1700</v>
          </cell>
          <cell r="B67" t="str">
            <v>Soil erosion control, filter berm</v>
          </cell>
          <cell r="C67" t="str">
            <v>m</v>
          </cell>
          <cell r="D67" t="str">
            <v>SOIL EROSION CONTROL, FILTER BERM</v>
          </cell>
          <cell r="E67" t="str">
            <v>LNFT</v>
          </cell>
        </row>
        <row r="68">
          <cell r="A68" t="str">
            <v>15705-1800</v>
          </cell>
          <cell r="B68" t="str">
            <v>Soil erosion control, temporary diversion berm</v>
          </cell>
          <cell r="C68" t="str">
            <v>m</v>
          </cell>
          <cell r="D68" t="str">
            <v>SOIL EROSION CONTROL, TEMPORARY DIVERSION BERM</v>
          </cell>
          <cell r="E68" t="str">
            <v>LNFT</v>
          </cell>
        </row>
        <row r="69">
          <cell r="A69" t="str">
            <v>15705-1900</v>
          </cell>
          <cell r="B69" t="str">
            <v>Soil erosion control, temporary water crossing</v>
          </cell>
          <cell r="C69" t="str">
            <v>m</v>
          </cell>
          <cell r="D69" t="str">
            <v>SOIL EROSION CONTROL, TEMPORARY WATER CROSSING</v>
          </cell>
          <cell r="E69" t="str">
            <v>LNFT</v>
          </cell>
        </row>
        <row r="70">
          <cell r="A70" t="str">
            <v>15705-2000</v>
          </cell>
          <cell r="B70" t="str">
            <v>Soil erosion control, floating turbidity curtain</v>
          </cell>
          <cell r="C70" t="str">
            <v>m</v>
          </cell>
          <cell r="D70" t="str">
            <v>SOIL EROSION CONTROL, FLOATING TURBIDITY CURTAIN</v>
          </cell>
          <cell r="E70" t="str">
            <v>LNFT</v>
          </cell>
        </row>
        <row r="71">
          <cell r="A71" t="str">
            <v>15705-2100</v>
          </cell>
          <cell r="B71" t="str">
            <v>Soil erosion control, silt barrier</v>
          </cell>
          <cell r="C71" t="str">
            <v>m</v>
          </cell>
          <cell r="D71" t="str">
            <v>SOIL EROSION CONTROL, SILT BARRIER</v>
          </cell>
          <cell r="E71" t="str">
            <v>LNFT</v>
          </cell>
        </row>
        <row r="72">
          <cell r="A72" t="str">
            <v>15705-2200</v>
          </cell>
          <cell r="B72" t="str">
            <v>Soil erosion control, diversion fence</v>
          </cell>
          <cell r="C72" t="str">
            <v>m</v>
          </cell>
          <cell r="D72" t="str">
            <v>SOIL EROSION CONTROL, DIVERSION FENCE</v>
          </cell>
          <cell r="E72" t="str">
            <v>LNFT</v>
          </cell>
        </row>
        <row r="73">
          <cell r="A73" t="str">
            <v>15706-0100</v>
          </cell>
          <cell r="B73" t="str">
            <v>Soil erosion control, straw bale</v>
          </cell>
          <cell r="C73" t="str">
            <v>Each</v>
          </cell>
          <cell r="D73" t="str">
            <v>SOIL EROSION CONTROL, STRAW BALE</v>
          </cell>
          <cell r="E73" t="str">
            <v>EACH</v>
          </cell>
        </row>
        <row r="74">
          <cell r="A74" t="str">
            <v>15706-0200</v>
          </cell>
          <cell r="B74" t="str">
            <v>Soil erosion control, check dam</v>
          </cell>
          <cell r="C74" t="str">
            <v>Each</v>
          </cell>
          <cell r="D74" t="str">
            <v>SOIL EROSION CONTROL, CHECK DAM</v>
          </cell>
          <cell r="E74" t="str">
            <v>EACH</v>
          </cell>
        </row>
        <row r="75">
          <cell r="A75" t="str">
            <v>15706-0300</v>
          </cell>
          <cell r="B75" t="str">
            <v>Soil erosion control, sandbag</v>
          </cell>
          <cell r="C75" t="str">
            <v>Each</v>
          </cell>
          <cell r="D75" t="str">
            <v>SOIL EROSION CONTROL, SANDBAG</v>
          </cell>
          <cell r="E75" t="str">
            <v>EACH</v>
          </cell>
        </row>
        <row r="76">
          <cell r="A76" t="str">
            <v>15706-0400</v>
          </cell>
          <cell r="B76" t="str">
            <v>Soil erosion control, sediment trap</v>
          </cell>
          <cell r="C76" t="str">
            <v>Each</v>
          </cell>
          <cell r="D76" t="str">
            <v>SOIL EROSION CONTROL, SEDIMENT TRAP</v>
          </cell>
          <cell r="E76" t="str">
            <v>EACH</v>
          </cell>
        </row>
        <row r="77">
          <cell r="A77" t="str">
            <v>15706-0500</v>
          </cell>
          <cell r="B77" t="str">
            <v>Soil erosion control, inlet sediment trap</v>
          </cell>
          <cell r="C77" t="str">
            <v>Each</v>
          </cell>
          <cell r="D77" t="str">
            <v>SOIL EROSION CONTROL, INLET SEDIMENT TRAP</v>
          </cell>
          <cell r="E77" t="str">
            <v>EACH</v>
          </cell>
        </row>
        <row r="78">
          <cell r="A78" t="str">
            <v>15706-0600</v>
          </cell>
          <cell r="B78" t="str">
            <v>Soil erosion control, riser pipe assembly</v>
          </cell>
          <cell r="C78" t="str">
            <v>Each</v>
          </cell>
          <cell r="D78" t="str">
            <v>SOIL EROSION CONTROL, RISER PIPE ASSEMBLY</v>
          </cell>
          <cell r="E78" t="str">
            <v>EACH</v>
          </cell>
        </row>
        <row r="79">
          <cell r="A79" t="str">
            <v>15706-0700</v>
          </cell>
          <cell r="B79" t="str">
            <v>Soil erosion control, silt control gate</v>
          </cell>
          <cell r="C79" t="str">
            <v>Each</v>
          </cell>
          <cell r="D79" t="str">
            <v>SOIL EROSION CONTROL, SILT CONTROL GATE</v>
          </cell>
          <cell r="E79" t="str">
            <v>EACH</v>
          </cell>
        </row>
        <row r="80">
          <cell r="A80" t="str">
            <v>15706-0710</v>
          </cell>
          <cell r="B80" t="str">
            <v>Soil erosion control, silt control gate, type 1</v>
          </cell>
          <cell r="C80" t="str">
            <v>Each</v>
          </cell>
          <cell r="D80" t="str">
            <v>SOIL EROSION CONTROL, SILT CONTROL GATE, TYPE 1</v>
          </cell>
          <cell r="E80" t="str">
            <v>EACH</v>
          </cell>
        </row>
        <row r="81">
          <cell r="A81" t="str">
            <v>15706-0720</v>
          </cell>
          <cell r="B81" t="str">
            <v>Soil erosion control, silt control gate, type 2</v>
          </cell>
          <cell r="C81" t="str">
            <v>Each</v>
          </cell>
          <cell r="D81" t="str">
            <v>SOIL EROSION CONTROL, SILT CONTROL GATE, TYPE 2</v>
          </cell>
          <cell r="E81" t="str">
            <v>EACH</v>
          </cell>
        </row>
        <row r="82">
          <cell r="A82" t="str">
            <v>15706-0730</v>
          </cell>
          <cell r="B82" t="str">
            <v>Soil erosion control, silt control gate, type 3</v>
          </cell>
          <cell r="C82" t="str">
            <v>Each</v>
          </cell>
          <cell r="D82" t="str">
            <v>SOIL EROSION CONTROL, SILT CONTROL GATE, TYPE 3</v>
          </cell>
          <cell r="E82" t="str">
            <v>EACH</v>
          </cell>
        </row>
        <row r="83">
          <cell r="A83" t="str">
            <v>15706-1000</v>
          </cell>
          <cell r="B83" t="str">
            <v>Soil erosion control, inlet protection</v>
          </cell>
          <cell r="C83" t="str">
            <v>Each</v>
          </cell>
          <cell r="D83" t="str">
            <v>SOIL EROSION CONTROL, INLET PROTECTION</v>
          </cell>
          <cell r="E83" t="str">
            <v>EACH</v>
          </cell>
        </row>
        <row r="84">
          <cell r="A84" t="str">
            <v>15706-1100</v>
          </cell>
          <cell r="B84" t="str">
            <v>Soil erosion control, inlet protection type A</v>
          </cell>
          <cell r="C84" t="str">
            <v>Each</v>
          </cell>
          <cell r="D84" t="str">
            <v>SOIL EROSION CONTROL, INLET PROTECTION TYPE A</v>
          </cell>
          <cell r="E84" t="str">
            <v>EACH</v>
          </cell>
        </row>
        <row r="85">
          <cell r="A85" t="str">
            <v>15706-1200</v>
          </cell>
          <cell r="B85" t="str">
            <v>Soil erosion control, inlet protection type B</v>
          </cell>
          <cell r="C85" t="str">
            <v>Each</v>
          </cell>
          <cell r="D85" t="str">
            <v>SOIL EROSION CONTROL, INLET PROTECTION TYPE B</v>
          </cell>
          <cell r="E85" t="str">
            <v>EACH</v>
          </cell>
        </row>
        <row r="86">
          <cell r="A86" t="str">
            <v>15706-1300</v>
          </cell>
          <cell r="B86" t="str">
            <v>Soil erosion control, inlet protection type C</v>
          </cell>
          <cell r="C86" t="str">
            <v>Each</v>
          </cell>
          <cell r="D86" t="str">
            <v>SOIL EROSION CONTROL, INLET PROTECTION TYPE C</v>
          </cell>
          <cell r="E86" t="str">
            <v>EACH</v>
          </cell>
        </row>
        <row r="87">
          <cell r="A87" t="str">
            <v>15706-1400</v>
          </cell>
          <cell r="B87" t="str">
            <v>Soil erosion control, inlet protection type D</v>
          </cell>
          <cell r="C87" t="str">
            <v>Each</v>
          </cell>
          <cell r="D87" t="str">
            <v>SOIL EROSION CONTROL, INLET PROTECTION TYPE D</v>
          </cell>
          <cell r="E87" t="str">
            <v>EACH</v>
          </cell>
        </row>
        <row r="88">
          <cell r="A88" t="str">
            <v>15706-1500</v>
          </cell>
          <cell r="B88" t="str">
            <v>Soil erosion control, inlet protection type E</v>
          </cell>
          <cell r="C88" t="str">
            <v>Each</v>
          </cell>
          <cell r="D88" t="str">
            <v>SOIL EROSION CONTROL, INLET PROTECTION TYPE E</v>
          </cell>
          <cell r="E88" t="str">
            <v>EACH</v>
          </cell>
        </row>
        <row r="89">
          <cell r="A89" t="str">
            <v>15706-1600</v>
          </cell>
          <cell r="B89" t="str">
            <v>Soil erosion control, stabilized construction exit</v>
          </cell>
          <cell r="C89" t="str">
            <v>Each</v>
          </cell>
          <cell r="D89" t="str">
            <v>SOIL EROSION CONTROL, STABILIZED CONSTRUCTION EXIT</v>
          </cell>
          <cell r="E89" t="str">
            <v>EACH</v>
          </cell>
        </row>
        <row r="90">
          <cell r="A90" t="str">
            <v>15706-1700</v>
          </cell>
          <cell r="B90" t="str">
            <v>Soil erosion control, water bar</v>
          </cell>
          <cell r="C90" t="str">
            <v>Each</v>
          </cell>
          <cell r="D90" t="str">
            <v>SOIL EROSION CONTROL, WATER BAR</v>
          </cell>
          <cell r="E90" t="str">
            <v>EACH</v>
          </cell>
        </row>
        <row r="91">
          <cell r="A91" t="str">
            <v>15706-1800</v>
          </cell>
          <cell r="B91" t="str">
            <v>Soil erosion control, temporary stone outlet structure</v>
          </cell>
          <cell r="C91" t="str">
            <v>Each</v>
          </cell>
          <cell r="D91" t="str">
            <v>SOIL EROSION CONTROL, TEMPORARY STONE OUTLET STRUCTURE</v>
          </cell>
          <cell r="E91" t="str">
            <v>EACH</v>
          </cell>
        </row>
        <row r="92">
          <cell r="A92" t="str">
            <v>15706-1900</v>
          </cell>
          <cell r="B92" t="str">
            <v>Soil erosion control, log dam</v>
          </cell>
          <cell r="C92" t="str">
            <v>Each</v>
          </cell>
          <cell r="D92" t="str">
            <v>SOIL EROSION CONTROL, LOG DAM</v>
          </cell>
          <cell r="E92" t="str">
            <v>EACH</v>
          </cell>
        </row>
        <row r="93">
          <cell r="A93" t="str">
            <v>15706-2000</v>
          </cell>
          <cell r="B93" t="str">
            <v>Soil erosion control, chitosan gel sock</v>
          </cell>
          <cell r="C93" t="str">
            <v>Each</v>
          </cell>
          <cell r="D93" t="str">
            <v>SOIL EROSION CONTROL, CHITOSAN GEL SOCK</v>
          </cell>
          <cell r="E93" t="str">
            <v>EACH</v>
          </cell>
        </row>
        <row r="94">
          <cell r="A94" t="str">
            <v>15706-2100</v>
          </cell>
          <cell r="B94" t="str">
            <v>Soil erosion control, filter berm</v>
          </cell>
          <cell r="C94" t="str">
            <v>Each</v>
          </cell>
          <cell r="D94" t="str">
            <v>SOIL EROSION CONTROL, FILTER BERM</v>
          </cell>
          <cell r="E94" t="str">
            <v>EACH</v>
          </cell>
        </row>
        <row r="95">
          <cell r="A95" t="str">
            <v>15706-2200</v>
          </cell>
          <cell r="B95" t="str">
            <v>Soil erosion control, filter bag</v>
          </cell>
          <cell r="C95" t="str">
            <v>Each</v>
          </cell>
          <cell r="D95" t="str">
            <v>SOIL EROSION CONTROL, FILTER BAG</v>
          </cell>
          <cell r="E95" t="str">
            <v>EACH</v>
          </cell>
        </row>
        <row r="96">
          <cell r="A96" t="str">
            <v>15706-2300</v>
          </cell>
          <cell r="B96" t="str">
            <v>Soil erosion control, on-site concrete washout structure</v>
          </cell>
          <cell r="C96" t="str">
            <v>Each</v>
          </cell>
          <cell r="D96" t="str">
            <v>SOIL EROSION CONTROL, ON-SITE CONCRETE WASHOUT STRUCTURE</v>
          </cell>
          <cell r="E96" t="str">
            <v>EACH</v>
          </cell>
        </row>
        <row r="97">
          <cell r="A97" t="str">
            <v>15707-1000</v>
          </cell>
          <cell r="B97" t="str">
            <v>Soil erosion control, temporary turf establishment</v>
          </cell>
          <cell r="C97" t="str">
            <v>slry</v>
          </cell>
          <cell r="D97" t="str">
            <v>SOIL EROSION CONTROL, TEMPORARY TURF ESTABLISHMENT</v>
          </cell>
          <cell r="E97" t="str">
            <v>SLRY</v>
          </cell>
        </row>
        <row r="98">
          <cell r="A98" t="str">
            <v>15708-1000</v>
          </cell>
          <cell r="B98" t="str">
            <v>Soil erosion control, supervisor</v>
          </cell>
          <cell r="C98" t="str">
            <v>Day</v>
          </cell>
          <cell r="D98" t="str">
            <v>SOIL EROSION CONTROL, SUPERVISOR</v>
          </cell>
          <cell r="E98" t="str">
            <v>DAY</v>
          </cell>
        </row>
        <row r="99">
          <cell r="A99" t="str">
            <v>15709-0100</v>
          </cell>
          <cell r="B99" t="str">
            <v>Soil erosion control, polyacrylamide powder</v>
          </cell>
          <cell r="C99" t="str">
            <v>kg</v>
          </cell>
          <cell r="D99" t="str">
            <v>SOIL EROSION CONTROL, POLYACRYLAMIDE POWDER</v>
          </cell>
          <cell r="E99" t="str">
            <v>LB</v>
          </cell>
        </row>
        <row r="100">
          <cell r="A100" t="str">
            <v>15709-0200</v>
          </cell>
          <cell r="B100" t="str">
            <v>Soil erosion control, polyacrylamide block</v>
          </cell>
          <cell r="C100" t="str">
            <v>kg</v>
          </cell>
          <cell r="D100" t="str">
            <v>SOIL EROSION CONTROL, POLYACRYLAMIDE BLOCK</v>
          </cell>
          <cell r="E100" t="str">
            <v>LB</v>
          </cell>
        </row>
        <row r="101">
          <cell r="A101" t="str">
            <v>15710-0100</v>
          </cell>
          <cell r="B101" t="str">
            <v>Soil erosion control, filter rock</v>
          </cell>
          <cell r="C101" t="str">
            <v>m3</v>
          </cell>
          <cell r="D101" t="str">
            <v>SOIL EROSION CONTROL, FILTER ROCK</v>
          </cell>
          <cell r="E101" t="str">
            <v>CUYD</v>
          </cell>
        </row>
        <row r="102">
          <cell r="A102" t="str">
            <v>15720-0000</v>
          </cell>
          <cell r="B102" t="str">
            <v>Storm water pollution prevention plan</v>
          </cell>
          <cell r="C102" t="str">
            <v>LPSM</v>
          </cell>
          <cell r="D102" t="str">
            <v>STORM WATER POLLUTION PREVENTION PLAN</v>
          </cell>
          <cell r="E102" t="str">
            <v>LPSM</v>
          </cell>
        </row>
        <row r="103">
          <cell r="A103" t="str">
            <v>15801-0000</v>
          </cell>
          <cell r="B103" t="str">
            <v>Watering for dust control</v>
          </cell>
          <cell r="C103" t="str">
            <v>m3</v>
          </cell>
          <cell r="D103" t="str">
            <v>WATERING FOR DUST CONTROL</v>
          </cell>
          <cell r="E103" t="str">
            <v>MGAL</v>
          </cell>
        </row>
        <row r="104">
          <cell r="A104" t="str">
            <v>15802-0000</v>
          </cell>
          <cell r="B104" t="str">
            <v>Watering for dust control</v>
          </cell>
          <cell r="C104" t="str">
            <v>LPSM</v>
          </cell>
          <cell r="D104" t="str">
            <v>WATERING FOR DUST CONTROL</v>
          </cell>
          <cell r="E104" t="str">
            <v>LPSM</v>
          </cell>
        </row>
        <row r="105">
          <cell r="A105" t="str">
            <v>20101-0000</v>
          </cell>
          <cell r="B105" t="str">
            <v>Clearing and grubbing</v>
          </cell>
          <cell r="C105" t="str">
            <v>ha</v>
          </cell>
          <cell r="D105" t="str">
            <v>CLEARING AND GRUBBING</v>
          </cell>
          <cell r="E105" t="str">
            <v>ACRE</v>
          </cell>
        </row>
        <row r="106">
          <cell r="A106" t="str">
            <v>20102-0000</v>
          </cell>
          <cell r="B106" t="str">
            <v>Clearing and grubbing</v>
          </cell>
          <cell r="C106" t="str">
            <v>LPSM</v>
          </cell>
          <cell r="D106" t="str">
            <v>CLEARING AND GRUBBING</v>
          </cell>
          <cell r="E106" t="str">
            <v>LPSM</v>
          </cell>
        </row>
        <row r="107">
          <cell r="A107" t="str">
            <v>20103-0000</v>
          </cell>
          <cell r="B107" t="str">
            <v>Clearing and grubbing</v>
          </cell>
          <cell r="C107" t="str">
            <v>m2</v>
          </cell>
          <cell r="D107" t="str">
            <v>CLEARING AND GRUBBING</v>
          </cell>
          <cell r="E107" t="str">
            <v>SQYD</v>
          </cell>
        </row>
        <row r="108">
          <cell r="A108" t="str">
            <v>20104-0000</v>
          </cell>
          <cell r="B108" t="str">
            <v>Clearing</v>
          </cell>
          <cell r="C108" t="str">
            <v>ha</v>
          </cell>
          <cell r="D108" t="str">
            <v>CLEARING</v>
          </cell>
          <cell r="E108" t="str">
            <v>ACRE</v>
          </cell>
        </row>
        <row r="109">
          <cell r="A109" t="str">
            <v>20120-1000</v>
          </cell>
          <cell r="B109" t="str">
            <v>Removal, individual tree</v>
          </cell>
          <cell r="C109" t="str">
            <v>Each</v>
          </cell>
          <cell r="D109" t="str">
            <v>REMOVAL, INDIVIDUAL TREE</v>
          </cell>
          <cell r="E109" t="str">
            <v>EACH</v>
          </cell>
        </row>
        <row r="110">
          <cell r="A110" t="str">
            <v>20120-2000</v>
          </cell>
          <cell r="B110" t="str">
            <v>Removal, individual stump</v>
          </cell>
          <cell r="C110" t="str">
            <v>Each</v>
          </cell>
          <cell r="D110" t="str">
            <v>REMOVAL, INDIVIDUAL STUMP</v>
          </cell>
          <cell r="E110" t="str">
            <v>EACH</v>
          </cell>
        </row>
        <row r="111">
          <cell r="A111" t="str">
            <v>20201-0000</v>
          </cell>
          <cell r="B111" t="str">
            <v>Selective clearing</v>
          </cell>
          <cell r="C111" t="str">
            <v>ha</v>
          </cell>
          <cell r="D111" t="str">
            <v>SELECTIVE CLEARING</v>
          </cell>
          <cell r="E111" t="str">
            <v>ACRE</v>
          </cell>
        </row>
        <row r="112">
          <cell r="A112" t="str">
            <v>20202-0000</v>
          </cell>
          <cell r="B112" t="str">
            <v>Selective clearing</v>
          </cell>
          <cell r="C112" t="str">
            <v>m2</v>
          </cell>
          <cell r="D112" t="str">
            <v>SELECTIVE CLEARING</v>
          </cell>
          <cell r="E112" t="str">
            <v>SQYD</v>
          </cell>
        </row>
        <row r="113">
          <cell r="A113" t="str">
            <v>20203-0000</v>
          </cell>
          <cell r="B113" t="str">
            <v>Selective clearing</v>
          </cell>
          <cell r="C113" t="str">
            <v>km</v>
          </cell>
          <cell r="D113" t="str">
            <v>SELECTIVE CLEARING</v>
          </cell>
          <cell r="E113" t="str">
            <v>MILE</v>
          </cell>
        </row>
        <row r="114">
          <cell r="A114" t="str">
            <v>20205-0000</v>
          </cell>
          <cell r="B114" t="str">
            <v>Selective clearing and grubbing</v>
          </cell>
          <cell r="C114" t="str">
            <v>ha</v>
          </cell>
          <cell r="D114" t="str">
            <v>SELECTIVE CLEARING AND GRUBBING</v>
          </cell>
          <cell r="E114" t="str">
            <v>ACRE</v>
          </cell>
        </row>
        <row r="115">
          <cell r="A115" t="str">
            <v>20206-0000</v>
          </cell>
          <cell r="B115" t="str">
            <v>Selective clearing and grubbing</v>
          </cell>
          <cell r="C115" t="str">
            <v>m2</v>
          </cell>
          <cell r="D115" t="str">
            <v>SELECTIVE CLEARING AND GRUBBING</v>
          </cell>
          <cell r="E115" t="str">
            <v>SQYD</v>
          </cell>
        </row>
        <row r="116">
          <cell r="A116" t="str">
            <v>20207-0000</v>
          </cell>
          <cell r="B116" t="str">
            <v>Selective clearing and grubbing</v>
          </cell>
          <cell r="C116" t="str">
            <v>km</v>
          </cell>
          <cell r="D116" t="str">
            <v>SELECTIVE CLEARING AND GRUBBING</v>
          </cell>
          <cell r="E116" t="str">
            <v>MILE</v>
          </cell>
        </row>
        <row r="117">
          <cell r="A117" t="str">
            <v>20210-0000</v>
          </cell>
          <cell r="B117" t="str">
            <v>Special clearing and grubbing</v>
          </cell>
          <cell r="C117" t="str">
            <v>ha</v>
          </cell>
          <cell r="D117" t="str">
            <v>SPECIAL CLEARING AND GRUBBING</v>
          </cell>
          <cell r="E117" t="str">
            <v>ACRE</v>
          </cell>
        </row>
        <row r="118">
          <cell r="A118" t="str">
            <v>20211-0000</v>
          </cell>
          <cell r="B118" t="str">
            <v>Special clearing and grubbing</v>
          </cell>
          <cell r="C118" t="str">
            <v>m2</v>
          </cell>
          <cell r="D118" t="str">
            <v>SPECIAL CLEARING AND GRUBBING</v>
          </cell>
          <cell r="E118" t="str">
            <v>SQYD</v>
          </cell>
        </row>
        <row r="119">
          <cell r="A119" t="str">
            <v>20212-0000</v>
          </cell>
          <cell r="B119" t="str">
            <v>Special clearing</v>
          </cell>
          <cell r="C119" t="str">
            <v>m2</v>
          </cell>
          <cell r="D119" t="str">
            <v>SPECIAL CLEARING</v>
          </cell>
          <cell r="E119" t="str">
            <v>SQYD</v>
          </cell>
        </row>
        <row r="120">
          <cell r="A120" t="str">
            <v>20213-0000</v>
          </cell>
          <cell r="B120" t="str">
            <v>Roadside cleanup</v>
          </cell>
          <cell r="C120" t="str">
            <v>km</v>
          </cell>
          <cell r="D120" t="str">
            <v>ROADSIDE CLEANUP</v>
          </cell>
          <cell r="E120" t="str">
            <v>MILE</v>
          </cell>
        </row>
        <row r="121">
          <cell r="A121" t="str">
            <v>20214-0000</v>
          </cell>
          <cell r="B121" t="str">
            <v>Roadside cleanup</v>
          </cell>
          <cell r="C121" t="str">
            <v>LPSM</v>
          </cell>
          <cell r="D121" t="str">
            <v>ROADSIDE CLEANUP</v>
          </cell>
          <cell r="E121" t="str">
            <v>LPSM</v>
          </cell>
        </row>
        <row r="122">
          <cell r="A122" t="str">
            <v>20215-0000</v>
          </cell>
          <cell r="B122" t="str">
            <v>Roadside cleanup</v>
          </cell>
          <cell r="C122" t="str">
            <v>ha</v>
          </cell>
          <cell r="D122" t="str">
            <v>ROADSIDE CLEANUP</v>
          </cell>
          <cell r="E122" t="str">
            <v>ACRE</v>
          </cell>
        </row>
        <row r="123">
          <cell r="A123" t="str">
            <v>20216-0000</v>
          </cell>
          <cell r="B123" t="str">
            <v>Tree pruning</v>
          </cell>
          <cell r="C123" t="str">
            <v>Each</v>
          </cell>
          <cell r="D123" t="str">
            <v>TREE PRUNING</v>
          </cell>
          <cell r="E123" t="str">
            <v>EACH</v>
          </cell>
        </row>
        <row r="124">
          <cell r="A124" t="str">
            <v>20217-0000</v>
          </cell>
          <cell r="B124" t="str">
            <v>Tree root pruning</v>
          </cell>
          <cell r="C124" t="str">
            <v>m</v>
          </cell>
          <cell r="D124" t="str">
            <v>TREE ROOT PRUNING</v>
          </cell>
          <cell r="E124" t="str">
            <v>LNFT</v>
          </cell>
        </row>
        <row r="125">
          <cell r="A125" t="str">
            <v>20220-1000</v>
          </cell>
          <cell r="B125" t="str">
            <v>Removal, individual tree</v>
          </cell>
          <cell r="C125" t="str">
            <v>Each</v>
          </cell>
          <cell r="D125" t="str">
            <v>REMOVAL, INDIVIDUAL TREE</v>
          </cell>
          <cell r="E125" t="str">
            <v>EACH</v>
          </cell>
        </row>
        <row r="126">
          <cell r="A126" t="str">
            <v>20220-2000</v>
          </cell>
          <cell r="B126" t="str">
            <v>Removal, individual stump</v>
          </cell>
          <cell r="C126" t="str">
            <v>Each</v>
          </cell>
          <cell r="D126" t="str">
            <v>REMOVAL, INDIVIDUAL STUMP</v>
          </cell>
          <cell r="E126" t="str">
            <v>EACH</v>
          </cell>
        </row>
        <row r="127">
          <cell r="A127" t="str">
            <v>20221-1000</v>
          </cell>
          <cell r="B127" t="str">
            <v>Removal, individual trees</v>
          </cell>
          <cell r="C127" t="str">
            <v>m2</v>
          </cell>
          <cell r="D127" t="str">
            <v>REMOVAL, INDIVIDUAL TREES</v>
          </cell>
          <cell r="E127" t="str">
            <v>SQFT</v>
          </cell>
        </row>
        <row r="128">
          <cell r="A128" t="str">
            <v>20301-0080</v>
          </cell>
          <cell r="B128" t="str">
            <v>Removal of bench</v>
          </cell>
          <cell r="C128" t="str">
            <v>Each</v>
          </cell>
          <cell r="D128" t="str">
            <v>REMOVAL OF BENCH</v>
          </cell>
          <cell r="E128" t="str">
            <v>EACH</v>
          </cell>
        </row>
        <row r="129">
          <cell r="A129" t="str">
            <v>20301-0100</v>
          </cell>
          <cell r="B129" t="str">
            <v>Removal of bollard</v>
          </cell>
          <cell r="C129" t="str">
            <v>Each</v>
          </cell>
          <cell r="D129" t="str">
            <v>REMOVAL OF BOLLARD</v>
          </cell>
          <cell r="E129" t="str">
            <v>EACH</v>
          </cell>
        </row>
        <row r="130">
          <cell r="A130" t="str">
            <v>20301-0200</v>
          </cell>
          <cell r="B130" t="str">
            <v>Removal of boulder</v>
          </cell>
          <cell r="C130" t="str">
            <v>Each</v>
          </cell>
          <cell r="D130" t="str">
            <v>REMOVAL OF BOULDER</v>
          </cell>
          <cell r="E130" t="str">
            <v>EACH</v>
          </cell>
        </row>
        <row r="131">
          <cell r="A131" t="str">
            <v>20301-0300</v>
          </cell>
          <cell r="B131" t="str">
            <v>Removal of box culvert</v>
          </cell>
          <cell r="C131" t="str">
            <v>Each</v>
          </cell>
          <cell r="D131" t="str">
            <v>REMOVAL OF BOX CULVERT</v>
          </cell>
          <cell r="E131" t="str">
            <v>EACH</v>
          </cell>
        </row>
        <row r="132">
          <cell r="A132" t="str">
            <v>20301-0400</v>
          </cell>
          <cell r="B132" t="str">
            <v>Removal of bridge</v>
          </cell>
          <cell r="C132" t="str">
            <v>Each</v>
          </cell>
          <cell r="D132" t="str">
            <v>REMOVAL OF BRIDGE</v>
          </cell>
          <cell r="E132" t="str">
            <v>EACH</v>
          </cell>
        </row>
        <row r="133">
          <cell r="A133" t="str">
            <v>20301-0500</v>
          </cell>
          <cell r="B133" t="str">
            <v>Removal of catch basin</v>
          </cell>
          <cell r="C133" t="str">
            <v>Each</v>
          </cell>
          <cell r="D133" t="str">
            <v>REMOVAL OF CATCH BASIN</v>
          </cell>
          <cell r="E133" t="str">
            <v>EACH</v>
          </cell>
        </row>
        <row r="134">
          <cell r="A134" t="str">
            <v>20301-0600</v>
          </cell>
          <cell r="B134" t="str">
            <v>Removal of cattle guard</v>
          </cell>
          <cell r="C134" t="str">
            <v>Each</v>
          </cell>
          <cell r="D134" t="str">
            <v>REMOVAL OF CATTLE GUARD</v>
          </cell>
          <cell r="E134" t="str">
            <v>EACH</v>
          </cell>
        </row>
        <row r="135">
          <cell r="A135" t="str">
            <v>20301-0700</v>
          </cell>
          <cell r="B135" t="str">
            <v>Removal of delineator</v>
          </cell>
          <cell r="C135" t="str">
            <v>Each</v>
          </cell>
          <cell r="D135" t="str">
            <v>REMOVAL OF DELINEATOR</v>
          </cell>
          <cell r="E135" t="str">
            <v>EACH</v>
          </cell>
        </row>
        <row r="136">
          <cell r="A136" t="str">
            <v>20301-0800</v>
          </cell>
          <cell r="B136" t="str">
            <v>Removal of drinking fountain</v>
          </cell>
          <cell r="C136" t="str">
            <v>Each</v>
          </cell>
          <cell r="D136" t="str">
            <v>REMOVAL OF DRINKING FOUNTAIN</v>
          </cell>
          <cell r="E136" t="str">
            <v>EACH</v>
          </cell>
        </row>
        <row r="137">
          <cell r="A137" t="str">
            <v>20301-0900</v>
          </cell>
          <cell r="B137" t="str">
            <v>Removal of fire hydrant</v>
          </cell>
          <cell r="C137" t="str">
            <v>Each</v>
          </cell>
          <cell r="D137" t="str">
            <v>REMOVAL OF FIRE HYDRANT</v>
          </cell>
          <cell r="E137" t="str">
            <v>EACH</v>
          </cell>
        </row>
        <row r="138">
          <cell r="A138" t="str">
            <v>20301-1000</v>
          </cell>
          <cell r="B138" t="str">
            <v>Removal of frame and grate</v>
          </cell>
          <cell r="C138" t="str">
            <v>Each</v>
          </cell>
          <cell r="D138" t="str">
            <v>REMOVAL OF FRAME AND GRATE</v>
          </cell>
          <cell r="E138" t="str">
            <v>EACH</v>
          </cell>
        </row>
        <row r="139">
          <cell r="A139" t="str">
            <v>20301-1100</v>
          </cell>
          <cell r="B139" t="str">
            <v>Removal of gate</v>
          </cell>
          <cell r="C139" t="str">
            <v>Each</v>
          </cell>
          <cell r="D139" t="str">
            <v>REMOVAL OF GATE</v>
          </cell>
          <cell r="E139" t="str">
            <v>EACH</v>
          </cell>
        </row>
        <row r="140">
          <cell r="A140" t="str">
            <v>20301-1200</v>
          </cell>
          <cell r="B140" t="str">
            <v>Removal of headwall</v>
          </cell>
          <cell r="C140" t="str">
            <v>Each</v>
          </cell>
          <cell r="D140" t="str">
            <v>REMOVAL OF HEADWALL</v>
          </cell>
          <cell r="E140" t="str">
            <v>EACH</v>
          </cell>
        </row>
        <row r="141">
          <cell r="A141" t="str">
            <v>20301-1300</v>
          </cell>
          <cell r="B141" t="str">
            <v>Removal of inlet grate</v>
          </cell>
          <cell r="C141" t="str">
            <v>Each</v>
          </cell>
          <cell r="D141" t="str">
            <v>REMOVAL OF INLET GRATE</v>
          </cell>
          <cell r="E141" t="str">
            <v>EACH</v>
          </cell>
        </row>
        <row r="142">
          <cell r="A142" t="str">
            <v>20301-1400</v>
          </cell>
          <cell r="B142" t="str">
            <v>Removal of inlet</v>
          </cell>
          <cell r="C142" t="str">
            <v>Each</v>
          </cell>
          <cell r="D142" t="str">
            <v>REMOVAL OF INLET</v>
          </cell>
          <cell r="E142" t="str">
            <v>EACH</v>
          </cell>
        </row>
        <row r="143">
          <cell r="A143" t="str">
            <v>20301-1500</v>
          </cell>
          <cell r="B143" t="str">
            <v>Removal of light pole</v>
          </cell>
          <cell r="C143" t="str">
            <v>Each</v>
          </cell>
          <cell r="D143" t="str">
            <v>REMOVAL OF LIGHT POLE</v>
          </cell>
          <cell r="E143" t="str">
            <v>EACH</v>
          </cell>
        </row>
        <row r="144">
          <cell r="A144" t="str">
            <v>20301-1600</v>
          </cell>
          <cell r="B144" t="str">
            <v>Removal of mailbox</v>
          </cell>
          <cell r="C144" t="str">
            <v>Each</v>
          </cell>
          <cell r="D144" t="str">
            <v>REMOVAL OF MAILBOX</v>
          </cell>
          <cell r="E144" t="str">
            <v>EACH</v>
          </cell>
        </row>
        <row r="145">
          <cell r="A145" t="str">
            <v>20301-1700</v>
          </cell>
          <cell r="B145" t="str">
            <v>Removal of manhole</v>
          </cell>
          <cell r="C145" t="str">
            <v>Each</v>
          </cell>
          <cell r="D145" t="str">
            <v>REMOVAL OF MANHOLE</v>
          </cell>
          <cell r="E145" t="str">
            <v>EACH</v>
          </cell>
        </row>
        <row r="146">
          <cell r="A146" t="str">
            <v>20301-1800</v>
          </cell>
          <cell r="B146" t="str">
            <v>Removal of monument</v>
          </cell>
          <cell r="C146" t="str">
            <v>Each</v>
          </cell>
          <cell r="D146" t="str">
            <v>REMOVAL OF MONUMENT</v>
          </cell>
          <cell r="E146" t="str">
            <v>EACH</v>
          </cell>
        </row>
        <row r="147">
          <cell r="A147" t="str">
            <v>20301-1900</v>
          </cell>
          <cell r="B147" t="str">
            <v>Removal of pipe culvert</v>
          </cell>
          <cell r="C147" t="str">
            <v>Each</v>
          </cell>
          <cell r="D147" t="str">
            <v>REMOVAL OF PIPE CULVERT</v>
          </cell>
          <cell r="E147" t="str">
            <v>EACH</v>
          </cell>
        </row>
        <row r="148">
          <cell r="A148" t="str">
            <v>20301-2000</v>
          </cell>
          <cell r="B148" t="str">
            <v>Removal of pipe end section</v>
          </cell>
          <cell r="C148" t="str">
            <v>Each</v>
          </cell>
          <cell r="D148" t="str">
            <v>REMOVAL OF PIPE END SECTION</v>
          </cell>
          <cell r="E148" t="str">
            <v>EACH</v>
          </cell>
        </row>
        <row r="149">
          <cell r="A149" t="str">
            <v>20301-2100</v>
          </cell>
          <cell r="B149" t="str">
            <v>Removal of restroom facility</v>
          </cell>
          <cell r="C149" t="str">
            <v>Each</v>
          </cell>
          <cell r="D149" t="str">
            <v>REMOVAL OF RESTROOM FACILITY</v>
          </cell>
          <cell r="E149" t="str">
            <v>EACH</v>
          </cell>
        </row>
        <row r="150">
          <cell r="A150" t="str">
            <v>20301-2200</v>
          </cell>
          <cell r="B150" t="str">
            <v>Removal of sign and stone foundation</v>
          </cell>
          <cell r="C150" t="str">
            <v>Each</v>
          </cell>
          <cell r="D150" t="str">
            <v>REMOVAL OF SIGN AND STONE FOUNDATION</v>
          </cell>
          <cell r="E150" t="str">
            <v>EACH</v>
          </cell>
        </row>
        <row r="151">
          <cell r="A151" t="str">
            <v>20301-2300</v>
          </cell>
          <cell r="B151" t="str">
            <v>Removal of sign/marker</v>
          </cell>
          <cell r="C151" t="str">
            <v>Each</v>
          </cell>
          <cell r="D151" t="str">
            <v>REMOVAL OF SIGN/MARKER</v>
          </cell>
          <cell r="E151" t="str">
            <v>EACH</v>
          </cell>
        </row>
        <row r="152">
          <cell r="A152" t="str">
            <v>20301-2400</v>
          </cell>
          <cell r="B152" t="str">
            <v>Removal of signs</v>
          </cell>
          <cell r="C152" t="str">
            <v>Each</v>
          </cell>
          <cell r="D152" t="str">
            <v>REMOVAL OF SIGN</v>
          </cell>
          <cell r="E152" t="str">
            <v>EACH</v>
          </cell>
        </row>
        <row r="153">
          <cell r="A153" t="str">
            <v>20301-2600</v>
          </cell>
          <cell r="B153" t="str">
            <v>Removal of structural plate pipe</v>
          </cell>
          <cell r="C153" t="str">
            <v>Each</v>
          </cell>
          <cell r="D153" t="str">
            <v>REMOVAL OF STRUCTURAL PLATE PIPE</v>
          </cell>
          <cell r="E153" t="str">
            <v>EACH</v>
          </cell>
        </row>
        <row r="154">
          <cell r="A154" t="str">
            <v>20301-2700</v>
          </cell>
          <cell r="B154" t="str">
            <v>Removal of structure</v>
          </cell>
          <cell r="C154" t="str">
            <v>Each</v>
          </cell>
          <cell r="D154" t="str">
            <v>REMOVAL OF STRUCTURE</v>
          </cell>
          <cell r="E154" t="str">
            <v>EACH</v>
          </cell>
        </row>
        <row r="155">
          <cell r="A155" t="str">
            <v>20301-2800</v>
          </cell>
          <cell r="B155" t="str">
            <v>Removal of structures and obstructions</v>
          </cell>
          <cell r="C155" t="str">
            <v>Each</v>
          </cell>
          <cell r="D155" t="str">
            <v>REMOVAL OF STRUCTURES AND OBSTRUCTIONS</v>
          </cell>
          <cell r="E155" t="str">
            <v>EACH</v>
          </cell>
        </row>
        <row r="156">
          <cell r="A156" t="str">
            <v>20301-2900</v>
          </cell>
          <cell r="B156" t="str">
            <v>Removal of telephone booth</v>
          </cell>
          <cell r="C156" t="str">
            <v>Each</v>
          </cell>
          <cell r="D156" t="str">
            <v>REMOVAL OF TELEPHONE BOOTH</v>
          </cell>
          <cell r="E156" t="str">
            <v>EACH</v>
          </cell>
        </row>
        <row r="157">
          <cell r="A157" t="str">
            <v>20301-3000</v>
          </cell>
          <cell r="B157" t="str">
            <v>Removal of trash receptacle</v>
          </cell>
          <cell r="C157" t="str">
            <v>Each</v>
          </cell>
          <cell r="D157" t="str">
            <v>REMOVAL OF TRASH RECEPTACLE</v>
          </cell>
          <cell r="E157" t="str">
            <v>EACH</v>
          </cell>
        </row>
        <row r="158">
          <cell r="A158" t="str">
            <v>20301-3100</v>
          </cell>
          <cell r="B158" t="str">
            <v>Removal of utility pole</v>
          </cell>
          <cell r="C158" t="str">
            <v>Each</v>
          </cell>
          <cell r="D158" t="str">
            <v>REMOVAL OF UTILITY POLE</v>
          </cell>
          <cell r="E158" t="str">
            <v>EACH</v>
          </cell>
        </row>
        <row r="159">
          <cell r="A159" t="str">
            <v>20301-3200</v>
          </cell>
          <cell r="B159" t="str">
            <v>Removal of valve</v>
          </cell>
          <cell r="C159" t="str">
            <v>Each</v>
          </cell>
          <cell r="D159" t="str">
            <v>REMOVAL OF VALVE</v>
          </cell>
          <cell r="E159" t="str">
            <v>EACH</v>
          </cell>
        </row>
        <row r="160">
          <cell r="A160" t="str">
            <v>20301-3300</v>
          </cell>
          <cell r="B160" t="str">
            <v>Removal of vault</v>
          </cell>
          <cell r="C160" t="str">
            <v>Each</v>
          </cell>
          <cell r="D160" t="str">
            <v>REMOVAL OF VAULT</v>
          </cell>
          <cell r="E160" t="str">
            <v>EACH</v>
          </cell>
        </row>
        <row r="161">
          <cell r="A161" t="str">
            <v>20301-3400</v>
          </cell>
          <cell r="B161" t="str">
            <v>Removal of wheelstop</v>
          </cell>
          <cell r="C161" t="str">
            <v>Each</v>
          </cell>
          <cell r="D161" t="str">
            <v>REMOVAL OF WHEELSTOP</v>
          </cell>
          <cell r="E161" t="str">
            <v>EACH</v>
          </cell>
        </row>
        <row r="162">
          <cell r="A162" t="str">
            <v>20301-3410</v>
          </cell>
          <cell r="B162" t="str">
            <v>Removal of speed bump</v>
          </cell>
          <cell r="C162" t="str">
            <v>Each</v>
          </cell>
          <cell r="D162" t="str">
            <v>REMOVAL OF SPEED BUMP</v>
          </cell>
          <cell r="E162" t="str">
            <v>EACH</v>
          </cell>
        </row>
        <row r="163">
          <cell r="A163" t="str">
            <v>20301-3420</v>
          </cell>
          <cell r="B163" t="str">
            <v>Removal of speed hump</v>
          </cell>
          <cell r="C163" t="str">
            <v>Each</v>
          </cell>
          <cell r="D163" t="str">
            <v>REMOVAL OF SPEED HUMP</v>
          </cell>
          <cell r="E163" t="str">
            <v>EACH</v>
          </cell>
        </row>
        <row r="164">
          <cell r="A164" t="str">
            <v>20301-3500</v>
          </cell>
          <cell r="B164" t="str">
            <v>Removal of satellite dish</v>
          </cell>
          <cell r="C164" t="str">
            <v>Each</v>
          </cell>
          <cell r="D164" t="str">
            <v>REMOVAL OF SATELLITE DISH</v>
          </cell>
          <cell r="E164" t="str">
            <v>EACH</v>
          </cell>
        </row>
        <row r="165">
          <cell r="A165" t="str">
            <v>20301-3600</v>
          </cell>
          <cell r="B165" t="str">
            <v>Removal of raised pavement marker</v>
          </cell>
          <cell r="C165" t="str">
            <v>Each</v>
          </cell>
          <cell r="D165" t="str">
            <v>REMOVAL OF RAISED PAVEMENT MARKER</v>
          </cell>
          <cell r="E165" t="str">
            <v>EACH</v>
          </cell>
        </row>
        <row r="166">
          <cell r="A166" t="str">
            <v>20301-3700</v>
          </cell>
          <cell r="B166" t="str">
            <v>Removal of terminal section</v>
          </cell>
          <cell r="C166" t="str">
            <v>Each</v>
          </cell>
          <cell r="D166" t="str">
            <v>REMOVAL OF TERMINAL SECTION</v>
          </cell>
          <cell r="E166" t="str">
            <v>EACH</v>
          </cell>
        </row>
        <row r="167">
          <cell r="A167" t="str">
            <v>20301-3800</v>
          </cell>
          <cell r="B167" t="str">
            <v>Removal of electrical junction box</v>
          </cell>
          <cell r="C167" t="str">
            <v>Each</v>
          </cell>
          <cell r="D167" t="str">
            <v>REMOVAL OF ELECTRICAL JUNCTION BOX</v>
          </cell>
          <cell r="E167" t="str">
            <v>EACH</v>
          </cell>
        </row>
        <row r="168">
          <cell r="A168" t="str">
            <v>20301-3900</v>
          </cell>
          <cell r="B168" t="str">
            <v>Removal of pavement markings, symbols and words</v>
          </cell>
          <cell r="C168" t="str">
            <v>Each</v>
          </cell>
          <cell r="D168" t="str">
            <v>REMOVAL OF PAVEMENT MARKINGS, SYMBOLS AND WORDS</v>
          </cell>
          <cell r="E168" t="str">
            <v>EACH</v>
          </cell>
        </row>
        <row r="169">
          <cell r="A169" t="str">
            <v>20302-0100</v>
          </cell>
          <cell r="B169" t="str">
            <v>Removal of box culvert</v>
          </cell>
          <cell r="C169" t="str">
            <v>m</v>
          </cell>
          <cell r="D169" t="str">
            <v>REMOVAL OF BOX CULVERT</v>
          </cell>
          <cell r="E169" t="str">
            <v>LNFT</v>
          </cell>
        </row>
        <row r="170">
          <cell r="A170" t="str">
            <v>20302-0150</v>
          </cell>
          <cell r="B170" t="str">
            <v>Removal of bridge railing</v>
          </cell>
          <cell r="C170" t="str">
            <v>m</v>
          </cell>
          <cell r="D170" t="str">
            <v>REMOVAL OF BRIDGE RAILING</v>
          </cell>
          <cell r="E170" t="str">
            <v>LNFT</v>
          </cell>
        </row>
        <row r="171">
          <cell r="A171" t="str">
            <v>20302-0200</v>
          </cell>
          <cell r="B171" t="str">
            <v>Removal of curb</v>
          </cell>
          <cell r="C171" t="str">
            <v>m</v>
          </cell>
          <cell r="D171" t="str">
            <v>REMOVAL OF CURB</v>
          </cell>
          <cell r="E171" t="str">
            <v>LNFT</v>
          </cell>
        </row>
        <row r="172">
          <cell r="A172" t="str">
            <v>20302-0300</v>
          </cell>
          <cell r="B172" t="str">
            <v>Removal of curb and gutter, concrete</v>
          </cell>
          <cell r="C172" t="str">
            <v>m</v>
          </cell>
          <cell r="D172" t="str">
            <v>REMOVAL OF CURB AND GUTTER, CONCRETE</v>
          </cell>
          <cell r="E172" t="str">
            <v>LNFT</v>
          </cell>
        </row>
        <row r="173">
          <cell r="A173" t="str">
            <v>20302-0400</v>
          </cell>
          <cell r="B173" t="str">
            <v>Removal of curb, asphalt</v>
          </cell>
          <cell r="C173" t="str">
            <v>m</v>
          </cell>
          <cell r="D173" t="str">
            <v>REMOVAL OF CURB, ASPHALT</v>
          </cell>
          <cell r="E173" t="str">
            <v>LNFT</v>
          </cell>
        </row>
        <row r="174">
          <cell r="A174" t="str">
            <v>20302-0500</v>
          </cell>
          <cell r="B174" t="str">
            <v>Removal of curb, concrete</v>
          </cell>
          <cell r="C174" t="str">
            <v>m</v>
          </cell>
          <cell r="D174" t="str">
            <v>REMOVAL OF CURB, CONCRETE</v>
          </cell>
          <cell r="E174" t="str">
            <v>LNFT</v>
          </cell>
        </row>
        <row r="175">
          <cell r="A175" t="str">
            <v>20302-0600</v>
          </cell>
          <cell r="B175" t="str">
            <v>Removal of curb, stone</v>
          </cell>
          <cell r="C175" t="str">
            <v>m</v>
          </cell>
          <cell r="D175" t="str">
            <v>REMOVAL OF CURB, STONE</v>
          </cell>
          <cell r="E175" t="str">
            <v>LNFT</v>
          </cell>
        </row>
        <row r="176">
          <cell r="A176" t="str">
            <v>20302-0625</v>
          </cell>
          <cell r="B176" t="str">
            <v>Removal of curb, log</v>
          </cell>
          <cell r="C176" t="str">
            <v>m</v>
          </cell>
          <cell r="D176" t="str">
            <v>REMOVAL OF CURB, LOG</v>
          </cell>
          <cell r="E176" t="str">
            <v>LNFT</v>
          </cell>
        </row>
        <row r="177">
          <cell r="A177" t="str">
            <v>20302-0700</v>
          </cell>
          <cell r="B177" t="str">
            <v>Removal of fence</v>
          </cell>
          <cell r="C177" t="str">
            <v>m</v>
          </cell>
          <cell r="D177" t="str">
            <v>REMOVAL OF FENCE</v>
          </cell>
          <cell r="E177" t="str">
            <v>LNFT</v>
          </cell>
        </row>
        <row r="178">
          <cell r="A178" t="str">
            <v>20302-0800</v>
          </cell>
          <cell r="B178" t="str">
            <v>Removal of fence, barbed wire</v>
          </cell>
          <cell r="C178" t="str">
            <v>m</v>
          </cell>
          <cell r="D178" t="str">
            <v>REMOVAL OF FENCE, BARBED WIRE</v>
          </cell>
          <cell r="E178" t="str">
            <v>LNFT</v>
          </cell>
        </row>
        <row r="179">
          <cell r="A179" t="str">
            <v>20302-0900</v>
          </cell>
          <cell r="B179" t="str">
            <v>Removal of fence, chain link</v>
          </cell>
          <cell r="C179" t="str">
            <v>m</v>
          </cell>
          <cell r="D179" t="str">
            <v>REMOVAL OF FENCE, CHAIN LINK</v>
          </cell>
          <cell r="E179" t="str">
            <v>LNFT</v>
          </cell>
        </row>
        <row r="180">
          <cell r="A180" t="str">
            <v>20302-1000</v>
          </cell>
          <cell r="B180" t="str">
            <v>Removal of fence, rail</v>
          </cell>
          <cell r="C180" t="str">
            <v>m</v>
          </cell>
          <cell r="D180" t="str">
            <v>REMOVAL OF FENCE, RAIL</v>
          </cell>
          <cell r="E180" t="str">
            <v>LNFT</v>
          </cell>
        </row>
        <row r="181">
          <cell r="A181" t="str">
            <v>20302-1100</v>
          </cell>
          <cell r="B181" t="str">
            <v>Removal of fence, woven wire</v>
          </cell>
          <cell r="C181" t="str">
            <v>m</v>
          </cell>
          <cell r="D181" t="str">
            <v>REMOVAL OF FENCE, WOVEN WIRE</v>
          </cell>
          <cell r="E181" t="str">
            <v>LNFT</v>
          </cell>
        </row>
        <row r="182">
          <cell r="A182" t="str">
            <v>20302-1200</v>
          </cell>
          <cell r="B182" t="str">
            <v>Removal of guardrail</v>
          </cell>
          <cell r="C182" t="str">
            <v>m</v>
          </cell>
          <cell r="D182" t="str">
            <v>REMOVAL OF GUARDRAIL</v>
          </cell>
          <cell r="E182" t="str">
            <v>LNFT</v>
          </cell>
        </row>
        <row r="183">
          <cell r="A183" t="str">
            <v>20302-1300</v>
          </cell>
          <cell r="B183" t="str">
            <v>Removal of guardrail, concrete barrier</v>
          </cell>
          <cell r="C183" t="str">
            <v>m</v>
          </cell>
          <cell r="D183" t="str">
            <v>REMOVAL OF GUARDRAIL, CONCRETE BARRIER</v>
          </cell>
          <cell r="E183" t="str">
            <v>LNFT</v>
          </cell>
        </row>
        <row r="184">
          <cell r="A184" t="str">
            <v>20302-1400</v>
          </cell>
          <cell r="B184" t="str">
            <v>Removal of guardrail, timber</v>
          </cell>
          <cell r="C184" t="str">
            <v>m</v>
          </cell>
          <cell r="D184" t="str">
            <v>REMOVAL OF GUARDRAIL, TIMBER</v>
          </cell>
          <cell r="E184" t="str">
            <v>LNFT</v>
          </cell>
        </row>
        <row r="185">
          <cell r="A185" t="str">
            <v>20302-1500</v>
          </cell>
          <cell r="B185" t="str">
            <v>Removal of masonry guardwall</v>
          </cell>
          <cell r="C185" t="str">
            <v>m</v>
          </cell>
          <cell r="D185" t="str">
            <v>REMOVAL OF MASONRY GUARDWALL</v>
          </cell>
          <cell r="E185" t="str">
            <v>LNFT</v>
          </cell>
        </row>
        <row r="186">
          <cell r="A186" t="str">
            <v>20302-1600</v>
          </cell>
          <cell r="B186" t="str">
            <v>Removal of paved waterway</v>
          </cell>
          <cell r="C186" t="str">
            <v>m</v>
          </cell>
          <cell r="D186" t="str">
            <v>REMOVAL OF PAVED WATERWAY</v>
          </cell>
          <cell r="E186" t="str">
            <v>LNFT</v>
          </cell>
        </row>
        <row r="187">
          <cell r="A187" t="str">
            <v>20302-1700</v>
          </cell>
          <cell r="B187" t="str">
            <v>Removal of paved waterway, asphalt</v>
          </cell>
          <cell r="C187" t="str">
            <v>m</v>
          </cell>
          <cell r="D187" t="str">
            <v>REMOVAL OF PAVED WATERWAY, ASPHALT</v>
          </cell>
          <cell r="E187" t="str">
            <v>LNFT</v>
          </cell>
        </row>
        <row r="188">
          <cell r="A188" t="str">
            <v>20302-1800</v>
          </cell>
          <cell r="B188" t="str">
            <v>Removal of paved waterway, brick</v>
          </cell>
          <cell r="C188" t="str">
            <v>m</v>
          </cell>
          <cell r="D188" t="str">
            <v>REMOVAL OF PAVED WATERWAY, BRICK</v>
          </cell>
          <cell r="E188" t="str">
            <v>LNFT</v>
          </cell>
        </row>
        <row r="189">
          <cell r="A189" t="str">
            <v>20302-1900</v>
          </cell>
          <cell r="B189" t="str">
            <v>Removal of paved waterway, concrete</v>
          </cell>
          <cell r="C189" t="str">
            <v>m</v>
          </cell>
          <cell r="D189" t="str">
            <v>REMOVAL OF PAVED WATERWAY, CONCRETE</v>
          </cell>
          <cell r="E189" t="str">
            <v>LNFT</v>
          </cell>
        </row>
        <row r="190">
          <cell r="A190" t="str">
            <v>20302-2000</v>
          </cell>
          <cell r="B190" t="str">
            <v>Removal of paved waterway, stone</v>
          </cell>
          <cell r="C190" t="str">
            <v>m</v>
          </cell>
          <cell r="D190" t="str">
            <v>REMOVAL OF PAVED WATERWAY, STONE</v>
          </cell>
          <cell r="E190" t="str">
            <v>LNFT</v>
          </cell>
        </row>
        <row r="191">
          <cell r="A191" t="str">
            <v>20302-2100</v>
          </cell>
          <cell r="B191" t="str">
            <v>Removal of pipe culvert</v>
          </cell>
          <cell r="C191" t="str">
            <v>m</v>
          </cell>
          <cell r="D191" t="str">
            <v>REMOVAL OF PIPE CULVERT</v>
          </cell>
          <cell r="E191" t="str">
            <v>LNFT</v>
          </cell>
        </row>
        <row r="192">
          <cell r="A192" t="str">
            <v>20302-2200</v>
          </cell>
          <cell r="B192" t="str">
            <v>Removal of sewerline</v>
          </cell>
          <cell r="C192" t="str">
            <v>m</v>
          </cell>
          <cell r="D192" t="str">
            <v>REMOVAL OF SEWERLINE</v>
          </cell>
          <cell r="E192" t="str">
            <v>LNFT</v>
          </cell>
        </row>
        <row r="193">
          <cell r="A193" t="str">
            <v>20302-2210</v>
          </cell>
          <cell r="B193" t="str">
            <v>Removal of gas line</v>
          </cell>
          <cell r="C193" t="str">
            <v>m</v>
          </cell>
          <cell r="D193" t="str">
            <v>REMOVAL OF GAS LINE</v>
          </cell>
          <cell r="E193" t="str">
            <v>LNFT</v>
          </cell>
        </row>
        <row r="194">
          <cell r="A194" t="str">
            <v>20302-2300</v>
          </cell>
          <cell r="B194" t="str">
            <v>Removal of waterline</v>
          </cell>
          <cell r="C194" t="str">
            <v>m</v>
          </cell>
          <cell r="D194" t="str">
            <v>REMOVAL OF WATERLINE</v>
          </cell>
          <cell r="E194" t="str">
            <v>LNFT</v>
          </cell>
        </row>
        <row r="195">
          <cell r="A195" t="str">
            <v>20302-2310</v>
          </cell>
          <cell r="B195" t="str">
            <v>Removal of cable line</v>
          </cell>
          <cell r="C195" t="str">
            <v>m</v>
          </cell>
          <cell r="D195" t="str">
            <v>REMOVAL OF CABLE LINE</v>
          </cell>
          <cell r="E195" t="str">
            <v>LNFT</v>
          </cell>
        </row>
        <row r="196">
          <cell r="A196" t="str">
            <v>20302-2400</v>
          </cell>
          <cell r="B196" t="str">
            <v>Removal of wheelstops</v>
          </cell>
          <cell r="C196" t="str">
            <v>m</v>
          </cell>
          <cell r="D196" t="str">
            <v>REMOVAL OF WHEELSTOPS</v>
          </cell>
          <cell r="E196" t="str">
            <v>LNFT</v>
          </cell>
        </row>
        <row r="197">
          <cell r="A197" t="str">
            <v>20302-2500</v>
          </cell>
          <cell r="B197" t="str">
            <v>Removal of handrail</v>
          </cell>
          <cell r="C197" t="str">
            <v>m</v>
          </cell>
          <cell r="D197" t="str">
            <v>REMOVAL OF HANDRAIL</v>
          </cell>
          <cell r="E197" t="str">
            <v>LNFT</v>
          </cell>
        </row>
        <row r="198">
          <cell r="A198" t="str">
            <v>20302-2600</v>
          </cell>
          <cell r="B198" t="str">
            <v>Removal of pavement markings</v>
          </cell>
          <cell r="C198" t="str">
            <v>m</v>
          </cell>
          <cell r="D198" t="str">
            <v>REMOVAL OF PAVEMENT MARKINGS</v>
          </cell>
          <cell r="E198" t="str">
            <v>LNFT</v>
          </cell>
        </row>
        <row r="199">
          <cell r="A199" t="str">
            <v>20303-0000</v>
          </cell>
          <cell r="B199" t="str">
            <v>Removal of structures and obstructions</v>
          </cell>
          <cell r="C199" t="str">
            <v>m2</v>
          </cell>
          <cell r="D199" t="str">
            <v>REMOVAL OF STRUCTURES AND OBSTRUCTIONS</v>
          </cell>
          <cell r="E199" t="str">
            <v>SQYD</v>
          </cell>
        </row>
        <row r="200">
          <cell r="A200" t="str">
            <v>20303-0100</v>
          </cell>
          <cell r="B200" t="str">
            <v>Removal of approach slab</v>
          </cell>
          <cell r="C200" t="str">
            <v>m2</v>
          </cell>
          <cell r="D200" t="str">
            <v>REMOVAL OF APPROACH SLAB</v>
          </cell>
          <cell r="E200" t="str">
            <v>SQYD</v>
          </cell>
        </row>
        <row r="201">
          <cell r="A201" t="str">
            <v>20303-0200</v>
          </cell>
          <cell r="B201" t="str">
            <v>Removal of bridge deck</v>
          </cell>
          <cell r="C201" t="str">
            <v>m2</v>
          </cell>
          <cell r="D201" t="str">
            <v>REMOVAL OF BRIDGE DECK</v>
          </cell>
          <cell r="E201" t="str">
            <v>SQYD</v>
          </cell>
        </row>
        <row r="202">
          <cell r="A202" t="str">
            <v>20303-0300</v>
          </cell>
          <cell r="B202" t="str">
            <v>Removal of concrete</v>
          </cell>
          <cell r="C202" t="str">
            <v>m2</v>
          </cell>
          <cell r="D202" t="str">
            <v>REMOVAL OF CONCRETE</v>
          </cell>
          <cell r="E202" t="str">
            <v>SQYD</v>
          </cell>
        </row>
        <row r="203">
          <cell r="A203" t="str">
            <v>20303-0500</v>
          </cell>
          <cell r="B203" t="str">
            <v>Removal of granite cobbles</v>
          </cell>
          <cell r="C203" t="str">
            <v>m2</v>
          </cell>
          <cell r="D203" t="str">
            <v>REMOVAL OF GRANITE COBBLES</v>
          </cell>
          <cell r="E203" t="str">
            <v>SQYD</v>
          </cell>
        </row>
        <row r="204">
          <cell r="A204" t="str">
            <v>20303-0600</v>
          </cell>
          <cell r="B204" t="str">
            <v>Removal of gutter, brick</v>
          </cell>
          <cell r="C204" t="str">
            <v>m2</v>
          </cell>
          <cell r="D204" t="str">
            <v>REMOVAL OF GUTTER, BRICK</v>
          </cell>
          <cell r="E204" t="str">
            <v>SQYD</v>
          </cell>
        </row>
        <row r="205">
          <cell r="A205" t="str">
            <v>20303-0700</v>
          </cell>
          <cell r="B205" t="str">
            <v>Removal of gutter, concrete</v>
          </cell>
          <cell r="C205" t="str">
            <v>m2</v>
          </cell>
          <cell r="D205" t="str">
            <v>REMOVAL OF GUTTER, CONCRETE</v>
          </cell>
          <cell r="E205" t="str">
            <v>SQYD</v>
          </cell>
        </row>
        <row r="206">
          <cell r="A206" t="str">
            <v>20303-0800</v>
          </cell>
          <cell r="B206" t="str">
            <v>Removal of gutter, stone</v>
          </cell>
          <cell r="C206" t="str">
            <v>m2</v>
          </cell>
          <cell r="D206" t="str">
            <v>REMOVAL OF GUTTER, STONE</v>
          </cell>
          <cell r="E206" t="str">
            <v>SQYD</v>
          </cell>
        </row>
        <row r="207">
          <cell r="A207" t="str">
            <v>20303-0900</v>
          </cell>
          <cell r="B207" t="str">
            <v>Removal of median, brick</v>
          </cell>
          <cell r="C207" t="str">
            <v>m2</v>
          </cell>
          <cell r="D207" t="str">
            <v>REMOVAL OF MEDIAN, BRICK</v>
          </cell>
          <cell r="E207" t="str">
            <v>SQYD</v>
          </cell>
        </row>
        <row r="208">
          <cell r="A208" t="str">
            <v>20303-1000</v>
          </cell>
          <cell r="B208" t="str">
            <v>Removal of median, concrete</v>
          </cell>
          <cell r="C208" t="str">
            <v>m2</v>
          </cell>
          <cell r="D208" t="str">
            <v>REMOVAL OF MEDIAN, CONCRETE</v>
          </cell>
          <cell r="E208" t="str">
            <v>SQYD</v>
          </cell>
        </row>
        <row r="209">
          <cell r="A209" t="str">
            <v>20303-1100</v>
          </cell>
          <cell r="B209" t="str">
            <v>Removal of median, stone</v>
          </cell>
          <cell r="C209" t="str">
            <v>m2</v>
          </cell>
          <cell r="D209" t="str">
            <v>REMOVAL OF MEDIAN, STONE</v>
          </cell>
          <cell r="E209" t="str">
            <v>SQYD</v>
          </cell>
        </row>
        <row r="210">
          <cell r="A210" t="str">
            <v>20303-1200</v>
          </cell>
          <cell r="B210" t="str">
            <v>Removal of paved waterway, asphalt</v>
          </cell>
          <cell r="C210" t="str">
            <v>m2</v>
          </cell>
          <cell r="D210" t="str">
            <v>REMOVAL OF PAVED WATERWAY, ASPHALT</v>
          </cell>
          <cell r="E210" t="str">
            <v>SQYD</v>
          </cell>
        </row>
        <row r="211">
          <cell r="A211" t="str">
            <v>20303-1300</v>
          </cell>
          <cell r="B211" t="str">
            <v>Removal of paved waterway, brick</v>
          </cell>
          <cell r="C211" t="str">
            <v>m2</v>
          </cell>
          <cell r="D211" t="str">
            <v>REMOVAL OF PAVED WATERWAY, BRICK</v>
          </cell>
          <cell r="E211" t="str">
            <v>SQYD</v>
          </cell>
        </row>
        <row r="212">
          <cell r="A212" t="str">
            <v>20303-1400</v>
          </cell>
          <cell r="B212" t="str">
            <v>Removal of paved waterway, concrete</v>
          </cell>
          <cell r="C212" t="str">
            <v>m2</v>
          </cell>
          <cell r="D212" t="str">
            <v>REMOVAL OF PAVED WATERWAY, CONCRETE</v>
          </cell>
          <cell r="E212" t="str">
            <v>SQYD</v>
          </cell>
        </row>
        <row r="213">
          <cell r="A213" t="str">
            <v>20303-1500</v>
          </cell>
          <cell r="B213" t="str">
            <v>Removal of paved waterway, stone</v>
          </cell>
          <cell r="C213" t="str">
            <v>m2</v>
          </cell>
          <cell r="D213" t="str">
            <v>REMOVAL OF PAVED WATERWAY, STONE</v>
          </cell>
          <cell r="E213" t="str">
            <v>SQYD</v>
          </cell>
        </row>
        <row r="214">
          <cell r="A214" t="str">
            <v>20303-1600</v>
          </cell>
          <cell r="B214" t="str">
            <v>Removal of pavement, asphalt</v>
          </cell>
          <cell r="C214" t="str">
            <v>m2</v>
          </cell>
          <cell r="D214" t="str">
            <v>REMOVAL OF PAVEMENT, ASPHALT</v>
          </cell>
          <cell r="E214" t="str">
            <v>SQYD</v>
          </cell>
        </row>
        <row r="215">
          <cell r="A215" t="str">
            <v>20303-1700</v>
          </cell>
          <cell r="B215" t="str">
            <v>Removal of pavement, asphalt, 25mm depth</v>
          </cell>
          <cell r="C215" t="str">
            <v>m2</v>
          </cell>
          <cell r="D215" t="str">
            <v>REMOVAL OF PAVEMENT, ASPHALT, 1-INCH DEPTH</v>
          </cell>
          <cell r="E215" t="str">
            <v>SQYD</v>
          </cell>
        </row>
        <row r="216">
          <cell r="A216" t="str">
            <v>20303-1800</v>
          </cell>
          <cell r="B216" t="str">
            <v>Removal of pavement, asphalt, 50mm depth</v>
          </cell>
          <cell r="C216" t="str">
            <v>m2</v>
          </cell>
          <cell r="D216" t="str">
            <v>REMOVAL OF PAVEMENT, ASPHALT, 2-INCH DEPTH</v>
          </cell>
          <cell r="E216" t="str">
            <v>SQYD</v>
          </cell>
        </row>
        <row r="217">
          <cell r="A217" t="str">
            <v>20303-1900</v>
          </cell>
          <cell r="B217" t="str">
            <v>Removal of pavement, asphalt, 75mm depth</v>
          </cell>
          <cell r="C217" t="str">
            <v>m2</v>
          </cell>
          <cell r="D217" t="str">
            <v>REMOVAL OF PAVEMENT, ASPHALT, 3-INCH DEPTH</v>
          </cell>
          <cell r="E217" t="str">
            <v>SQYD</v>
          </cell>
        </row>
        <row r="218">
          <cell r="A218" t="str">
            <v>20303-2000</v>
          </cell>
          <cell r="B218" t="str">
            <v>Removal of pavement, asphalt, 100mm depth</v>
          </cell>
          <cell r="C218" t="str">
            <v>m2</v>
          </cell>
          <cell r="D218" t="str">
            <v>REMOVAL OF PAVEMENT, ASPHALT, 4-INCH DEPTH</v>
          </cell>
          <cell r="E218" t="str">
            <v>SQYD</v>
          </cell>
        </row>
        <row r="219">
          <cell r="A219" t="str">
            <v>20303-2100</v>
          </cell>
          <cell r="B219" t="str">
            <v>Removal of pavement, asphalt, 125mm depth</v>
          </cell>
          <cell r="C219" t="str">
            <v>m2</v>
          </cell>
          <cell r="D219" t="str">
            <v>REMOVAL OF PAVEMENT, ASPHALT, 5-INCH DEPTH</v>
          </cell>
          <cell r="E219" t="str">
            <v>SQYD</v>
          </cell>
        </row>
        <row r="220">
          <cell r="A220" t="str">
            <v>20303-2200</v>
          </cell>
          <cell r="B220" t="str">
            <v>Removal of pavement, asphalt, 150mm depth</v>
          </cell>
          <cell r="C220" t="str">
            <v>m2</v>
          </cell>
          <cell r="D220" t="str">
            <v>REMOVAL OF PAVEMENT, ASPHALT, 6-INCH DEPTH</v>
          </cell>
          <cell r="E220" t="str">
            <v>SQYD</v>
          </cell>
        </row>
        <row r="221">
          <cell r="A221" t="str">
            <v>20303-2300</v>
          </cell>
          <cell r="B221" t="str">
            <v>Removal of pavement, concrete</v>
          </cell>
          <cell r="C221" t="str">
            <v>m2</v>
          </cell>
          <cell r="D221" t="str">
            <v>REMOVAL OF PAVEMENT, CONCRETE</v>
          </cell>
          <cell r="E221" t="str">
            <v>SQYD</v>
          </cell>
        </row>
        <row r="222">
          <cell r="A222" t="str">
            <v>20303-2700</v>
          </cell>
          <cell r="B222" t="str">
            <v>Removal of pavement, concrete, 100mm depth</v>
          </cell>
          <cell r="C222" t="str">
            <v>m2</v>
          </cell>
          <cell r="D222" t="str">
            <v>REMOVAL OF PAVEMENT, CONCRETE, 4-INCH DEPTH</v>
          </cell>
          <cell r="E222" t="str">
            <v>SQYD</v>
          </cell>
        </row>
        <row r="223">
          <cell r="A223" t="str">
            <v>20303-2800</v>
          </cell>
          <cell r="B223" t="str">
            <v>Removal of pavement, concrete, 125mm depth</v>
          </cell>
          <cell r="C223" t="str">
            <v>m2</v>
          </cell>
          <cell r="D223" t="str">
            <v>REMOVAL OF PAVEMENT, CONCRETE, 5-INCH DEPTH</v>
          </cell>
          <cell r="E223" t="str">
            <v>SQYD</v>
          </cell>
        </row>
        <row r="224">
          <cell r="A224" t="str">
            <v>20303-2900</v>
          </cell>
          <cell r="B224" t="str">
            <v>Removal of pavement, concrete, 150mm depth</v>
          </cell>
          <cell r="C224" t="str">
            <v>m2</v>
          </cell>
          <cell r="D224" t="str">
            <v>REMOVAL OF PAVEMENT, CONCRETE, 6-INCH DEPTH</v>
          </cell>
          <cell r="E224" t="str">
            <v>SQYD</v>
          </cell>
        </row>
        <row r="225">
          <cell r="A225" t="str">
            <v>20303-2910</v>
          </cell>
          <cell r="B225" t="str">
            <v>Removal of pavement, concrete, 200mm depth</v>
          </cell>
          <cell r="C225" t="str">
            <v>m2</v>
          </cell>
          <cell r="D225" t="str">
            <v>REMOVAL OF PAVEMENT, CONCRETE, 8-INCH DEPTH</v>
          </cell>
          <cell r="E225" t="str">
            <v>SQYD</v>
          </cell>
        </row>
        <row r="226">
          <cell r="A226" t="str">
            <v>20303-2920</v>
          </cell>
          <cell r="B226" t="str">
            <v>Removal of pavement, concrete, 225mm depth</v>
          </cell>
          <cell r="C226" t="str">
            <v>m2</v>
          </cell>
          <cell r="D226" t="str">
            <v>REMOVAL OF PAVEMENT, CONCRETE, 9-INCH DEPTH</v>
          </cell>
          <cell r="E226" t="str">
            <v>SQYD</v>
          </cell>
        </row>
        <row r="227">
          <cell r="A227" t="str">
            <v>20303-3000</v>
          </cell>
          <cell r="B227" t="str">
            <v>Removal of sidewalk, asphalt</v>
          </cell>
          <cell r="C227" t="str">
            <v>m2</v>
          </cell>
          <cell r="D227" t="str">
            <v>REMOVAL OF SIDEWALK, ASPHALT</v>
          </cell>
          <cell r="E227" t="str">
            <v>SQYD</v>
          </cell>
        </row>
        <row r="228">
          <cell r="A228" t="str">
            <v>20303-3100</v>
          </cell>
          <cell r="B228" t="str">
            <v>Removal of sidewalk, brick</v>
          </cell>
          <cell r="C228" t="str">
            <v>m2</v>
          </cell>
          <cell r="D228" t="str">
            <v>REMOVAL OF SIDEWALK, BRICK</v>
          </cell>
          <cell r="E228" t="str">
            <v>SQYD</v>
          </cell>
        </row>
        <row r="229">
          <cell r="A229" t="str">
            <v>20303-3200</v>
          </cell>
          <cell r="B229" t="str">
            <v>Removal of sidewalk, concrete</v>
          </cell>
          <cell r="C229" t="str">
            <v>m2</v>
          </cell>
          <cell r="D229" t="str">
            <v>REMOVAL OF SIDEWALK, CONCRETE</v>
          </cell>
          <cell r="E229" t="str">
            <v>SQYD</v>
          </cell>
        </row>
        <row r="230">
          <cell r="A230" t="str">
            <v>20303-3300</v>
          </cell>
          <cell r="B230" t="str">
            <v>Removal of sidewalk, stone</v>
          </cell>
          <cell r="C230" t="str">
            <v>m2</v>
          </cell>
          <cell r="D230" t="str">
            <v>REMOVAL OF SIDEWALK, STONE</v>
          </cell>
          <cell r="E230" t="str">
            <v>SQYD</v>
          </cell>
        </row>
        <row r="231">
          <cell r="A231" t="str">
            <v>20303-3500</v>
          </cell>
          <cell r="B231" t="str">
            <v>Removal of stone masonry</v>
          </cell>
          <cell r="C231" t="str">
            <v>m2</v>
          </cell>
          <cell r="D231" t="str">
            <v>REMOVAL OF STONE MASONRY</v>
          </cell>
          <cell r="E231" t="str">
            <v>SQYD</v>
          </cell>
        </row>
        <row r="232">
          <cell r="A232" t="str">
            <v>20303-3600</v>
          </cell>
          <cell r="B232" t="str">
            <v>Removal of wall</v>
          </cell>
          <cell r="C232" t="str">
            <v>m2</v>
          </cell>
          <cell r="D232" t="str">
            <v>REMOVAL OF WALL</v>
          </cell>
          <cell r="E232" t="str">
            <v>SQYD</v>
          </cell>
        </row>
        <row r="233">
          <cell r="A233" t="str">
            <v>20303-3700</v>
          </cell>
          <cell r="B233" t="str">
            <v>Removal of pavement markings</v>
          </cell>
          <cell r="C233" t="str">
            <v>m2</v>
          </cell>
          <cell r="D233" t="str">
            <v>REMOVAL OF PAVEMENT MARKINGS</v>
          </cell>
          <cell r="E233" t="str">
            <v>SQYD</v>
          </cell>
        </row>
        <row r="234">
          <cell r="A234" t="str">
            <v>20304-1000</v>
          </cell>
          <cell r="B234" t="str">
            <v>Removal of structures and obstructions</v>
          </cell>
          <cell r="C234" t="str">
            <v>LPSM</v>
          </cell>
          <cell r="D234" t="str">
            <v>REMOVAL OF STRUCTURES AND OBSTRUCTIONS</v>
          </cell>
          <cell r="E234" t="str">
            <v>LPSM</v>
          </cell>
        </row>
        <row r="235">
          <cell r="A235" t="str">
            <v>20304-2000</v>
          </cell>
          <cell r="B235" t="str">
            <v>Removal of bridge</v>
          </cell>
          <cell r="C235" t="str">
            <v>LPSM</v>
          </cell>
          <cell r="D235" t="str">
            <v>REMOVAL OF BRIDGE</v>
          </cell>
          <cell r="E235" t="str">
            <v>LPSM</v>
          </cell>
        </row>
        <row r="236">
          <cell r="A236" t="str">
            <v>20304-3000</v>
          </cell>
          <cell r="B236" t="str">
            <v>Removal of bridge deck</v>
          </cell>
          <cell r="C236" t="str">
            <v>LPSM</v>
          </cell>
          <cell r="D236" t="str">
            <v>REMOVAL OF BRIDGE DECK</v>
          </cell>
          <cell r="E236" t="str">
            <v>LPSM</v>
          </cell>
        </row>
        <row r="237">
          <cell r="A237" t="str">
            <v>20304-4000</v>
          </cell>
          <cell r="B237" t="str">
            <v>Removal of bridge superstructure</v>
          </cell>
          <cell r="C237" t="str">
            <v>LPSM</v>
          </cell>
          <cell r="D237" t="str">
            <v>REMOVAL OF BRIDGE SUPERSTRUCTURE</v>
          </cell>
          <cell r="E237" t="str">
            <v>LPSM</v>
          </cell>
        </row>
        <row r="238">
          <cell r="A238" t="str">
            <v>20304-5000</v>
          </cell>
          <cell r="B238" t="str">
            <v>Removal of building</v>
          </cell>
          <cell r="C238" t="str">
            <v>LPSM</v>
          </cell>
          <cell r="D238" t="str">
            <v>REMOVAL OF BUILDING</v>
          </cell>
          <cell r="E238" t="str">
            <v>LPSM</v>
          </cell>
        </row>
        <row r="239">
          <cell r="A239" t="str">
            <v>20304-7000</v>
          </cell>
          <cell r="B239" t="str">
            <v>Removal of utility conduits</v>
          </cell>
          <cell r="C239" t="str">
            <v>LPSM</v>
          </cell>
          <cell r="D239" t="str">
            <v>REMOVAL OF UTILITY CONDUITS</v>
          </cell>
          <cell r="E239" t="str">
            <v>LPSM</v>
          </cell>
        </row>
        <row r="240">
          <cell r="A240" t="str">
            <v>20304-7500</v>
          </cell>
          <cell r="B240" t="str">
            <v>Removal of siphon system</v>
          </cell>
          <cell r="C240" t="str">
            <v>LPSM</v>
          </cell>
          <cell r="D240" t="str">
            <v>REMOVAL OF SIPHON SYSTEM</v>
          </cell>
          <cell r="E240" t="str">
            <v>LPSM</v>
          </cell>
        </row>
        <row r="241">
          <cell r="A241" t="str">
            <v>20304-8000</v>
          </cell>
          <cell r="B241" t="str">
            <v>Removal of wingwall concrete</v>
          </cell>
          <cell r="C241" t="str">
            <v>LPSM</v>
          </cell>
          <cell r="D241" t="str">
            <v>REMOVAL OF WINGWALL CONCRETE</v>
          </cell>
          <cell r="E241" t="str">
            <v>LPSM</v>
          </cell>
        </row>
        <row r="242">
          <cell r="A242" t="str">
            <v>20304-9000</v>
          </cell>
          <cell r="B242" t="str">
            <v>Removal of stream debris</v>
          </cell>
          <cell r="C242" t="str">
            <v>LPSM</v>
          </cell>
          <cell r="D242" t="str">
            <v>REMOVAL OF STREAM DEBRIS</v>
          </cell>
          <cell r="E242" t="str">
            <v>LPSM</v>
          </cell>
        </row>
        <row r="243">
          <cell r="A243" t="str">
            <v>20305-1000</v>
          </cell>
          <cell r="B243" t="str">
            <v>Removal of concrete</v>
          </cell>
          <cell r="C243" t="str">
            <v>m3</v>
          </cell>
          <cell r="D243" t="str">
            <v>REMOVAL OF CONCRETE</v>
          </cell>
          <cell r="E243" t="str">
            <v>CUYD</v>
          </cell>
        </row>
        <row r="244">
          <cell r="A244" t="str">
            <v>20305-2000</v>
          </cell>
          <cell r="B244" t="str">
            <v>Removal of stone masonry</v>
          </cell>
          <cell r="C244" t="str">
            <v>m3</v>
          </cell>
          <cell r="D244" t="str">
            <v>REMOVAL OF STONE MASONRY</v>
          </cell>
          <cell r="E244" t="str">
            <v>CUYD</v>
          </cell>
        </row>
        <row r="245">
          <cell r="A245" t="str">
            <v>20305-3000</v>
          </cell>
          <cell r="B245" t="str">
            <v>Removal of boulder</v>
          </cell>
          <cell r="C245" t="str">
            <v>m3</v>
          </cell>
          <cell r="D245" t="str">
            <v>REMOVAL OF BOULDER</v>
          </cell>
          <cell r="E245" t="str">
            <v>CUYD</v>
          </cell>
        </row>
        <row r="246">
          <cell r="A246" t="str">
            <v>20306-0100</v>
          </cell>
          <cell r="B246" t="str">
            <v>Removal of structures and obstructions</v>
          </cell>
          <cell r="C246" t="str">
            <v>km</v>
          </cell>
          <cell r="D246" t="str">
            <v>REMOVAL OF STRUCTURES AND OBSTRUCTIONS</v>
          </cell>
          <cell r="E246" t="str">
            <v>MILE</v>
          </cell>
        </row>
        <row r="247">
          <cell r="A247" t="str">
            <v>20310-1000</v>
          </cell>
          <cell r="B247" t="str">
            <v>Plug, existing pipe</v>
          </cell>
          <cell r="C247" t="str">
            <v>Each</v>
          </cell>
          <cell r="D247" t="str">
            <v>PLUG, EXISTING PIPE</v>
          </cell>
          <cell r="E247" t="str">
            <v>EACH</v>
          </cell>
        </row>
        <row r="248">
          <cell r="A248" t="str">
            <v>20315-0000</v>
          </cell>
          <cell r="B248" t="str">
            <v>Sawcutting pavement</v>
          </cell>
          <cell r="C248" t="str">
            <v>m</v>
          </cell>
          <cell r="D248" t="str">
            <v>SAWCUTTING PAVEMENT</v>
          </cell>
          <cell r="E248" t="str">
            <v>LNFT</v>
          </cell>
        </row>
        <row r="249">
          <cell r="A249" t="str">
            <v>20401-0000</v>
          </cell>
          <cell r="B249" t="str">
            <v>Roadway excavation</v>
          </cell>
          <cell r="C249" t="str">
            <v>m3</v>
          </cell>
          <cell r="D249" t="str">
            <v>ROADWAY EXCAVATION</v>
          </cell>
          <cell r="E249" t="str">
            <v>CUYD</v>
          </cell>
        </row>
        <row r="250">
          <cell r="A250" t="str">
            <v>20402-0000</v>
          </cell>
          <cell r="B250" t="str">
            <v>Subexcavation</v>
          </cell>
          <cell r="C250" t="str">
            <v>m3</v>
          </cell>
          <cell r="D250" t="str">
            <v>SUBEXCAVATION</v>
          </cell>
          <cell r="E250" t="str">
            <v>CUYD</v>
          </cell>
        </row>
        <row r="251">
          <cell r="A251" t="str">
            <v>20403-0000</v>
          </cell>
          <cell r="B251" t="str">
            <v>Unclassified borrow</v>
          </cell>
          <cell r="C251" t="str">
            <v>m3</v>
          </cell>
          <cell r="D251" t="str">
            <v>UNCLASSIFIED BORROW</v>
          </cell>
          <cell r="E251" t="str">
            <v>CUYD</v>
          </cell>
        </row>
        <row r="252">
          <cell r="A252" t="str">
            <v>20404-0000</v>
          </cell>
          <cell r="B252" t="str">
            <v>Unclassified borrow</v>
          </cell>
          <cell r="C252" t="str">
            <v>t</v>
          </cell>
          <cell r="D252" t="str">
            <v>UNCLASSIFIED BORROW</v>
          </cell>
          <cell r="E252" t="str">
            <v>TON</v>
          </cell>
        </row>
        <row r="253">
          <cell r="A253" t="str">
            <v>20405-3000</v>
          </cell>
          <cell r="B253" t="str">
            <v>Subexcavation, 450mm depth</v>
          </cell>
          <cell r="C253" t="str">
            <v>m2</v>
          </cell>
          <cell r="D253" t="str">
            <v>SUBEXCAVATION, 18-INCH DEPTH</v>
          </cell>
          <cell r="E253" t="str">
            <v>SQYD</v>
          </cell>
        </row>
        <row r="254">
          <cell r="A254" t="str">
            <v>20410-0000</v>
          </cell>
          <cell r="B254" t="str">
            <v>Select borrow</v>
          </cell>
          <cell r="C254" t="str">
            <v>m3</v>
          </cell>
          <cell r="D254" t="str">
            <v>SELECT BORROW</v>
          </cell>
          <cell r="E254" t="str">
            <v>CUYD</v>
          </cell>
        </row>
        <row r="255">
          <cell r="A255" t="str">
            <v>20411-0000</v>
          </cell>
          <cell r="B255" t="str">
            <v>Select borrow</v>
          </cell>
          <cell r="C255" t="str">
            <v>t</v>
          </cell>
          <cell r="D255" t="str">
            <v>SELECT BORROW</v>
          </cell>
          <cell r="E255" t="str">
            <v>TON</v>
          </cell>
        </row>
        <row r="256">
          <cell r="A256" t="str">
            <v>20415-0000</v>
          </cell>
          <cell r="B256" t="str">
            <v>Select topping</v>
          </cell>
          <cell r="C256" t="str">
            <v>m3</v>
          </cell>
          <cell r="D256" t="str">
            <v>SELECT TOPPING</v>
          </cell>
          <cell r="E256" t="str">
            <v>CUYD</v>
          </cell>
        </row>
        <row r="257">
          <cell r="A257" t="str">
            <v>20416-0000</v>
          </cell>
          <cell r="B257" t="str">
            <v>Select topping</v>
          </cell>
          <cell r="C257" t="str">
            <v>t</v>
          </cell>
          <cell r="D257" t="str">
            <v>SELECT TOPPING</v>
          </cell>
          <cell r="E257" t="str">
            <v>TON</v>
          </cell>
        </row>
        <row r="258">
          <cell r="A258" t="str">
            <v>20419-0000</v>
          </cell>
          <cell r="B258" t="str">
            <v>Embankment construction</v>
          </cell>
          <cell r="C258" t="str">
            <v>m2</v>
          </cell>
          <cell r="D258" t="str">
            <v>EMBANKMENT CONSTRUCTION</v>
          </cell>
          <cell r="E258" t="str">
            <v>SQYD</v>
          </cell>
        </row>
        <row r="259">
          <cell r="A259" t="str">
            <v>20419-1000</v>
          </cell>
          <cell r="B259" t="str">
            <v>Embankment construction, surcharge</v>
          </cell>
          <cell r="C259" t="str">
            <v>m2</v>
          </cell>
          <cell r="D259" t="str">
            <v>EMBANKMENT CONSTRUCTION, SURCHARGE</v>
          </cell>
          <cell r="E259" t="str">
            <v>SQYD</v>
          </cell>
        </row>
        <row r="260">
          <cell r="A260" t="str">
            <v>20420-0000</v>
          </cell>
          <cell r="B260" t="str">
            <v>Embankment construction</v>
          </cell>
          <cell r="C260" t="str">
            <v>m3</v>
          </cell>
          <cell r="D260" t="str">
            <v>EMBANKMENT CONSTRUCTION</v>
          </cell>
          <cell r="E260" t="str">
            <v>CUYD</v>
          </cell>
        </row>
        <row r="261">
          <cell r="A261" t="str">
            <v>20421-0000</v>
          </cell>
          <cell r="B261" t="str">
            <v>Rock excavation</v>
          </cell>
          <cell r="C261" t="str">
            <v>m3</v>
          </cell>
          <cell r="D261" t="str">
            <v>ROCK EXCAVATION</v>
          </cell>
          <cell r="E261" t="str">
            <v>CUYD</v>
          </cell>
        </row>
        <row r="262">
          <cell r="A262" t="str">
            <v>20425-1000</v>
          </cell>
          <cell r="B262" t="str">
            <v>Ditch, excavation</v>
          </cell>
          <cell r="C262" t="str">
            <v>m</v>
          </cell>
          <cell r="D262" t="str">
            <v>DITCH, EXCAVATION</v>
          </cell>
          <cell r="E262" t="str">
            <v>LNFT</v>
          </cell>
        </row>
        <row r="263">
          <cell r="A263" t="str">
            <v>20425-2000</v>
          </cell>
          <cell r="B263" t="str">
            <v>Ditch, excavation, furrow ditch</v>
          </cell>
          <cell r="C263" t="str">
            <v>m</v>
          </cell>
          <cell r="D263" t="str">
            <v>DITCH, EXCAVATION, FURROW DITCH</v>
          </cell>
          <cell r="E263" t="str">
            <v>LNFT</v>
          </cell>
        </row>
        <row r="264">
          <cell r="A264" t="str">
            <v>20426-1000</v>
          </cell>
          <cell r="B264" t="str">
            <v>Ditch, excavation</v>
          </cell>
          <cell r="C264" t="str">
            <v>m3</v>
          </cell>
          <cell r="D264" t="str">
            <v>DITCH, EXCAVATION</v>
          </cell>
          <cell r="E264" t="str">
            <v>CUYD</v>
          </cell>
        </row>
        <row r="265">
          <cell r="A265" t="str">
            <v>20426-2000</v>
          </cell>
          <cell r="B265" t="str">
            <v>Ditch, excavation by hand</v>
          </cell>
          <cell r="C265" t="str">
            <v>m3</v>
          </cell>
          <cell r="D265" t="str">
            <v>DITCH, EXCAVATION BY HAND</v>
          </cell>
          <cell r="E265" t="str">
            <v>CUYD</v>
          </cell>
        </row>
        <row r="266">
          <cell r="A266" t="str">
            <v>20430-1000</v>
          </cell>
          <cell r="B266" t="str">
            <v>Shoulder, excavation</v>
          </cell>
          <cell r="C266" t="str">
            <v>m</v>
          </cell>
          <cell r="D266" t="str">
            <v>SHOULDER, EXCAVATION</v>
          </cell>
          <cell r="E266" t="str">
            <v>LNFT</v>
          </cell>
        </row>
        <row r="267">
          <cell r="A267" t="str">
            <v>20431-1000</v>
          </cell>
          <cell r="B267" t="str">
            <v>Shoulder, excavation</v>
          </cell>
          <cell r="C267" t="str">
            <v>m3</v>
          </cell>
          <cell r="D267" t="str">
            <v>SHOULDER, EXCAVATION</v>
          </cell>
          <cell r="E267" t="str">
            <v>CUYD</v>
          </cell>
        </row>
        <row r="268">
          <cell r="A268" t="str">
            <v>20435-1000</v>
          </cell>
          <cell r="B268" t="str">
            <v>Backfill, select granular</v>
          </cell>
          <cell r="C268" t="str">
            <v>m3</v>
          </cell>
          <cell r="D268" t="str">
            <v>BACKFILL, SELECT GRANULAR</v>
          </cell>
          <cell r="E268" t="str">
            <v>CUYD</v>
          </cell>
        </row>
        <row r="269">
          <cell r="A269" t="str">
            <v>20435-2000</v>
          </cell>
          <cell r="B269" t="str">
            <v>Backfill, granular</v>
          </cell>
          <cell r="C269" t="str">
            <v>m3</v>
          </cell>
          <cell r="D269" t="str">
            <v>BACKFILL, GRANULAR</v>
          </cell>
          <cell r="E269" t="str">
            <v>CUYD</v>
          </cell>
        </row>
        <row r="270">
          <cell r="A270" t="str">
            <v>20435-2500</v>
          </cell>
          <cell r="B270" t="str">
            <v>Backfill, permeable</v>
          </cell>
          <cell r="C270" t="str">
            <v>m3</v>
          </cell>
          <cell r="D270" t="str">
            <v>BACKFILL, PERMEABLE</v>
          </cell>
          <cell r="E270" t="str">
            <v>CUYD</v>
          </cell>
        </row>
        <row r="271">
          <cell r="A271" t="str">
            <v>20435-3000</v>
          </cell>
          <cell r="B271" t="str">
            <v>Backfill, curb</v>
          </cell>
          <cell r="C271" t="str">
            <v>m3</v>
          </cell>
          <cell r="D271" t="str">
            <v>BACKFILL, CURB</v>
          </cell>
          <cell r="E271" t="str">
            <v>CUYD</v>
          </cell>
        </row>
        <row r="272">
          <cell r="A272" t="str">
            <v>20440-0000</v>
          </cell>
          <cell r="B272" t="str">
            <v>Rounding cut slopes</v>
          </cell>
          <cell r="C272" t="str">
            <v>m</v>
          </cell>
          <cell r="D272" t="str">
            <v>ROUNDING CUT SLOPES</v>
          </cell>
          <cell r="E272" t="str">
            <v>LNFT</v>
          </cell>
        </row>
        <row r="273">
          <cell r="A273" t="str">
            <v>20441-0000</v>
          </cell>
          <cell r="B273" t="str">
            <v>Waste</v>
          </cell>
          <cell r="C273" t="str">
            <v>m3</v>
          </cell>
          <cell r="D273" t="str">
            <v>WASTE</v>
          </cell>
          <cell r="E273" t="str">
            <v>CUYD</v>
          </cell>
        </row>
        <row r="274">
          <cell r="A274" t="str">
            <v>20442-0000</v>
          </cell>
          <cell r="B274" t="str">
            <v>Slope scaling</v>
          </cell>
          <cell r="C274" t="str">
            <v>m3</v>
          </cell>
          <cell r="D274" t="str">
            <v>SLOPE SCALING</v>
          </cell>
          <cell r="E274" t="str">
            <v>CUYD</v>
          </cell>
        </row>
        <row r="275">
          <cell r="A275" t="str">
            <v>20443-0000</v>
          </cell>
          <cell r="B275" t="str">
            <v>Berms</v>
          </cell>
          <cell r="C275" t="str">
            <v>m</v>
          </cell>
          <cell r="D275" t="str">
            <v>BERMS</v>
          </cell>
          <cell r="E275" t="str">
            <v>LNFT</v>
          </cell>
        </row>
        <row r="276">
          <cell r="A276" t="str">
            <v>20444-0000</v>
          </cell>
          <cell r="B276" t="str">
            <v>Slope grading</v>
          </cell>
          <cell r="C276" t="str">
            <v>m2</v>
          </cell>
          <cell r="D276" t="str">
            <v>SLOPE GRADING</v>
          </cell>
          <cell r="E276" t="str">
            <v>SQYD</v>
          </cell>
        </row>
        <row r="277">
          <cell r="A277" t="str">
            <v>20445-0000</v>
          </cell>
          <cell r="B277" t="str">
            <v>Slope scaling</v>
          </cell>
          <cell r="C277" t="str">
            <v>LPSM</v>
          </cell>
          <cell r="D277" t="str">
            <v>SLOPE SCALING</v>
          </cell>
          <cell r="E277" t="str">
            <v>LPSM</v>
          </cell>
        </row>
        <row r="278">
          <cell r="A278" t="str">
            <v>20450-1000</v>
          </cell>
          <cell r="B278" t="str">
            <v>Borrow, rock</v>
          </cell>
          <cell r="C278" t="str">
            <v>m3</v>
          </cell>
          <cell r="D278" t="str">
            <v>BORROW, ROCK</v>
          </cell>
          <cell r="E278" t="str">
            <v>CUYD</v>
          </cell>
        </row>
        <row r="279">
          <cell r="A279" t="str">
            <v>20451-1000</v>
          </cell>
          <cell r="B279" t="str">
            <v>Borrow, rock</v>
          </cell>
          <cell r="C279" t="str">
            <v>t</v>
          </cell>
          <cell r="D279" t="str">
            <v>BORROW, ROCK</v>
          </cell>
          <cell r="E279" t="str">
            <v>TON</v>
          </cell>
        </row>
        <row r="280">
          <cell r="A280" t="str">
            <v>20460-0000</v>
          </cell>
          <cell r="B280" t="str">
            <v>Hand excavation</v>
          </cell>
          <cell r="C280" t="str">
            <v>m3</v>
          </cell>
          <cell r="D280" t="str">
            <v>HAND EXCAVATION</v>
          </cell>
          <cell r="E280" t="str">
            <v>CUYD</v>
          </cell>
        </row>
        <row r="281">
          <cell r="A281" t="str">
            <v>20465-0000</v>
          </cell>
          <cell r="B281" t="str">
            <v>Conserve and place boulder</v>
          </cell>
          <cell r="C281" t="str">
            <v>Each</v>
          </cell>
          <cell r="D281" t="str">
            <v>CONSERVE AND PLACE BOULDER</v>
          </cell>
          <cell r="E281" t="str">
            <v>EACH</v>
          </cell>
        </row>
        <row r="282">
          <cell r="A282" t="str">
            <v>20466-0000</v>
          </cell>
          <cell r="B282" t="str">
            <v>Conserve and stockpile topsoil</v>
          </cell>
          <cell r="C282" t="str">
            <v>m3</v>
          </cell>
          <cell r="D282" t="str">
            <v>CONSERVE AND STOCKPILE TOPSOIL</v>
          </cell>
          <cell r="E282" t="str">
            <v>CUYD</v>
          </cell>
        </row>
        <row r="283">
          <cell r="A283" t="str">
            <v>20501-0000</v>
          </cell>
          <cell r="B283" t="str">
            <v>Controlled blast hole</v>
          </cell>
          <cell r="C283" t="str">
            <v>m</v>
          </cell>
          <cell r="D283" t="str">
            <v>CONTROLLED BLAST HOLE</v>
          </cell>
          <cell r="E283" t="str">
            <v>LNFT</v>
          </cell>
        </row>
        <row r="284">
          <cell r="A284" t="str">
            <v>20502-0000</v>
          </cell>
          <cell r="B284" t="str">
            <v>Controlled blasting</v>
          </cell>
          <cell r="C284" t="str">
            <v>m2</v>
          </cell>
          <cell r="D284" t="str">
            <v>CONTROLLED BLASTING</v>
          </cell>
          <cell r="E284" t="str">
            <v>SQFT</v>
          </cell>
        </row>
        <row r="285">
          <cell r="A285" t="str">
            <v>20503-0000</v>
          </cell>
          <cell r="B285" t="str">
            <v>Controlled vibration monitoring</v>
          </cell>
          <cell r="C285" t="str">
            <v>LPSM</v>
          </cell>
          <cell r="D285" t="str">
            <v>CONTROLLED VIBRATION MONITORING</v>
          </cell>
          <cell r="E285" t="str">
            <v>LPSM</v>
          </cell>
        </row>
        <row r="286">
          <cell r="A286" t="str">
            <v>20504-0000</v>
          </cell>
          <cell r="B286" t="str">
            <v>Blasting consultant</v>
          </cell>
          <cell r="C286" t="str">
            <v>LPSM</v>
          </cell>
          <cell r="D286" t="str">
            <v>BLASTING CONSULTANT</v>
          </cell>
          <cell r="E286" t="str">
            <v>LPSM</v>
          </cell>
        </row>
        <row r="287">
          <cell r="A287" t="str">
            <v>20701-0100</v>
          </cell>
          <cell r="B287" t="str">
            <v>Separation-stabilization geotextile, class 1, type A</v>
          </cell>
          <cell r="C287" t="str">
            <v>m2</v>
          </cell>
          <cell r="D287" t="str">
            <v>SEPARATION-STABILIZATION GEOTEXTILE, CLASS 1, TYPE A</v>
          </cell>
          <cell r="E287" t="str">
            <v>SQYD</v>
          </cell>
        </row>
        <row r="288">
          <cell r="A288" t="str">
            <v>20701-0200</v>
          </cell>
          <cell r="B288" t="str">
            <v>Separation-stabilization geotextile, class 1, type B</v>
          </cell>
          <cell r="C288" t="str">
            <v>m2</v>
          </cell>
          <cell r="D288" t="str">
            <v>SEPARATION-STABILIZATION GEOTEXTILE, CLASS 1, TYPE B</v>
          </cell>
          <cell r="E288" t="str">
            <v>SQYD</v>
          </cell>
        </row>
        <row r="289">
          <cell r="A289" t="str">
            <v>20701-0300</v>
          </cell>
          <cell r="B289" t="str">
            <v>Separation-stabilization geotextile, class 1, type C</v>
          </cell>
          <cell r="C289" t="str">
            <v>m2</v>
          </cell>
          <cell r="D289" t="str">
            <v>SEPARATION-STABILIZATION GEOTEXTILE, CLASS 1, TYPE C</v>
          </cell>
          <cell r="E289" t="str">
            <v>SQYD</v>
          </cell>
        </row>
        <row r="290">
          <cell r="A290" t="str">
            <v>20701-0400</v>
          </cell>
          <cell r="B290" t="str">
            <v>Separation-stabilization geotextile, class 1, type D</v>
          </cell>
          <cell r="C290" t="str">
            <v>m2</v>
          </cell>
          <cell r="D290" t="str">
            <v>SEPARATION-STABILIZATION GEOTEXTILE, CLASS 1, TYPE D</v>
          </cell>
          <cell r="E290" t="str">
            <v>SQYD</v>
          </cell>
        </row>
        <row r="291">
          <cell r="A291" t="str">
            <v>20701-0500</v>
          </cell>
          <cell r="B291" t="str">
            <v>Separation-stabilization geotextile, class 1, type E</v>
          </cell>
          <cell r="C291" t="str">
            <v>m2</v>
          </cell>
          <cell r="D291" t="str">
            <v>SEPARATION-STABILIZATION GEOTEXTILE, CLASS 1, TYPE E</v>
          </cell>
          <cell r="E291" t="str">
            <v>SQYD</v>
          </cell>
        </row>
        <row r="292">
          <cell r="A292" t="str">
            <v>20701-0600</v>
          </cell>
          <cell r="B292" t="str">
            <v>Separation-stabilization geotextile, class 2, type A</v>
          </cell>
          <cell r="C292" t="str">
            <v>m2</v>
          </cell>
          <cell r="D292" t="str">
            <v>SEPARATION-STABILIZATION GEOTEXTILE, CLASS 2, TYPE A</v>
          </cell>
          <cell r="E292" t="str">
            <v>SQYD</v>
          </cell>
        </row>
        <row r="293">
          <cell r="A293" t="str">
            <v>20701-0700</v>
          </cell>
          <cell r="B293" t="str">
            <v>Separation-stabilization geotextile, class 2, type B</v>
          </cell>
          <cell r="C293" t="str">
            <v>m2</v>
          </cell>
          <cell r="D293" t="str">
            <v>SEPARATION-STABILIZATION GEOTEXTILE, CLASS 2, TYPE B</v>
          </cell>
          <cell r="E293" t="str">
            <v>SQYD</v>
          </cell>
        </row>
        <row r="294">
          <cell r="A294" t="str">
            <v>20701-0800</v>
          </cell>
          <cell r="B294" t="str">
            <v>Separation-stabilization geotextile, class 2, type C</v>
          </cell>
          <cell r="C294" t="str">
            <v>m2</v>
          </cell>
          <cell r="D294" t="str">
            <v>SEPARATION-STABILIZATION GEOTEXTILE, CLASS 2, TYPE C</v>
          </cell>
          <cell r="E294" t="str">
            <v>SQYD</v>
          </cell>
        </row>
        <row r="295">
          <cell r="A295" t="str">
            <v>20701-0900</v>
          </cell>
          <cell r="B295" t="str">
            <v>Separation-stabilization geotextile, class 2, type D</v>
          </cell>
          <cell r="C295" t="str">
            <v>m2</v>
          </cell>
          <cell r="D295" t="str">
            <v>SEPARATION-STABILIZATION GEOTEXTILE, CLASS 2, TYPE D</v>
          </cell>
          <cell r="E295" t="str">
            <v>SQYD</v>
          </cell>
        </row>
        <row r="296">
          <cell r="A296" t="str">
            <v>20701-1000</v>
          </cell>
          <cell r="B296" t="str">
            <v>Separation-stabilization geotextile, class 2, type E</v>
          </cell>
          <cell r="C296" t="str">
            <v>m2</v>
          </cell>
          <cell r="D296" t="str">
            <v>SEPARATION-STABILIZATION GEOTEXTILE, CLASS 2, TYPE E</v>
          </cell>
          <cell r="E296" t="str">
            <v>SQYD</v>
          </cell>
        </row>
        <row r="297">
          <cell r="A297" t="str">
            <v>20702-0100</v>
          </cell>
          <cell r="B297" t="str">
            <v>Geotextile filter, class 1, type A</v>
          </cell>
          <cell r="C297" t="str">
            <v>m2</v>
          </cell>
          <cell r="D297" t="str">
            <v>GEOTEXTILE FILTER, CLASS 1, TYPE A</v>
          </cell>
          <cell r="E297" t="str">
            <v>SQYD</v>
          </cell>
        </row>
        <row r="298">
          <cell r="A298" t="str">
            <v>20702-0200</v>
          </cell>
          <cell r="B298" t="str">
            <v>Geotextile filter, class 1, type B</v>
          </cell>
          <cell r="C298" t="str">
            <v>m2</v>
          </cell>
          <cell r="D298" t="str">
            <v>GEOTEXTILE FILTER, CLASS 1, TYPE B</v>
          </cell>
          <cell r="E298" t="str">
            <v>SQYD</v>
          </cell>
        </row>
        <row r="299">
          <cell r="A299" t="str">
            <v>20702-0300</v>
          </cell>
          <cell r="B299" t="str">
            <v>Geotextile filter, class 1, type C</v>
          </cell>
          <cell r="C299" t="str">
            <v>m2</v>
          </cell>
          <cell r="D299" t="str">
            <v>GEOTEXTILE FILTER, CLASS 1, TYPE C</v>
          </cell>
          <cell r="E299" t="str">
            <v>SQYD</v>
          </cell>
        </row>
        <row r="300">
          <cell r="A300" t="str">
            <v>20702-0400</v>
          </cell>
          <cell r="B300" t="str">
            <v>Geotextile filter, class 1, type D</v>
          </cell>
          <cell r="C300" t="str">
            <v>m2</v>
          </cell>
          <cell r="D300" t="str">
            <v>GEOTEXTILE FILTER, CLASS 1, TYPE D</v>
          </cell>
          <cell r="E300" t="str">
            <v>SQYD</v>
          </cell>
        </row>
        <row r="301">
          <cell r="A301" t="str">
            <v>20702-0500</v>
          </cell>
          <cell r="B301" t="str">
            <v>Geotextile filter, class 1, type E</v>
          </cell>
          <cell r="C301" t="str">
            <v>m2</v>
          </cell>
          <cell r="D301" t="str">
            <v>GEOTEXTILE FILTER, CLASS 1, TYPE E</v>
          </cell>
          <cell r="E301" t="str">
            <v>SQYD</v>
          </cell>
        </row>
        <row r="302">
          <cell r="A302" t="str">
            <v>20702-0600</v>
          </cell>
          <cell r="B302" t="str">
            <v>Geotextile filter, class 2, type A</v>
          </cell>
          <cell r="C302" t="str">
            <v>m2</v>
          </cell>
          <cell r="D302" t="str">
            <v>GEOTEXTILE FILTER, CLASS 2, TYPE A</v>
          </cell>
          <cell r="E302" t="str">
            <v>SQYD</v>
          </cell>
        </row>
        <row r="303">
          <cell r="A303" t="str">
            <v>20702-0700</v>
          </cell>
          <cell r="B303" t="str">
            <v>Geotextile filter, class 2, type B</v>
          </cell>
          <cell r="C303" t="str">
            <v>m2</v>
          </cell>
          <cell r="D303" t="str">
            <v>GEOTEXTILE FILTER, CLASS 2, TYPE B</v>
          </cell>
          <cell r="E303" t="str">
            <v>SQYD</v>
          </cell>
        </row>
        <row r="304">
          <cell r="A304" t="str">
            <v>20702-0800</v>
          </cell>
          <cell r="B304" t="str">
            <v>Geotextile filter, class 2, type C</v>
          </cell>
          <cell r="C304" t="str">
            <v>m2</v>
          </cell>
          <cell r="D304" t="str">
            <v>GEOTEXTILE FILTER, CLASS 2, TYPE C</v>
          </cell>
          <cell r="E304" t="str">
            <v>SQYD</v>
          </cell>
        </row>
        <row r="305">
          <cell r="A305" t="str">
            <v>20702-0900</v>
          </cell>
          <cell r="B305" t="str">
            <v>Geotextile filter, class 2, type D</v>
          </cell>
          <cell r="C305" t="str">
            <v>m2</v>
          </cell>
          <cell r="D305" t="str">
            <v>GEOTEXTILE FILTER, CLASS 2, TYPE D</v>
          </cell>
          <cell r="E305" t="str">
            <v>SQYD</v>
          </cell>
        </row>
        <row r="306">
          <cell r="A306" t="str">
            <v>20702-1000</v>
          </cell>
          <cell r="B306" t="str">
            <v>Geotextile filter, class 2, type E</v>
          </cell>
          <cell r="C306" t="str">
            <v>m2</v>
          </cell>
          <cell r="D306" t="str">
            <v>GEOTEXTILE FILTER, CLASS 2, TYPE E</v>
          </cell>
          <cell r="E306" t="str">
            <v>SQYD</v>
          </cell>
        </row>
        <row r="307">
          <cell r="A307" t="str">
            <v>20703-0000</v>
          </cell>
          <cell r="B307" t="str">
            <v>Geogrid</v>
          </cell>
          <cell r="C307" t="str">
            <v>m2</v>
          </cell>
          <cell r="D307" t="str">
            <v>GEOGRID</v>
          </cell>
          <cell r="E307" t="str">
            <v>SQYD</v>
          </cell>
        </row>
        <row r="308">
          <cell r="A308" t="str">
            <v>20703-1000</v>
          </cell>
          <cell r="B308" t="str">
            <v>Geogrid, uniaxial</v>
          </cell>
          <cell r="C308" t="str">
            <v>m2</v>
          </cell>
          <cell r="D308" t="str">
            <v>GEOGRID, UNIAXIAL</v>
          </cell>
          <cell r="E308" t="str">
            <v>SQYD</v>
          </cell>
        </row>
        <row r="309">
          <cell r="A309" t="str">
            <v>20703-2000</v>
          </cell>
          <cell r="B309" t="str">
            <v>Geogrid, stabilization</v>
          </cell>
          <cell r="C309" t="str">
            <v>m2</v>
          </cell>
          <cell r="D309" t="str">
            <v>GEOGRID, STABILIZATION</v>
          </cell>
          <cell r="E309" t="str">
            <v>SQYD</v>
          </cell>
        </row>
        <row r="310">
          <cell r="A310" t="str">
            <v>20704-0000</v>
          </cell>
          <cell r="B310" t="str">
            <v>Geomembrane</v>
          </cell>
          <cell r="C310" t="str">
            <v>m2</v>
          </cell>
          <cell r="D310" t="str">
            <v>GEOMEMBRANE</v>
          </cell>
          <cell r="E310" t="str">
            <v>SQYD</v>
          </cell>
        </row>
        <row r="311">
          <cell r="A311" t="str">
            <v>20705-1000</v>
          </cell>
          <cell r="B311" t="str">
            <v>Insulation board, polystyrene foam</v>
          </cell>
          <cell r="C311" t="str">
            <v>m2</v>
          </cell>
          <cell r="D311" t="str">
            <v>INSULATION BOARD, POLYSTYRENE FOAM</v>
          </cell>
          <cell r="E311" t="str">
            <v>SQYD</v>
          </cell>
        </row>
        <row r="312">
          <cell r="A312" t="str">
            <v>20706-0000</v>
          </cell>
          <cell r="B312" t="str">
            <v>Geosynthetic clay liner</v>
          </cell>
          <cell r="C312" t="str">
            <v>m2</v>
          </cell>
          <cell r="D312" t="str">
            <v>GEOSYNTHETIC CLAY LINER</v>
          </cell>
          <cell r="E312" t="str">
            <v>SQYD</v>
          </cell>
        </row>
        <row r="313">
          <cell r="A313" t="str">
            <v>20707-0000</v>
          </cell>
          <cell r="B313" t="str">
            <v>Geocell</v>
          </cell>
          <cell r="C313" t="str">
            <v>m2</v>
          </cell>
          <cell r="D313" t="str">
            <v>GEOCELL</v>
          </cell>
          <cell r="E313" t="str">
            <v>SQYD</v>
          </cell>
        </row>
        <row r="314">
          <cell r="A314" t="str">
            <v>20720-0100</v>
          </cell>
          <cell r="B314" t="str">
            <v>Reinforcement geosynthetic, type 1</v>
          </cell>
          <cell r="C314" t="str">
            <v>m2</v>
          </cell>
          <cell r="D314" t="str">
            <v>REINFORCEMENT GEOSYNTHETIC, TYPE 1</v>
          </cell>
          <cell r="E314" t="str">
            <v>SQYD</v>
          </cell>
        </row>
        <row r="315">
          <cell r="A315" t="str">
            <v>20720-0200</v>
          </cell>
          <cell r="B315" t="str">
            <v>Reinforcement geosynthetic, type 2</v>
          </cell>
          <cell r="C315" t="str">
            <v>m2</v>
          </cell>
          <cell r="D315" t="str">
            <v>REINFORCEMENT GEOSYNTHETIC, TYPE 2</v>
          </cell>
          <cell r="E315" t="str">
            <v>SQYD</v>
          </cell>
        </row>
        <row r="316">
          <cell r="A316" t="str">
            <v>20720-0300</v>
          </cell>
          <cell r="B316" t="str">
            <v>Reinforcement geosynthetic, type 3</v>
          </cell>
          <cell r="C316" t="str">
            <v>m2</v>
          </cell>
          <cell r="D316" t="str">
            <v>REINFORCEMENT GEOSYNTHETIC, TYPE 3</v>
          </cell>
          <cell r="E316" t="str">
            <v>SQYD</v>
          </cell>
        </row>
        <row r="317">
          <cell r="A317" t="str">
            <v>20720-0400</v>
          </cell>
          <cell r="B317" t="str">
            <v>Reinforcement geosynthetic, type 4</v>
          </cell>
          <cell r="C317" t="str">
            <v>m2</v>
          </cell>
          <cell r="D317" t="str">
            <v>REINFORCEMENT GEOSYNTHETIC, TYPE 4</v>
          </cell>
          <cell r="E317" t="str">
            <v>SQYD</v>
          </cell>
        </row>
        <row r="318">
          <cell r="A318" t="str">
            <v>20720-0500</v>
          </cell>
          <cell r="B318" t="str">
            <v>Reinforcement geosynthetic, type 5</v>
          </cell>
          <cell r="C318" t="str">
            <v>m2</v>
          </cell>
          <cell r="D318" t="str">
            <v>REINFORCEMENT GEOSYNTHETIC, TYPE 5</v>
          </cell>
          <cell r="E318" t="str">
            <v>SQYD</v>
          </cell>
        </row>
        <row r="319">
          <cell r="A319" t="str">
            <v>20720-0600</v>
          </cell>
          <cell r="B319" t="str">
            <v>Reinforcement geosynthetic, type 6</v>
          </cell>
          <cell r="C319" t="str">
            <v>m2</v>
          </cell>
          <cell r="D319" t="str">
            <v>REINFORCEMENT GEOSYNTHETIC, TYPE 6</v>
          </cell>
          <cell r="E319" t="str">
            <v>SQYD</v>
          </cell>
        </row>
        <row r="320">
          <cell r="A320" t="str">
            <v>20801-0000</v>
          </cell>
          <cell r="B320" t="str">
            <v>Structure excavation</v>
          </cell>
          <cell r="C320" t="str">
            <v>m3</v>
          </cell>
          <cell r="D320" t="str">
            <v>STRUCTURE EXCAVATION</v>
          </cell>
          <cell r="E320" t="str">
            <v>CUYD</v>
          </cell>
        </row>
        <row r="321">
          <cell r="A321" t="str">
            <v>20802-0000</v>
          </cell>
          <cell r="B321" t="str">
            <v>Foundation fill</v>
          </cell>
          <cell r="C321" t="str">
            <v>m3</v>
          </cell>
          <cell r="D321" t="str">
            <v>FOUNDATION FILL</v>
          </cell>
          <cell r="E321" t="str">
            <v>CUYD</v>
          </cell>
        </row>
        <row r="322">
          <cell r="A322" t="str">
            <v>20803-0000</v>
          </cell>
          <cell r="B322" t="str">
            <v>Structural backfill</v>
          </cell>
          <cell r="C322" t="str">
            <v>m3</v>
          </cell>
          <cell r="D322" t="str">
            <v>STRUCTURAL BACKFILL</v>
          </cell>
          <cell r="E322" t="str">
            <v>CUYD</v>
          </cell>
        </row>
        <row r="323">
          <cell r="A323" t="str">
            <v>20804-0000</v>
          </cell>
          <cell r="B323" t="str">
            <v>Structural backfill</v>
          </cell>
          <cell r="C323" t="str">
            <v>t</v>
          </cell>
          <cell r="D323" t="str">
            <v>STRUCTURAL BACKFILL</v>
          </cell>
          <cell r="E323" t="str">
            <v>TON</v>
          </cell>
        </row>
        <row r="324">
          <cell r="A324" t="str">
            <v>20810-0000</v>
          </cell>
          <cell r="B324" t="str">
            <v>Shoring and bracing</v>
          </cell>
          <cell r="C324" t="str">
            <v>LPSM</v>
          </cell>
          <cell r="D324" t="str">
            <v>SHORING AND BRACING</v>
          </cell>
          <cell r="E324" t="str">
            <v>LPSM</v>
          </cell>
        </row>
        <row r="325">
          <cell r="A325" t="str">
            <v>20811-0000</v>
          </cell>
          <cell r="B325" t="str">
            <v>Shoring and bracing</v>
          </cell>
          <cell r="C325" t="str">
            <v>m2</v>
          </cell>
          <cell r="D325" t="str">
            <v>SHORING AND BRACING</v>
          </cell>
          <cell r="E325" t="str">
            <v>SQFT</v>
          </cell>
        </row>
        <row r="326">
          <cell r="A326" t="str">
            <v>20815-0000</v>
          </cell>
          <cell r="B326" t="str">
            <v>Cofferdams</v>
          </cell>
          <cell r="C326" t="str">
            <v>LPSM</v>
          </cell>
          <cell r="D326" t="str">
            <v>COFFERDAMS</v>
          </cell>
          <cell r="E326" t="str">
            <v>LPSM</v>
          </cell>
        </row>
        <row r="327">
          <cell r="A327" t="str">
            <v>20816-0000</v>
          </cell>
          <cell r="B327" t="str">
            <v>Cofferdams</v>
          </cell>
          <cell r="C327" t="str">
            <v>m2</v>
          </cell>
          <cell r="D327" t="str">
            <v>COFFERDAMS</v>
          </cell>
          <cell r="E327" t="str">
            <v>SQYD</v>
          </cell>
        </row>
        <row r="328">
          <cell r="A328" t="str">
            <v>20820-0000</v>
          </cell>
          <cell r="B328" t="str">
            <v>Dewatering</v>
          </cell>
          <cell r="C328" t="str">
            <v>LPSM</v>
          </cell>
          <cell r="D328" t="str">
            <v>DEWATERING</v>
          </cell>
          <cell r="E328" t="str">
            <v>LPSM</v>
          </cell>
        </row>
        <row r="329">
          <cell r="A329" t="str">
            <v>21101-1000</v>
          </cell>
          <cell r="B329" t="str">
            <v>Roadway obliteration, method 1</v>
          </cell>
          <cell r="C329" t="str">
            <v>m2</v>
          </cell>
          <cell r="D329" t="str">
            <v>ROADWAY OBLITERATION, METHOD 1</v>
          </cell>
          <cell r="E329" t="str">
            <v>SQYD</v>
          </cell>
        </row>
        <row r="330">
          <cell r="A330" t="str">
            <v>21101-2000</v>
          </cell>
          <cell r="B330" t="str">
            <v>Roadway obliteration, method 2</v>
          </cell>
          <cell r="C330" t="str">
            <v>m2</v>
          </cell>
          <cell r="D330" t="str">
            <v>ROADWAY OBLITERATION, METHOD 2</v>
          </cell>
          <cell r="E330" t="str">
            <v>SQYD</v>
          </cell>
        </row>
        <row r="331">
          <cell r="A331" t="str">
            <v>21102-1000</v>
          </cell>
          <cell r="B331" t="str">
            <v>Roadway obliteration, method 1</v>
          </cell>
          <cell r="C331" t="str">
            <v>LPSM</v>
          </cell>
          <cell r="D331" t="str">
            <v>ROADWAY OBLITERATION, METHOD 1</v>
          </cell>
          <cell r="E331" t="str">
            <v>LPSM</v>
          </cell>
        </row>
        <row r="332">
          <cell r="A332" t="str">
            <v>21102-2000</v>
          </cell>
          <cell r="B332" t="str">
            <v>Roadway obliteration, method 2</v>
          </cell>
          <cell r="C332" t="str">
            <v>LPSM</v>
          </cell>
          <cell r="D332" t="str">
            <v>ROADWAY OBLITERATION, METHOD 2</v>
          </cell>
          <cell r="E332" t="str">
            <v>LPSM</v>
          </cell>
        </row>
        <row r="333">
          <cell r="A333" t="str">
            <v>21102-3000</v>
          </cell>
          <cell r="B333" t="str">
            <v>Roadway obliteration, method 3</v>
          </cell>
          <cell r="C333" t="str">
            <v>LPSM</v>
          </cell>
          <cell r="D333" t="str">
            <v>ROADWAY OBLITERATION, METHOD 3</v>
          </cell>
          <cell r="E333" t="str">
            <v>LPSM</v>
          </cell>
        </row>
        <row r="334">
          <cell r="A334" t="str">
            <v>21201-0000</v>
          </cell>
          <cell r="B334" t="str">
            <v>Linear grading</v>
          </cell>
          <cell r="C334" t="str">
            <v>km</v>
          </cell>
          <cell r="D334" t="str">
            <v>LINEAR GRADING</v>
          </cell>
          <cell r="E334" t="str">
            <v>MILE</v>
          </cell>
        </row>
        <row r="335">
          <cell r="A335" t="str">
            <v>21202-0000</v>
          </cell>
          <cell r="B335" t="str">
            <v>Site grading</v>
          </cell>
          <cell r="C335" t="str">
            <v>m2</v>
          </cell>
          <cell r="D335" t="str">
            <v>SITE GRADING</v>
          </cell>
          <cell r="E335" t="str">
            <v>SQYD</v>
          </cell>
        </row>
        <row r="336">
          <cell r="A336" t="str">
            <v>21301-0000</v>
          </cell>
          <cell r="B336" t="str">
            <v>Subgrade stabilization</v>
          </cell>
          <cell r="C336" t="str">
            <v>m2</v>
          </cell>
          <cell r="D336" t="str">
            <v>SUBGRADE STABILIZATION</v>
          </cell>
          <cell r="E336" t="str">
            <v>SQYD</v>
          </cell>
        </row>
        <row r="337">
          <cell r="A337" t="str">
            <v>21302-0000</v>
          </cell>
          <cell r="B337" t="str">
            <v>Lime</v>
          </cell>
          <cell r="C337" t="str">
            <v>t</v>
          </cell>
          <cell r="D337" t="str">
            <v>LIME</v>
          </cell>
          <cell r="E337" t="str">
            <v>TON</v>
          </cell>
        </row>
        <row r="338">
          <cell r="A338" t="str">
            <v>21303-0000</v>
          </cell>
          <cell r="B338" t="str">
            <v>Hydraulic cement</v>
          </cell>
          <cell r="C338" t="str">
            <v>t</v>
          </cell>
          <cell r="D338" t="str">
            <v>HYDRAULIC CEMENT</v>
          </cell>
          <cell r="E338" t="str">
            <v>TON</v>
          </cell>
        </row>
        <row r="339">
          <cell r="A339" t="str">
            <v>21304-0000</v>
          </cell>
          <cell r="B339" t="str">
            <v>Fly ash</v>
          </cell>
          <cell r="C339" t="str">
            <v>t</v>
          </cell>
          <cell r="D339" t="str">
            <v>FLY ASH</v>
          </cell>
          <cell r="E339" t="str">
            <v>TON</v>
          </cell>
        </row>
        <row r="340">
          <cell r="A340" t="str">
            <v>25101-0000</v>
          </cell>
          <cell r="B340" t="str">
            <v>Placed riprap, method A</v>
          </cell>
          <cell r="C340" t="str">
            <v>m3</v>
          </cell>
          <cell r="D340" t="str">
            <v>PLACED RIPRAP, METHOD A</v>
          </cell>
          <cell r="E340" t="str">
            <v>CUYD</v>
          </cell>
        </row>
        <row r="341">
          <cell r="A341" t="str">
            <v>25101-0100</v>
          </cell>
          <cell r="B341" t="str">
            <v>Placed riprap, method A, class 1</v>
          </cell>
          <cell r="C341" t="str">
            <v>m3</v>
          </cell>
          <cell r="D341" t="str">
            <v>PLACED RIPRAP, METHOD A, CLASS 1</v>
          </cell>
          <cell r="E341" t="str">
            <v>CUYD</v>
          </cell>
        </row>
        <row r="342">
          <cell r="A342" t="str">
            <v>25101-0200</v>
          </cell>
          <cell r="B342" t="str">
            <v>Placed riprap, method A, class 2</v>
          </cell>
          <cell r="C342" t="str">
            <v>m3</v>
          </cell>
          <cell r="D342" t="str">
            <v>PLACED RIPRAP, METHOD A, CLASS 2</v>
          </cell>
          <cell r="E342" t="str">
            <v>CUYD</v>
          </cell>
        </row>
        <row r="343">
          <cell r="A343" t="str">
            <v>25101-0300</v>
          </cell>
          <cell r="B343" t="str">
            <v>Placed riprap, method A, class 3</v>
          </cell>
          <cell r="C343" t="str">
            <v>m3</v>
          </cell>
          <cell r="D343" t="str">
            <v>PLACED RIPRAP, METHOD A, CLASS 3</v>
          </cell>
          <cell r="E343" t="str">
            <v>CUYD</v>
          </cell>
        </row>
        <row r="344">
          <cell r="A344" t="str">
            <v>25101-0400</v>
          </cell>
          <cell r="B344" t="str">
            <v>Placed riprap, method A, class 4</v>
          </cell>
          <cell r="C344" t="str">
            <v>m3</v>
          </cell>
          <cell r="D344" t="str">
            <v>PLACED RIPRAP, METHOD A, CLASS 4</v>
          </cell>
          <cell r="E344" t="str">
            <v>CUYD</v>
          </cell>
        </row>
        <row r="345">
          <cell r="A345" t="str">
            <v>25101-0500</v>
          </cell>
          <cell r="B345" t="str">
            <v>Placed riprap, method A, class 5</v>
          </cell>
          <cell r="C345" t="str">
            <v>m3</v>
          </cell>
          <cell r="D345" t="str">
            <v>PLACED RIPRAP, METHOD A, CLASS 5</v>
          </cell>
          <cell r="E345" t="str">
            <v>CUYD</v>
          </cell>
        </row>
        <row r="346">
          <cell r="A346" t="str">
            <v>25101-0600</v>
          </cell>
          <cell r="B346" t="str">
            <v>Placed riprap, method A, class 6</v>
          </cell>
          <cell r="C346" t="str">
            <v>m3</v>
          </cell>
          <cell r="D346" t="str">
            <v>PLACED RIPRAP, METHOD A, CLASS 6</v>
          </cell>
          <cell r="E346" t="str">
            <v>CUYD</v>
          </cell>
        </row>
        <row r="347">
          <cell r="A347" t="str">
            <v>25101-0700</v>
          </cell>
          <cell r="B347" t="str">
            <v>Placed riprap, method A, class 7</v>
          </cell>
          <cell r="C347" t="str">
            <v>m3</v>
          </cell>
          <cell r="D347" t="str">
            <v>PLACED RIPRAP, METHOD A, CLASS 7</v>
          </cell>
          <cell r="E347" t="str">
            <v>CUYD</v>
          </cell>
        </row>
        <row r="348">
          <cell r="A348" t="str">
            <v>25101-0800</v>
          </cell>
          <cell r="B348" t="str">
            <v>Placed riprap, method A, class 8</v>
          </cell>
          <cell r="C348" t="str">
            <v>m3</v>
          </cell>
          <cell r="D348" t="str">
            <v>PLACED RIPRAP, METHOD A, CLASS 8</v>
          </cell>
          <cell r="E348" t="str">
            <v>CUYD</v>
          </cell>
        </row>
        <row r="349">
          <cell r="A349" t="str">
            <v>25101-0900</v>
          </cell>
          <cell r="B349" t="str">
            <v>Placed riprap, method A, class 9</v>
          </cell>
          <cell r="C349" t="str">
            <v>m3</v>
          </cell>
          <cell r="D349" t="str">
            <v>PLACED RIPRAP, METHOD A, CLASS 9</v>
          </cell>
          <cell r="E349" t="str">
            <v>CUYD</v>
          </cell>
        </row>
        <row r="350">
          <cell r="A350" t="str">
            <v>25101-1000</v>
          </cell>
          <cell r="B350" t="str">
            <v>Placed riprap, method A, class 10</v>
          </cell>
          <cell r="C350" t="str">
            <v>m3</v>
          </cell>
          <cell r="D350" t="str">
            <v>PLACED RIPRAP, METHOD A, CLASS 10</v>
          </cell>
          <cell r="E350" t="str">
            <v>CUYD</v>
          </cell>
        </row>
        <row r="351">
          <cell r="A351" t="str">
            <v>25101-2000</v>
          </cell>
          <cell r="B351" t="str">
            <v>Placed riprap, method B</v>
          </cell>
          <cell r="C351" t="str">
            <v>m3</v>
          </cell>
          <cell r="D351" t="str">
            <v>PLACED RIPRAP, METHOD B</v>
          </cell>
          <cell r="E351" t="str">
            <v>CUYD</v>
          </cell>
        </row>
        <row r="352">
          <cell r="A352" t="str">
            <v>25101-2100</v>
          </cell>
          <cell r="B352" t="str">
            <v>Placed riprap, method B, class 1</v>
          </cell>
          <cell r="C352" t="str">
            <v>m3</v>
          </cell>
          <cell r="D352" t="str">
            <v>PLACED RIPRAP, METHOD B, CLASS 1</v>
          </cell>
          <cell r="E352" t="str">
            <v>CUYD</v>
          </cell>
        </row>
        <row r="353">
          <cell r="A353" t="str">
            <v>25101-2200</v>
          </cell>
          <cell r="B353" t="str">
            <v>Placed riprap, method B, class 2</v>
          </cell>
          <cell r="C353" t="str">
            <v>m3</v>
          </cell>
          <cell r="D353" t="str">
            <v>PLACED RIPRAP, METHOD B, CLASS 2</v>
          </cell>
          <cell r="E353" t="str">
            <v>CUYD</v>
          </cell>
        </row>
        <row r="354">
          <cell r="A354" t="str">
            <v>25101-2300</v>
          </cell>
          <cell r="B354" t="str">
            <v>Placed riprap, method B, class 3</v>
          </cell>
          <cell r="C354" t="str">
            <v>m3</v>
          </cell>
          <cell r="D354" t="str">
            <v>PLACED RIPRAP, METHOD B, CLASS 3</v>
          </cell>
          <cell r="E354" t="str">
            <v>CUYD</v>
          </cell>
        </row>
        <row r="355">
          <cell r="A355" t="str">
            <v>25101-2400</v>
          </cell>
          <cell r="B355" t="str">
            <v>Placed riprap, method B, class 4</v>
          </cell>
          <cell r="C355" t="str">
            <v>m3</v>
          </cell>
          <cell r="D355" t="str">
            <v>PLACED RIPRAP, METHOD B, CLASS 4</v>
          </cell>
          <cell r="E355" t="str">
            <v>CUYD</v>
          </cell>
        </row>
        <row r="356">
          <cell r="A356" t="str">
            <v>25101-2500</v>
          </cell>
          <cell r="B356" t="str">
            <v>Placed riprap, method B, class 5</v>
          </cell>
          <cell r="C356" t="str">
            <v>m3</v>
          </cell>
          <cell r="D356" t="str">
            <v>PLACED RIPRAP, METHOD B, CLASS 5</v>
          </cell>
          <cell r="E356" t="str">
            <v>CUYD</v>
          </cell>
        </row>
        <row r="357">
          <cell r="A357" t="str">
            <v>25101-2600</v>
          </cell>
          <cell r="B357" t="str">
            <v>Placed riprap, method B, class 6</v>
          </cell>
          <cell r="C357" t="str">
            <v>m3</v>
          </cell>
          <cell r="D357" t="str">
            <v>PLACED RIPRAP, METHOD B, CLASS 6</v>
          </cell>
          <cell r="E357" t="str">
            <v>CUYD</v>
          </cell>
        </row>
        <row r="358">
          <cell r="A358" t="str">
            <v>25101-2700</v>
          </cell>
          <cell r="B358" t="str">
            <v>Placed riprap, method B, class 7</v>
          </cell>
          <cell r="C358" t="str">
            <v>m3</v>
          </cell>
          <cell r="D358" t="str">
            <v>PLACED RIPRAP, METHOD B, CLASS 7</v>
          </cell>
          <cell r="E358" t="str">
            <v>CUYD</v>
          </cell>
        </row>
        <row r="359">
          <cell r="A359" t="str">
            <v>25101-2800</v>
          </cell>
          <cell r="B359" t="str">
            <v>Placed riprap, method B, class 8</v>
          </cell>
          <cell r="C359" t="str">
            <v>m3</v>
          </cell>
          <cell r="D359" t="str">
            <v>PLACED RIPRAP, METHOD B, CLASS 8</v>
          </cell>
          <cell r="E359" t="str">
            <v>CUYD</v>
          </cell>
        </row>
        <row r="360">
          <cell r="A360" t="str">
            <v>25101-2900</v>
          </cell>
          <cell r="B360" t="str">
            <v>Placed riprap, method B, class 9</v>
          </cell>
          <cell r="C360" t="str">
            <v>m3</v>
          </cell>
          <cell r="D360" t="str">
            <v>PLACED RIPRAP, METHOD B, CLASS 9</v>
          </cell>
          <cell r="E360" t="str">
            <v>CUYD</v>
          </cell>
        </row>
        <row r="361">
          <cell r="A361" t="str">
            <v>25101-3000</v>
          </cell>
          <cell r="B361" t="str">
            <v>Placed riprap, method B, class 10</v>
          </cell>
          <cell r="C361" t="str">
            <v>m3</v>
          </cell>
          <cell r="D361" t="str">
            <v>PLACED RIPRAP, METHOD B, CLASS 10</v>
          </cell>
          <cell r="E361" t="str">
            <v>CUYD</v>
          </cell>
        </row>
        <row r="362">
          <cell r="A362" t="str">
            <v>25102-0000</v>
          </cell>
          <cell r="B362" t="str">
            <v>Placed riprap, method A</v>
          </cell>
          <cell r="C362" t="str">
            <v>t</v>
          </cell>
          <cell r="D362" t="str">
            <v>PLACED RIPRAP, METHOD A</v>
          </cell>
          <cell r="E362" t="str">
            <v>TON</v>
          </cell>
        </row>
        <row r="363">
          <cell r="A363" t="str">
            <v>25102-0100</v>
          </cell>
          <cell r="B363" t="str">
            <v>Placed riprap, method A, class 1</v>
          </cell>
          <cell r="C363" t="str">
            <v>t</v>
          </cell>
          <cell r="D363" t="str">
            <v>PLACED RIPRAP, METHOD A, CLASS 1</v>
          </cell>
          <cell r="E363" t="str">
            <v>TON</v>
          </cell>
        </row>
        <row r="364">
          <cell r="A364" t="str">
            <v>25102-0200</v>
          </cell>
          <cell r="B364" t="str">
            <v>Placed riprap, method A, class 2</v>
          </cell>
          <cell r="C364" t="str">
            <v>t</v>
          </cell>
          <cell r="D364" t="str">
            <v>PLACED RIPRAP, METHOD A, CLASS 2</v>
          </cell>
          <cell r="E364" t="str">
            <v>TON</v>
          </cell>
        </row>
        <row r="365">
          <cell r="A365" t="str">
            <v>25102-0300</v>
          </cell>
          <cell r="B365" t="str">
            <v>Placed riprap, method A, class 3</v>
          </cell>
          <cell r="C365" t="str">
            <v>t</v>
          </cell>
          <cell r="D365" t="str">
            <v>PLACED RIPRAP, METHOD A, CLASS 3</v>
          </cell>
          <cell r="E365" t="str">
            <v>TON</v>
          </cell>
        </row>
        <row r="366">
          <cell r="A366" t="str">
            <v>25102-0400</v>
          </cell>
          <cell r="B366" t="str">
            <v>Placed riprap, method A, class 4</v>
          </cell>
          <cell r="C366" t="str">
            <v>t</v>
          </cell>
          <cell r="D366" t="str">
            <v>PLACED RIPRAP, METHOD A, CLASS 4</v>
          </cell>
          <cell r="E366" t="str">
            <v>TON</v>
          </cell>
        </row>
        <row r="367">
          <cell r="A367" t="str">
            <v>25102-0500</v>
          </cell>
          <cell r="B367" t="str">
            <v>Placed riprap, method A, class 5</v>
          </cell>
          <cell r="C367" t="str">
            <v>t</v>
          </cell>
          <cell r="D367" t="str">
            <v>PLACED RIPRAP, METHOD A, CLASS 5</v>
          </cell>
          <cell r="E367" t="str">
            <v>TON</v>
          </cell>
        </row>
        <row r="368">
          <cell r="A368" t="str">
            <v>25102-0600</v>
          </cell>
          <cell r="B368" t="str">
            <v>Placed riprap, method A, class 6</v>
          </cell>
          <cell r="C368" t="str">
            <v>t</v>
          </cell>
          <cell r="D368" t="str">
            <v>PLACED RIPRAP, METHOD A, CLASS 6</v>
          </cell>
          <cell r="E368" t="str">
            <v>TON</v>
          </cell>
        </row>
        <row r="369">
          <cell r="A369" t="str">
            <v>25102-0700</v>
          </cell>
          <cell r="B369" t="str">
            <v>Placed riprap, method A, class 7</v>
          </cell>
          <cell r="C369" t="str">
            <v>t</v>
          </cell>
          <cell r="D369" t="str">
            <v>PLACED RIPRAP, METHOD A, CLASS 7</v>
          </cell>
          <cell r="E369" t="str">
            <v>TON</v>
          </cell>
        </row>
        <row r="370">
          <cell r="A370" t="str">
            <v>25102-0800</v>
          </cell>
          <cell r="B370" t="str">
            <v>Placed riprap, method A, class 8</v>
          </cell>
          <cell r="C370" t="str">
            <v>t</v>
          </cell>
          <cell r="D370" t="str">
            <v>PLACED RIPRAP, METHOD A, CLASS 8</v>
          </cell>
          <cell r="E370" t="str">
            <v>TON</v>
          </cell>
        </row>
        <row r="371">
          <cell r="A371" t="str">
            <v>25102-0900</v>
          </cell>
          <cell r="B371" t="str">
            <v>Placed riprap, method A, class 9</v>
          </cell>
          <cell r="C371" t="str">
            <v>t</v>
          </cell>
          <cell r="D371" t="str">
            <v>PLACED RIPRAP, METHOD A, CLASS 9</v>
          </cell>
          <cell r="E371" t="str">
            <v>TON</v>
          </cell>
        </row>
        <row r="372">
          <cell r="A372" t="str">
            <v>25102-1000</v>
          </cell>
          <cell r="B372" t="str">
            <v>Placed riprap, method A, class 10</v>
          </cell>
          <cell r="C372" t="str">
            <v>t</v>
          </cell>
          <cell r="D372" t="str">
            <v>PLACED RIPRAP, METHOD A, CLASS 10</v>
          </cell>
          <cell r="E372" t="str">
            <v>TON</v>
          </cell>
        </row>
        <row r="373">
          <cell r="A373" t="str">
            <v>25102-2000</v>
          </cell>
          <cell r="B373" t="str">
            <v>Placed riprap, method B</v>
          </cell>
          <cell r="C373" t="str">
            <v>t</v>
          </cell>
          <cell r="D373" t="str">
            <v>PLACED RIPRAP, METHOD B</v>
          </cell>
          <cell r="E373" t="str">
            <v>TON</v>
          </cell>
        </row>
        <row r="374">
          <cell r="A374" t="str">
            <v>25102-2100</v>
          </cell>
          <cell r="B374" t="str">
            <v>Placed riprap, method B, class 1</v>
          </cell>
          <cell r="C374" t="str">
            <v>t</v>
          </cell>
          <cell r="D374" t="str">
            <v>PLACED RIPRAP, METHOD B, CLASS 1</v>
          </cell>
          <cell r="E374" t="str">
            <v>TON</v>
          </cell>
        </row>
        <row r="375">
          <cell r="A375" t="str">
            <v>25102-2200</v>
          </cell>
          <cell r="B375" t="str">
            <v>Placed riprap, method B, class 2</v>
          </cell>
          <cell r="C375" t="str">
            <v>t</v>
          </cell>
          <cell r="D375" t="str">
            <v>PLACED RIPRAP, METHOD B, CLASS 2</v>
          </cell>
          <cell r="E375" t="str">
            <v>TON</v>
          </cell>
        </row>
        <row r="376">
          <cell r="A376" t="str">
            <v>25102-2300</v>
          </cell>
          <cell r="B376" t="str">
            <v>Placed riprap, method B, class 3</v>
          </cell>
          <cell r="C376" t="str">
            <v>t</v>
          </cell>
          <cell r="D376" t="str">
            <v>PLACED RIPRAP, METHOD B, CLASS 3</v>
          </cell>
          <cell r="E376" t="str">
            <v>TON</v>
          </cell>
        </row>
        <row r="377">
          <cell r="A377" t="str">
            <v>25102-2400</v>
          </cell>
          <cell r="B377" t="str">
            <v>Placed riprap, method B, class 4</v>
          </cell>
          <cell r="C377" t="str">
            <v>t</v>
          </cell>
          <cell r="D377" t="str">
            <v>PLACED RIPRAP, METHOD B, CLASS 4</v>
          </cell>
          <cell r="E377" t="str">
            <v>TON</v>
          </cell>
        </row>
        <row r="378">
          <cell r="A378" t="str">
            <v>25102-2500</v>
          </cell>
          <cell r="B378" t="str">
            <v>Placed riprap, method B, class 5</v>
          </cell>
          <cell r="C378" t="str">
            <v>t</v>
          </cell>
          <cell r="D378" t="str">
            <v>PLACED RIPRAP, METHOD B, CLASS 5</v>
          </cell>
          <cell r="E378" t="str">
            <v>TON</v>
          </cell>
        </row>
        <row r="379">
          <cell r="A379" t="str">
            <v>25102-2600</v>
          </cell>
          <cell r="B379" t="str">
            <v>Placed riprap, method B, class 6</v>
          </cell>
          <cell r="C379" t="str">
            <v>t</v>
          </cell>
          <cell r="D379" t="str">
            <v>PLACED RIPRAP, METHOD B, CLASS 6</v>
          </cell>
          <cell r="E379" t="str">
            <v>TON</v>
          </cell>
        </row>
        <row r="380">
          <cell r="A380" t="str">
            <v>25102-2700</v>
          </cell>
          <cell r="B380" t="str">
            <v>Placed riprap, method B, class 7</v>
          </cell>
          <cell r="C380" t="str">
            <v>t</v>
          </cell>
          <cell r="D380" t="str">
            <v>PLACED RIPRAP, METHOD B, CLASS 7</v>
          </cell>
          <cell r="E380" t="str">
            <v>TON</v>
          </cell>
        </row>
        <row r="381">
          <cell r="A381" t="str">
            <v>25102-2800</v>
          </cell>
          <cell r="B381" t="str">
            <v>Placed riprap, method B, class 8</v>
          </cell>
          <cell r="C381" t="str">
            <v>t</v>
          </cell>
          <cell r="D381" t="str">
            <v>PLACED RIPRAP, METHOD B, CLASS 8</v>
          </cell>
          <cell r="E381" t="str">
            <v>TON</v>
          </cell>
        </row>
        <row r="382">
          <cell r="A382" t="str">
            <v>25102-2900</v>
          </cell>
          <cell r="B382" t="str">
            <v>Placed riprap, method B, class 9</v>
          </cell>
          <cell r="C382" t="str">
            <v>t</v>
          </cell>
          <cell r="D382" t="str">
            <v>PLACED RIPRAP, METHOD B, CLASS 9</v>
          </cell>
          <cell r="E382" t="str">
            <v>TON</v>
          </cell>
        </row>
        <row r="383">
          <cell r="A383" t="str">
            <v>25102-3000</v>
          </cell>
          <cell r="B383" t="str">
            <v>Placed riprap, method B, class 10</v>
          </cell>
          <cell r="C383" t="str">
            <v>t</v>
          </cell>
          <cell r="D383" t="str">
            <v>PLACED RIPRAP, METHOD B, CLASS 10</v>
          </cell>
          <cell r="E383" t="str">
            <v>TON</v>
          </cell>
        </row>
        <row r="384">
          <cell r="A384" t="str">
            <v>25105-0000</v>
          </cell>
          <cell r="B384" t="str">
            <v>Keyed riprap, method A</v>
          </cell>
          <cell r="C384" t="str">
            <v>m3</v>
          </cell>
          <cell r="D384" t="str">
            <v>KEYED RIPRAP, METHOD A</v>
          </cell>
          <cell r="E384" t="str">
            <v>CUYD</v>
          </cell>
        </row>
        <row r="385">
          <cell r="A385" t="str">
            <v>25105-0100</v>
          </cell>
          <cell r="B385" t="str">
            <v>Keyed riprap, method A, class 1</v>
          </cell>
          <cell r="C385" t="str">
            <v>m3</v>
          </cell>
          <cell r="D385" t="str">
            <v>KEYED RIPRAP, METHOD A, CLASS 1</v>
          </cell>
          <cell r="E385" t="str">
            <v>CUYD</v>
          </cell>
        </row>
        <row r="386">
          <cell r="A386" t="str">
            <v>25105-0200</v>
          </cell>
          <cell r="B386" t="str">
            <v>Keyed riprap, method A, class 2</v>
          </cell>
          <cell r="C386" t="str">
            <v>m3</v>
          </cell>
          <cell r="D386" t="str">
            <v>KEYED RIPRAP, METHOD A, CLASS 2</v>
          </cell>
          <cell r="E386" t="str">
            <v>CUYD</v>
          </cell>
        </row>
        <row r="387">
          <cell r="A387" t="str">
            <v>25105-0300</v>
          </cell>
          <cell r="B387" t="str">
            <v>Keyed riprap, method A, class 3</v>
          </cell>
          <cell r="C387" t="str">
            <v>m3</v>
          </cell>
          <cell r="D387" t="str">
            <v>KEYED RIPRAP, METHOD A, CLASS 3</v>
          </cell>
          <cell r="E387" t="str">
            <v>CUYD</v>
          </cell>
        </row>
        <row r="388">
          <cell r="A388" t="str">
            <v>25105-0400</v>
          </cell>
          <cell r="B388" t="str">
            <v>Keyed riprap, method A, class 4</v>
          </cell>
          <cell r="C388" t="str">
            <v>m3</v>
          </cell>
          <cell r="D388" t="str">
            <v>KEYED RIPRAP, METHOD A, CLASS 4</v>
          </cell>
          <cell r="E388" t="str">
            <v>CUYD</v>
          </cell>
        </row>
        <row r="389">
          <cell r="A389" t="str">
            <v>25105-0500</v>
          </cell>
          <cell r="B389" t="str">
            <v>Keyed riprap, method A, class 5</v>
          </cell>
          <cell r="C389" t="str">
            <v>m3</v>
          </cell>
          <cell r="D389" t="str">
            <v>KEYED RIPRAP, METHOD A, CLASS 5</v>
          </cell>
          <cell r="E389" t="str">
            <v>CUYD</v>
          </cell>
        </row>
        <row r="390">
          <cell r="A390" t="str">
            <v>25105-0600</v>
          </cell>
          <cell r="B390" t="str">
            <v>Keyed riprap, method A, class 6</v>
          </cell>
          <cell r="C390" t="str">
            <v>m3</v>
          </cell>
          <cell r="D390" t="str">
            <v>KEYED RIPRAP, METHOD A, CLASS 6</v>
          </cell>
          <cell r="E390" t="str">
            <v>CUYD</v>
          </cell>
        </row>
        <row r="391">
          <cell r="A391" t="str">
            <v>25105-0700</v>
          </cell>
          <cell r="B391" t="str">
            <v>Keyed riprap, method A, class 7</v>
          </cell>
          <cell r="C391" t="str">
            <v>m3</v>
          </cell>
          <cell r="D391" t="str">
            <v>KEYED RIPRAP, METHOD A, CLASS 7</v>
          </cell>
          <cell r="E391" t="str">
            <v>CUYD</v>
          </cell>
        </row>
        <row r="392">
          <cell r="A392" t="str">
            <v>25105-0800</v>
          </cell>
          <cell r="B392" t="str">
            <v>Keyed riprap, method A, class 8</v>
          </cell>
          <cell r="C392" t="str">
            <v>m3</v>
          </cell>
          <cell r="D392" t="str">
            <v>KEYED RIPRAP, METHOD A, CLASS 8</v>
          </cell>
          <cell r="E392" t="str">
            <v>CUYD</v>
          </cell>
        </row>
        <row r="393">
          <cell r="A393" t="str">
            <v>25105-0900</v>
          </cell>
          <cell r="B393" t="str">
            <v>Keyed riprap, method A, class 9</v>
          </cell>
          <cell r="C393" t="str">
            <v>m3</v>
          </cell>
          <cell r="D393" t="str">
            <v>KEYED RIPRAP, METHOD A, CLASS 9</v>
          </cell>
          <cell r="E393" t="str">
            <v>CUYD</v>
          </cell>
        </row>
        <row r="394">
          <cell r="A394" t="str">
            <v>25105-1000</v>
          </cell>
          <cell r="B394" t="str">
            <v>Keyed riprap, method A, class 10</v>
          </cell>
          <cell r="C394" t="str">
            <v>m3</v>
          </cell>
          <cell r="D394" t="str">
            <v>KEYED RIPRAP, METHOD A, CLASS 10</v>
          </cell>
          <cell r="E394" t="str">
            <v>CUYD</v>
          </cell>
        </row>
        <row r="395">
          <cell r="A395" t="str">
            <v>25105-2000</v>
          </cell>
          <cell r="B395" t="str">
            <v>Keyed riprap, method B</v>
          </cell>
          <cell r="C395" t="str">
            <v>m3</v>
          </cell>
          <cell r="D395" t="str">
            <v>KEYED RIPRAP, METHOD B</v>
          </cell>
          <cell r="E395" t="str">
            <v>CUYD</v>
          </cell>
        </row>
        <row r="396">
          <cell r="A396" t="str">
            <v>25105-2100</v>
          </cell>
          <cell r="B396" t="str">
            <v>Keyed riprap, method B, class 1</v>
          </cell>
          <cell r="C396" t="str">
            <v>m3</v>
          </cell>
          <cell r="D396" t="str">
            <v>KEYED RIPRAP, METHOD B, CLASS 1</v>
          </cell>
          <cell r="E396" t="str">
            <v>CUYD</v>
          </cell>
        </row>
        <row r="397">
          <cell r="A397" t="str">
            <v>25105-2200</v>
          </cell>
          <cell r="B397" t="str">
            <v>Keyed riprap, method B, class 2</v>
          </cell>
          <cell r="C397" t="str">
            <v>m3</v>
          </cell>
          <cell r="D397" t="str">
            <v>KEYED RIPRAP, METHOD B, CLASS 2</v>
          </cell>
          <cell r="E397" t="str">
            <v>CUYD</v>
          </cell>
        </row>
        <row r="398">
          <cell r="A398" t="str">
            <v>25105-2300</v>
          </cell>
          <cell r="B398" t="str">
            <v>Keyed riprap, method B, class 3</v>
          </cell>
          <cell r="C398" t="str">
            <v>m3</v>
          </cell>
          <cell r="D398" t="str">
            <v>KEYED RIPRAP, METHOD B, CLASS 3</v>
          </cell>
          <cell r="E398" t="str">
            <v>CUYD</v>
          </cell>
        </row>
        <row r="399">
          <cell r="A399" t="str">
            <v>25105-2400</v>
          </cell>
          <cell r="B399" t="str">
            <v>Keyed riprap, method B, class 4</v>
          </cell>
          <cell r="C399" t="str">
            <v>m3</v>
          </cell>
          <cell r="D399" t="str">
            <v>KEYED RIPRAP, METHOD B, CLASS 4</v>
          </cell>
          <cell r="E399" t="str">
            <v>CUYD</v>
          </cell>
        </row>
        <row r="400">
          <cell r="A400" t="str">
            <v>25105-2500</v>
          </cell>
          <cell r="B400" t="str">
            <v>Keyed riprap, method B, class 5</v>
          </cell>
          <cell r="C400" t="str">
            <v>m3</v>
          </cell>
          <cell r="D400" t="str">
            <v>KEYED RIPRAP, METHOD B, CLASS 5</v>
          </cell>
          <cell r="E400" t="str">
            <v>CUYD</v>
          </cell>
        </row>
        <row r="401">
          <cell r="A401" t="str">
            <v>25105-2600</v>
          </cell>
          <cell r="B401" t="str">
            <v>Keyed riprap, method B, class 6</v>
          </cell>
          <cell r="C401" t="str">
            <v>m3</v>
          </cell>
          <cell r="D401" t="str">
            <v>KEYED RIPRAP, METHOD B, CLASS 6</v>
          </cell>
          <cell r="E401" t="str">
            <v>CUYD</v>
          </cell>
        </row>
        <row r="402">
          <cell r="A402" t="str">
            <v>25105-2700</v>
          </cell>
          <cell r="B402" t="str">
            <v>Keyed riprap, method B, class 7</v>
          </cell>
          <cell r="C402" t="str">
            <v>m3</v>
          </cell>
          <cell r="D402" t="str">
            <v>KEYED RIPRAP, METHOD B, CLASS 7</v>
          </cell>
          <cell r="E402" t="str">
            <v>CUYD</v>
          </cell>
        </row>
        <row r="403">
          <cell r="A403" t="str">
            <v>25105-2800</v>
          </cell>
          <cell r="B403" t="str">
            <v>Keyed riprap, method B, class 8</v>
          </cell>
          <cell r="C403" t="str">
            <v>m3</v>
          </cell>
          <cell r="D403" t="str">
            <v>KEYED RIPRAP, METHOD B, CLASS 8</v>
          </cell>
          <cell r="E403" t="str">
            <v>CUYD</v>
          </cell>
        </row>
        <row r="404">
          <cell r="A404" t="str">
            <v>25105-2900</v>
          </cell>
          <cell r="B404" t="str">
            <v>Keyed riprap, method B, class 9</v>
          </cell>
          <cell r="C404" t="str">
            <v>m3</v>
          </cell>
          <cell r="D404" t="str">
            <v>KEYED RIPRAP, METHOD B, CLASS 9</v>
          </cell>
          <cell r="E404" t="str">
            <v>CUYD</v>
          </cell>
        </row>
        <row r="405">
          <cell r="A405" t="str">
            <v>25105-3000</v>
          </cell>
          <cell r="B405" t="str">
            <v>Keyed riprap, method B, class 10</v>
          </cell>
          <cell r="C405" t="str">
            <v>m3</v>
          </cell>
          <cell r="D405" t="str">
            <v>KEYED RIPRAP, METHOD B, CLASS 10</v>
          </cell>
          <cell r="E405" t="str">
            <v>CUYD</v>
          </cell>
        </row>
        <row r="406">
          <cell r="A406" t="str">
            <v>25106-0000</v>
          </cell>
          <cell r="B406" t="str">
            <v>Keyed riprap, method A</v>
          </cell>
          <cell r="C406" t="str">
            <v>t</v>
          </cell>
          <cell r="D406" t="str">
            <v>KEYED RIPRAP, METHOD A</v>
          </cell>
          <cell r="E406" t="str">
            <v>TON</v>
          </cell>
        </row>
        <row r="407">
          <cell r="A407" t="str">
            <v>25106-0100</v>
          </cell>
          <cell r="B407" t="str">
            <v>Keyed riprap, method A, class 1</v>
          </cell>
          <cell r="C407" t="str">
            <v>t</v>
          </cell>
          <cell r="D407" t="str">
            <v>KEYED RIPRAP, METHOD A, CLASS 1</v>
          </cell>
          <cell r="E407" t="str">
            <v>TON</v>
          </cell>
        </row>
        <row r="408">
          <cell r="A408" t="str">
            <v>25106-0200</v>
          </cell>
          <cell r="B408" t="str">
            <v>Keyed riprap, method A, class 2</v>
          </cell>
          <cell r="C408" t="str">
            <v>t</v>
          </cell>
          <cell r="D408" t="str">
            <v>KEYED RIPRAP, METHOD A, CLASS 2</v>
          </cell>
          <cell r="E408" t="str">
            <v>TON</v>
          </cell>
        </row>
        <row r="409">
          <cell r="A409" t="str">
            <v>25106-0300</v>
          </cell>
          <cell r="B409" t="str">
            <v>Keyed riprap, method A, class 3</v>
          </cell>
          <cell r="C409" t="str">
            <v>t</v>
          </cell>
          <cell r="D409" t="str">
            <v>KEYED RIPRAP, METHOD A, CLASS 3</v>
          </cell>
          <cell r="E409" t="str">
            <v>TON</v>
          </cell>
        </row>
        <row r="410">
          <cell r="A410" t="str">
            <v>25106-0400</v>
          </cell>
          <cell r="B410" t="str">
            <v>Keyed riprap, method A, class 4</v>
          </cell>
          <cell r="C410" t="str">
            <v>t</v>
          </cell>
          <cell r="D410" t="str">
            <v>KEYED RIPRAP, METHOD A, CLASS 4</v>
          </cell>
          <cell r="E410" t="str">
            <v>TON</v>
          </cell>
        </row>
        <row r="411">
          <cell r="A411" t="str">
            <v>25106-0500</v>
          </cell>
          <cell r="B411" t="str">
            <v>Keyed riprap, method A, class 5</v>
          </cell>
          <cell r="C411" t="str">
            <v>t</v>
          </cell>
          <cell r="D411" t="str">
            <v>KEYED RIPRAP, METHOD A, CLASS 5</v>
          </cell>
          <cell r="E411" t="str">
            <v>TON</v>
          </cell>
        </row>
        <row r="412">
          <cell r="A412" t="str">
            <v>25106-0600</v>
          </cell>
          <cell r="B412" t="str">
            <v>Keyed riprap, method A, class 6</v>
          </cell>
          <cell r="C412" t="str">
            <v>t</v>
          </cell>
          <cell r="D412" t="str">
            <v>KEYED RIPRAP, METHOD A, CLASS 6</v>
          </cell>
          <cell r="E412" t="str">
            <v>TON</v>
          </cell>
        </row>
        <row r="413">
          <cell r="A413" t="str">
            <v>25106-0700</v>
          </cell>
          <cell r="B413" t="str">
            <v>Keyed riprap, method A, class 7</v>
          </cell>
          <cell r="C413" t="str">
            <v>t</v>
          </cell>
          <cell r="D413" t="str">
            <v>KEYED RIPRAP, METHOD A, CLASS 7</v>
          </cell>
          <cell r="E413" t="str">
            <v>TON</v>
          </cell>
        </row>
        <row r="414">
          <cell r="A414" t="str">
            <v>25106-0800</v>
          </cell>
          <cell r="B414" t="str">
            <v>Keyed riprap, method A, class 8</v>
          </cell>
          <cell r="C414" t="str">
            <v>t</v>
          </cell>
          <cell r="D414" t="str">
            <v>KEYED RIPRAP, METHOD A, CLASS 8</v>
          </cell>
          <cell r="E414" t="str">
            <v>TON</v>
          </cell>
        </row>
        <row r="415">
          <cell r="A415" t="str">
            <v>25106-0900</v>
          </cell>
          <cell r="B415" t="str">
            <v>Keyed riprap, method A, class 9</v>
          </cell>
          <cell r="C415" t="str">
            <v>t</v>
          </cell>
          <cell r="D415" t="str">
            <v>KEYED RIPRAP, METHOD A, CLASS 9</v>
          </cell>
          <cell r="E415" t="str">
            <v>TON</v>
          </cell>
        </row>
        <row r="416">
          <cell r="A416" t="str">
            <v>25106-1000</v>
          </cell>
          <cell r="B416" t="str">
            <v>Keyed riprap, method A, class 10</v>
          </cell>
          <cell r="C416" t="str">
            <v>t</v>
          </cell>
          <cell r="D416" t="str">
            <v>KEYED RIPRAP, METHOD A, CLASS 10</v>
          </cell>
          <cell r="E416" t="str">
            <v>TON</v>
          </cell>
        </row>
        <row r="417">
          <cell r="A417" t="str">
            <v>25106-2000</v>
          </cell>
          <cell r="B417" t="str">
            <v>Keyed riprap, method B</v>
          </cell>
          <cell r="C417" t="str">
            <v>t</v>
          </cell>
          <cell r="D417" t="str">
            <v>KEYED RIPRAP, METHOD B</v>
          </cell>
          <cell r="E417" t="str">
            <v>TON</v>
          </cell>
        </row>
        <row r="418">
          <cell r="A418" t="str">
            <v>25106-2100</v>
          </cell>
          <cell r="B418" t="str">
            <v>Keyed riprap, method B, class 1</v>
          </cell>
          <cell r="C418" t="str">
            <v>t</v>
          </cell>
          <cell r="D418" t="str">
            <v>KEYED RIPRAP, METHOD B, CLASS 1</v>
          </cell>
          <cell r="E418" t="str">
            <v>TON</v>
          </cell>
        </row>
        <row r="419">
          <cell r="A419" t="str">
            <v>25106-2200</v>
          </cell>
          <cell r="B419" t="str">
            <v>Keyed riprap, method B, class 2</v>
          </cell>
          <cell r="C419" t="str">
            <v>t</v>
          </cell>
          <cell r="D419" t="str">
            <v>KEYED RIPRAP, METHOD B, CLASS 2</v>
          </cell>
          <cell r="E419" t="str">
            <v>TON</v>
          </cell>
        </row>
        <row r="420">
          <cell r="A420" t="str">
            <v>25106-2300</v>
          </cell>
          <cell r="B420" t="str">
            <v>Keyed riprap, method B, class 3</v>
          </cell>
          <cell r="C420" t="str">
            <v>t</v>
          </cell>
          <cell r="D420" t="str">
            <v>KEYED RIPRAP, METHOD B, CLASS 3</v>
          </cell>
          <cell r="E420" t="str">
            <v>TON</v>
          </cell>
        </row>
        <row r="421">
          <cell r="A421" t="str">
            <v>25106-2400</v>
          </cell>
          <cell r="B421" t="str">
            <v>Keyed riprap, method B, class 4</v>
          </cell>
          <cell r="C421" t="str">
            <v>t</v>
          </cell>
          <cell r="D421" t="str">
            <v>KEYED RIPRAP, METHOD B, CLASS 4</v>
          </cell>
          <cell r="E421" t="str">
            <v>TON</v>
          </cell>
        </row>
        <row r="422">
          <cell r="A422" t="str">
            <v>25106-2500</v>
          </cell>
          <cell r="B422" t="str">
            <v>Keyed riprap, method B, class 5</v>
          </cell>
          <cell r="C422" t="str">
            <v>t</v>
          </cell>
          <cell r="D422" t="str">
            <v>KEYED RIPRAP, METHOD B, CLASS 5</v>
          </cell>
          <cell r="E422" t="str">
            <v>TON</v>
          </cell>
        </row>
        <row r="423">
          <cell r="A423" t="str">
            <v>25106-2600</v>
          </cell>
          <cell r="B423" t="str">
            <v>Keyed riprap, method B, class 6</v>
          </cell>
          <cell r="C423" t="str">
            <v>t</v>
          </cell>
          <cell r="D423" t="str">
            <v>KEYED RIPRAP, METHOD B, CLASS 6</v>
          </cell>
          <cell r="E423" t="str">
            <v>TON</v>
          </cell>
        </row>
        <row r="424">
          <cell r="A424" t="str">
            <v>25106-2700</v>
          </cell>
          <cell r="B424" t="str">
            <v>Keyed riprap, method B, class 7</v>
          </cell>
          <cell r="C424" t="str">
            <v>t</v>
          </cell>
          <cell r="D424" t="str">
            <v>KEYED RIPRAP, METHOD B, CLASS 7</v>
          </cell>
          <cell r="E424" t="str">
            <v>TON</v>
          </cell>
        </row>
        <row r="425">
          <cell r="A425" t="str">
            <v>25106-2800</v>
          </cell>
          <cell r="B425" t="str">
            <v>Keyed riprap, method B, class 8</v>
          </cell>
          <cell r="C425" t="str">
            <v>t</v>
          </cell>
          <cell r="D425" t="str">
            <v>KEYED RIPRAP, METHOD B, CLASS 8</v>
          </cell>
          <cell r="E425" t="str">
            <v>TON</v>
          </cell>
        </row>
        <row r="426">
          <cell r="A426" t="str">
            <v>25106-2900</v>
          </cell>
          <cell r="B426" t="str">
            <v>Keyed riprap, method B, class 9</v>
          </cell>
          <cell r="C426" t="str">
            <v>t</v>
          </cell>
          <cell r="D426" t="str">
            <v>KEYED RIPRAP, METHOD B, CLASS 9</v>
          </cell>
          <cell r="E426" t="str">
            <v>TON</v>
          </cell>
        </row>
        <row r="427">
          <cell r="A427" t="str">
            <v>25106-3000</v>
          </cell>
          <cell r="B427" t="str">
            <v>Keyed riprap, method B, class 10</v>
          </cell>
          <cell r="C427" t="str">
            <v>t</v>
          </cell>
          <cell r="D427" t="str">
            <v>KEYED RIPRAP, METHOD B, CLASS 10</v>
          </cell>
          <cell r="E427" t="str">
            <v>TON</v>
          </cell>
        </row>
        <row r="428">
          <cell r="A428" t="str">
            <v>25110-0000</v>
          </cell>
          <cell r="B428" t="str">
            <v>Grouted riprap, method A</v>
          </cell>
          <cell r="C428" t="str">
            <v>m3</v>
          </cell>
          <cell r="D428" t="str">
            <v>GROUTED RIPRAP, METHOD A</v>
          </cell>
          <cell r="E428" t="str">
            <v>CUYD</v>
          </cell>
        </row>
        <row r="429">
          <cell r="A429" t="str">
            <v>25110-0100</v>
          </cell>
          <cell r="B429" t="str">
            <v>Grouted riprap, method A, class 1</v>
          </cell>
          <cell r="C429" t="str">
            <v>m3</v>
          </cell>
          <cell r="D429" t="str">
            <v>GROUTED RIPRAP, METHOD A, CLASS 1</v>
          </cell>
          <cell r="E429" t="str">
            <v>CUYD</v>
          </cell>
        </row>
        <row r="430">
          <cell r="A430" t="str">
            <v>25110-0200</v>
          </cell>
          <cell r="B430" t="str">
            <v>Grouted riprap, method A, class 2</v>
          </cell>
          <cell r="C430" t="str">
            <v>m3</v>
          </cell>
          <cell r="D430" t="str">
            <v>GROUTED RIPRAP, METHOD A, CLASS 2</v>
          </cell>
          <cell r="E430" t="str">
            <v>CUYD</v>
          </cell>
        </row>
        <row r="431">
          <cell r="A431" t="str">
            <v>25110-0300</v>
          </cell>
          <cell r="B431" t="str">
            <v>Grouted riprap, method A, class 3</v>
          </cell>
          <cell r="C431" t="str">
            <v>m3</v>
          </cell>
          <cell r="D431" t="str">
            <v>GROUTED RIPRAP, METHOD A, CLASS 3</v>
          </cell>
          <cell r="E431" t="str">
            <v>CUYD</v>
          </cell>
        </row>
        <row r="432">
          <cell r="A432" t="str">
            <v>25110-0400</v>
          </cell>
          <cell r="B432" t="str">
            <v>Grouted riprap, method A, class 4</v>
          </cell>
          <cell r="C432" t="str">
            <v>m3</v>
          </cell>
          <cell r="D432" t="str">
            <v>GROUTED RIPRAP, METHOD A, CLASS 4</v>
          </cell>
          <cell r="E432" t="str">
            <v>CUYD</v>
          </cell>
        </row>
        <row r="433">
          <cell r="A433" t="str">
            <v>25110-0500</v>
          </cell>
          <cell r="B433" t="str">
            <v>Grouted riprap, method A, class 5</v>
          </cell>
          <cell r="C433" t="str">
            <v>m3</v>
          </cell>
          <cell r="D433" t="str">
            <v>GROUTED RIPRAP, METHOD A, CLASS 5</v>
          </cell>
          <cell r="E433" t="str">
            <v>CUYD</v>
          </cell>
        </row>
        <row r="434">
          <cell r="A434" t="str">
            <v>25110-0600</v>
          </cell>
          <cell r="B434" t="str">
            <v>Grouted riprap, method A, class 6</v>
          </cell>
          <cell r="C434" t="str">
            <v>m3</v>
          </cell>
          <cell r="D434" t="str">
            <v>GROUTED RIPRAP, METHOD A, CLASS 6</v>
          </cell>
          <cell r="E434" t="str">
            <v>CUYD</v>
          </cell>
        </row>
        <row r="435">
          <cell r="A435" t="str">
            <v>25110-0700</v>
          </cell>
          <cell r="B435" t="str">
            <v>Grouted riprap, method A, class 7</v>
          </cell>
          <cell r="C435" t="str">
            <v>m3</v>
          </cell>
          <cell r="D435" t="str">
            <v>GROUTED RIPRAP, METHOD A, CLASS 7</v>
          </cell>
          <cell r="E435" t="str">
            <v>CUYD</v>
          </cell>
        </row>
        <row r="436">
          <cell r="A436" t="str">
            <v>25110-0800</v>
          </cell>
          <cell r="B436" t="str">
            <v>Grouted riprap, method A, class 8</v>
          </cell>
          <cell r="C436" t="str">
            <v>m3</v>
          </cell>
          <cell r="D436" t="str">
            <v>GROUTED RIPRAP, METHOD A, CLASS 8</v>
          </cell>
          <cell r="E436" t="str">
            <v>CUYD</v>
          </cell>
        </row>
        <row r="437">
          <cell r="A437" t="str">
            <v>25110-0900</v>
          </cell>
          <cell r="B437" t="str">
            <v>Grouted riprap, method A, class 9</v>
          </cell>
          <cell r="C437" t="str">
            <v>m3</v>
          </cell>
          <cell r="D437" t="str">
            <v>GROUTED RIPRAP, METHOD A, CLASS 9</v>
          </cell>
          <cell r="E437" t="str">
            <v>CUYD</v>
          </cell>
        </row>
        <row r="438">
          <cell r="A438" t="str">
            <v>25110-1000</v>
          </cell>
          <cell r="B438" t="str">
            <v>Grouted riprap, method A, class 10</v>
          </cell>
          <cell r="C438" t="str">
            <v>m3</v>
          </cell>
          <cell r="D438" t="str">
            <v>GROUTED RIPRAP, METHOD A, CLASS 10</v>
          </cell>
          <cell r="E438" t="str">
            <v>CUYD</v>
          </cell>
        </row>
        <row r="439">
          <cell r="A439" t="str">
            <v>25110-2000</v>
          </cell>
          <cell r="B439" t="str">
            <v>Grouted riprap, method B</v>
          </cell>
          <cell r="C439" t="str">
            <v>m3</v>
          </cell>
          <cell r="D439" t="str">
            <v>GROUTED RIPRAP, METHOD B</v>
          </cell>
          <cell r="E439" t="str">
            <v>CUYD</v>
          </cell>
        </row>
        <row r="440">
          <cell r="A440" t="str">
            <v>25110-2100</v>
          </cell>
          <cell r="B440" t="str">
            <v>Grouted riprap, method B, class 1</v>
          </cell>
          <cell r="C440" t="str">
            <v>m3</v>
          </cell>
          <cell r="D440" t="str">
            <v>GROUTED RIPRAP, METHOD B, CLASS 1</v>
          </cell>
          <cell r="E440" t="str">
            <v>CUYD</v>
          </cell>
        </row>
        <row r="441">
          <cell r="A441" t="str">
            <v>25110-2200</v>
          </cell>
          <cell r="B441" t="str">
            <v>Grouted riprap, method B, class 2</v>
          </cell>
          <cell r="C441" t="str">
            <v>m3</v>
          </cell>
          <cell r="D441" t="str">
            <v>GROUTED RIPRAP, METHOD B, CLASS 2</v>
          </cell>
          <cell r="E441" t="str">
            <v>CUYD</v>
          </cell>
        </row>
        <row r="442">
          <cell r="A442" t="str">
            <v>25110-2300</v>
          </cell>
          <cell r="B442" t="str">
            <v>Grouted riprap, method B, class 3</v>
          </cell>
          <cell r="C442" t="str">
            <v>m3</v>
          </cell>
          <cell r="D442" t="str">
            <v>GROUTED RIPRAP, METHOD B, CLASS 3</v>
          </cell>
          <cell r="E442" t="str">
            <v>CUYD</v>
          </cell>
        </row>
        <row r="443">
          <cell r="A443" t="str">
            <v>25110-2400</v>
          </cell>
          <cell r="B443" t="str">
            <v>Grouted riprap, method B, class 4</v>
          </cell>
          <cell r="C443" t="str">
            <v>m3</v>
          </cell>
          <cell r="D443" t="str">
            <v>GROUTED RIPRAP, METHOD B, CLASS 4</v>
          </cell>
          <cell r="E443" t="str">
            <v>CUYD</v>
          </cell>
        </row>
        <row r="444">
          <cell r="A444" t="str">
            <v>25110-2500</v>
          </cell>
          <cell r="B444" t="str">
            <v>Grouted riprap, method B, class 5</v>
          </cell>
          <cell r="C444" t="str">
            <v>m3</v>
          </cell>
          <cell r="D444" t="str">
            <v>GROUTED RIPRAP, METHOD B, CLASS 5</v>
          </cell>
          <cell r="E444" t="str">
            <v>CUYD</v>
          </cell>
        </row>
        <row r="445">
          <cell r="A445" t="str">
            <v>25110-2600</v>
          </cell>
          <cell r="B445" t="str">
            <v>Grouted riprap, method B, class 6</v>
          </cell>
          <cell r="C445" t="str">
            <v>m3</v>
          </cell>
          <cell r="D445" t="str">
            <v>GROUTED RIPRAP, METHOD B, CLASS 6</v>
          </cell>
          <cell r="E445" t="str">
            <v>CUYD</v>
          </cell>
        </row>
        <row r="446">
          <cell r="A446" t="str">
            <v>25110-2700</v>
          </cell>
          <cell r="B446" t="str">
            <v>Grouted riprap, method B, class 7</v>
          </cell>
          <cell r="C446" t="str">
            <v>m3</v>
          </cell>
          <cell r="D446" t="str">
            <v>GROUTED RIPRAP, METHOD B, CLASS 7</v>
          </cell>
          <cell r="E446" t="str">
            <v>CUYD</v>
          </cell>
        </row>
        <row r="447">
          <cell r="A447" t="str">
            <v>25110-2800</v>
          </cell>
          <cell r="B447" t="str">
            <v>Grouted riprap, method B, class 8</v>
          </cell>
          <cell r="C447" t="str">
            <v>m3</v>
          </cell>
          <cell r="D447" t="str">
            <v>GROUTED RIPRAP, METHOD B, CLASS 8</v>
          </cell>
          <cell r="E447" t="str">
            <v>CUYD</v>
          </cell>
        </row>
        <row r="448">
          <cell r="A448" t="str">
            <v>25110-2900</v>
          </cell>
          <cell r="B448" t="str">
            <v>Grouted riprap, method B, class 9</v>
          </cell>
          <cell r="C448" t="str">
            <v>m3</v>
          </cell>
          <cell r="D448" t="str">
            <v>GROUTED RIPRAP, METHOD B, CLASS 9</v>
          </cell>
          <cell r="E448" t="str">
            <v>CUYD</v>
          </cell>
        </row>
        <row r="449">
          <cell r="A449" t="str">
            <v>25110-3000</v>
          </cell>
          <cell r="B449" t="str">
            <v>Grouted riprap, method B, class 10</v>
          </cell>
          <cell r="C449" t="str">
            <v>m3</v>
          </cell>
          <cell r="D449" t="str">
            <v>GROUTED RIPRAP, METHOD B, CLASS 10</v>
          </cell>
          <cell r="E449" t="str">
            <v>CUYD</v>
          </cell>
        </row>
        <row r="450">
          <cell r="A450" t="str">
            <v>25111-0000</v>
          </cell>
          <cell r="B450" t="str">
            <v>Grouted riprap, method A</v>
          </cell>
          <cell r="C450" t="str">
            <v>t</v>
          </cell>
          <cell r="D450" t="str">
            <v>GROUTED RIPRAP, METHOD A</v>
          </cell>
          <cell r="E450" t="str">
            <v>TON</v>
          </cell>
        </row>
        <row r="451">
          <cell r="A451" t="str">
            <v>25111-0100</v>
          </cell>
          <cell r="B451" t="str">
            <v>Grouted riprap, method A, class 1</v>
          </cell>
          <cell r="C451" t="str">
            <v>t</v>
          </cell>
          <cell r="D451" t="str">
            <v>GROUTED RIPRAP, METHOD A, CLASS 1</v>
          </cell>
          <cell r="E451" t="str">
            <v>TON</v>
          </cell>
        </row>
        <row r="452">
          <cell r="A452" t="str">
            <v>25111-0200</v>
          </cell>
          <cell r="B452" t="str">
            <v>Grouted riprap, method A, class 2</v>
          </cell>
          <cell r="C452" t="str">
            <v>t</v>
          </cell>
          <cell r="D452" t="str">
            <v>GROUTED RIPRAP, METHOD A, CLASS 2</v>
          </cell>
          <cell r="E452" t="str">
            <v>TON</v>
          </cell>
        </row>
        <row r="453">
          <cell r="A453" t="str">
            <v>25111-0300</v>
          </cell>
          <cell r="B453" t="str">
            <v>Grouted riprap, method A, class 3</v>
          </cell>
          <cell r="C453" t="str">
            <v>t</v>
          </cell>
          <cell r="D453" t="str">
            <v>GROUTED RIPRAP, METHOD A, CLASS 3</v>
          </cell>
          <cell r="E453" t="str">
            <v>TON</v>
          </cell>
        </row>
        <row r="454">
          <cell r="A454" t="str">
            <v>25111-0400</v>
          </cell>
          <cell r="B454" t="str">
            <v>Grouted riprap, method A, class 4</v>
          </cell>
          <cell r="C454" t="str">
            <v>t</v>
          </cell>
          <cell r="D454" t="str">
            <v>GROUTED RIPRAP, METHOD A, CLASS 4</v>
          </cell>
          <cell r="E454" t="str">
            <v>TON</v>
          </cell>
        </row>
        <row r="455">
          <cell r="A455" t="str">
            <v>25111-0500</v>
          </cell>
          <cell r="B455" t="str">
            <v>Grouted riprap, method A, class 5</v>
          </cell>
          <cell r="C455" t="str">
            <v>t</v>
          </cell>
          <cell r="D455" t="str">
            <v>GROUTED RIPRAP, METHOD A, CLASS 5</v>
          </cell>
          <cell r="E455" t="str">
            <v>TON</v>
          </cell>
        </row>
        <row r="456">
          <cell r="A456" t="str">
            <v>25111-0600</v>
          </cell>
          <cell r="B456" t="str">
            <v>Grouted riprap, method A, class 6</v>
          </cell>
          <cell r="C456" t="str">
            <v>t</v>
          </cell>
          <cell r="D456" t="str">
            <v>GROUTED RIPRAP, METHOD A, CLASS 6</v>
          </cell>
          <cell r="E456" t="str">
            <v>TON</v>
          </cell>
        </row>
        <row r="457">
          <cell r="A457" t="str">
            <v>25111-0700</v>
          </cell>
          <cell r="B457" t="str">
            <v>Grouted riprap, method A, class 7</v>
          </cell>
          <cell r="C457" t="str">
            <v>t</v>
          </cell>
          <cell r="D457" t="str">
            <v>GROUTED RIPRAP, METHOD A, CLASS 7</v>
          </cell>
          <cell r="E457" t="str">
            <v>TON</v>
          </cell>
        </row>
        <row r="458">
          <cell r="A458" t="str">
            <v>25111-0800</v>
          </cell>
          <cell r="B458" t="str">
            <v>Grouted riprap, method A, class 8</v>
          </cell>
          <cell r="C458" t="str">
            <v>t</v>
          </cell>
          <cell r="D458" t="str">
            <v>GROUTED RIPRAP, METHOD A, CLASS 8</v>
          </cell>
          <cell r="E458" t="str">
            <v>TON</v>
          </cell>
        </row>
        <row r="459">
          <cell r="A459" t="str">
            <v>25111-0900</v>
          </cell>
          <cell r="B459" t="str">
            <v>Grouted riprap, method A, class 9</v>
          </cell>
          <cell r="C459" t="str">
            <v>t</v>
          </cell>
          <cell r="D459" t="str">
            <v>GROUTED RIPRAP, METHOD A, CLASS 9</v>
          </cell>
          <cell r="E459" t="str">
            <v>TON</v>
          </cell>
        </row>
        <row r="460">
          <cell r="A460" t="str">
            <v>25111-1000</v>
          </cell>
          <cell r="B460" t="str">
            <v>Grouted riprap, method A, class 10</v>
          </cell>
          <cell r="C460" t="str">
            <v>t</v>
          </cell>
          <cell r="D460" t="str">
            <v>GROUTED RIPRAP, METHOD A, CLASS 10</v>
          </cell>
          <cell r="E460" t="str">
            <v>TON</v>
          </cell>
        </row>
        <row r="461">
          <cell r="A461" t="str">
            <v>25111-2000</v>
          </cell>
          <cell r="B461" t="str">
            <v>Grouted riprap, method B</v>
          </cell>
          <cell r="C461" t="str">
            <v>t</v>
          </cell>
          <cell r="D461" t="str">
            <v>GROUTED RIPRAP, METHOD B</v>
          </cell>
          <cell r="E461" t="str">
            <v>TON</v>
          </cell>
        </row>
        <row r="462">
          <cell r="A462" t="str">
            <v>25111-2100</v>
          </cell>
          <cell r="B462" t="str">
            <v>Grouted riprap, method B, class 1</v>
          </cell>
          <cell r="C462" t="str">
            <v>t</v>
          </cell>
          <cell r="D462" t="str">
            <v>GROUTED RIPRAP, METHOD B, CLASS 1</v>
          </cell>
          <cell r="E462" t="str">
            <v>TON</v>
          </cell>
        </row>
        <row r="463">
          <cell r="A463" t="str">
            <v>25111-2200</v>
          </cell>
          <cell r="B463" t="str">
            <v>Grouted riprap, method B, class 2</v>
          </cell>
          <cell r="C463" t="str">
            <v>t</v>
          </cell>
          <cell r="D463" t="str">
            <v>GROUTED RIPRAP, METHOD B, CLASS 2</v>
          </cell>
          <cell r="E463" t="str">
            <v>TON</v>
          </cell>
        </row>
        <row r="464">
          <cell r="A464" t="str">
            <v>25111-2300</v>
          </cell>
          <cell r="B464" t="str">
            <v>Grouted riprap, method B, class 3</v>
          </cell>
          <cell r="C464" t="str">
            <v>t</v>
          </cell>
          <cell r="D464" t="str">
            <v>GROUTED RIPRAP, METHOD B, CLASS 3</v>
          </cell>
          <cell r="E464" t="str">
            <v>TON</v>
          </cell>
        </row>
        <row r="465">
          <cell r="A465" t="str">
            <v>25111-2400</v>
          </cell>
          <cell r="B465" t="str">
            <v>Grouted riprap, method B, class 4</v>
          </cell>
          <cell r="C465" t="str">
            <v>t</v>
          </cell>
          <cell r="D465" t="str">
            <v>GROUTED RIPRAP, METHOD B, CLASS 4</v>
          </cell>
          <cell r="E465" t="str">
            <v>TON</v>
          </cell>
        </row>
        <row r="466">
          <cell r="A466" t="str">
            <v>25111-2500</v>
          </cell>
          <cell r="B466" t="str">
            <v>Grouted riprap, method B, class 5</v>
          </cell>
          <cell r="C466" t="str">
            <v>t</v>
          </cell>
          <cell r="D466" t="str">
            <v>GROUTED RIPRAP, METHOD B, CLASS 5</v>
          </cell>
          <cell r="E466" t="str">
            <v>TON</v>
          </cell>
        </row>
        <row r="467">
          <cell r="A467" t="str">
            <v>25111-2600</v>
          </cell>
          <cell r="B467" t="str">
            <v>Grouted riprap, method B, class 6</v>
          </cell>
          <cell r="C467" t="str">
            <v>t</v>
          </cell>
          <cell r="D467" t="str">
            <v>GROUTED RIPRAP, METHOD B, CLASS 6</v>
          </cell>
          <cell r="E467" t="str">
            <v>TON</v>
          </cell>
        </row>
        <row r="468">
          <cell r="A468" t="str">
            <v>25111-2700</v>
          </cell>
          <cell r="B468" t="str">
            <v>Grouted riprap, method B, class 7</v>
          </cell>
          <cell r="C468" t="str">
            <v>t</v>
          </cell>
          <cell r="D468" t="str">
            <v>GROUTED RIPRAP, METHOD B, CLASS 7</v>
          </cell>
          <cell r="E468" t="str">
            <v>TON</v>
          </cell>
        </row>
        <row r="469">
          <cell r="A469" t="str">
            <v>25111-2800</v>
          </cell>
          <cell r="B469" t="str">
            <v>Grouted riprap, method B, class 8</v>
          </cell>
          <cell r="C469" t="str">
            <v>t</v>
          </cell>
          <cell r="D469" t="str">
            <v>GROUTED RIPRAP, METHOD B, CLASS 8</v>
          </cell>
          <cell r="E469" t="str">
            <v>TON</v>
          </cell>
        </row>
        <row r="470">
          <cell r="A470" t="str">
            <v>25111-2900</v>
          </cell>
          <cell r="B470" t="str">
            <v>Grouted riprap, method B, class 9</v>
          </cell>
          <cell r="C470" t="str">
            <v>t</v>
          </cell>
          <cell r="D470" t="str">
            <v>GROUTED RIPRAP, METHOD B, CLASS 9</v>
          </cell>
          <cell r="E470" t="str">
            <v>TON</v>
          </cell>
        </row>
        <row r="471">
          <cell r="A471" t="str">
            <v>25111-3000</v>
          </cell>
          <cell r="B471" t="str">
            <v>Grouted riprap, method B, class 10</v>
          </cell>
          <cell r="C471" t="str">
            <v>t</v>
          </cell>
          <cell r="D471" t="str">
            <v>GROUTED RIPRAP, METHOD B, CLASS 10</v>
          </cell>
          <cell r="E471" t="str">
            <v>TON</v>
          </cell>
        </row>
        <row r="472">
          <cell r="A472" t="str">
            <v>25112-0200</v>
          </cell>
          <cell r="B472" t="str">
            <v>Partially grouted riprap, method A, class 2</v>
          </cell>
          <cell r="C472" t="str">
            <v>m3</v>
          </cell>
          <cell r="D472" t="str">
            <v>PARTIALLY GROUTED RIPRAP, METHOD A, CLASS 2</v>
          </cell>
          <cell r="E472" t="str">
            <v>CUYD</v>
          </cell>
        </row>
        <row r="473">
          <cell r="A473" t="str">
            <v>25112-0300</v>
          </cell>
          <cell r="B473" t="str">
            <v>Partially grouted riprap, method A, class 3</v>
          </cell>
          <cell r="C473" t="str">
            <v>m3</v>
          </cell>
          <cell r="D473" t="str">
            <v>PARTIALLY GROUTED RIPRAP, METHOD A, CLASS 3</v>
          </cell>
          <cell r="E473" t="str">
            <v>CUYD</v>
          </cell>
        </row>
        <row r="474">
          <cell r="A474" t="str">
            <v>25112-0400</v>
          </cell>
          <cell r="B474" t="str">
            <v>Partially grouted riprap, method A, class 4</v>
          </cell>
          <cell r="C474" t="str">
            <v>m3</v>
          </cell>
          <cell r="D474" t="str">
            <v>PARTIALLY GROUTED RIPRAP, METHOD A, CLASS 4</v>
          </cell>
          <cell r="E474" t="str">
            <v>CUYD</v>
          </cell>
        </row>
        <row r="475">
          <cell r="A475" t="str">
            <v>25112-2200</v>
          </cell>
          <cell r="B475" t="str">
            <v>Partially grouted riprap, method B, class 2</v>
          </cell>
          <cell r="C475" t="str">
            <v>m3</v>
          </cell>
          <cell r="D475" t="str">
            <v>PARTIALLY GROUTED RIPRAP, METHOD B, CLASS 2</v>
          </cell>
          <cell r="E475" t="str">
            <v>CUYD</v>
          </cell>
        </row>
        <row r="476">
          <cell r="A476" t="str">
            <v>25112-2300</v>
          </cell>
          <cell r="B476" t="str">
            <v>Partially grouted riprap, method B, class 3</v>
          </cell>
          <cell r="C476" t="str">
            <v>m3</v>
          </cell>
          <cell r="D476" t="str">
            <v>PARTIALLY GROUTED RIPRAP, METHOD B, CLASS 3</v>
          </cell>
          <cell r="E476" t="str">
            <v>CUYD</v>
          </cell>
        </row>
        <row r="477">
          <cell r="A477" t="str">
            <v>25112-2400</v>
          </cell>
          <cell r="B477" t="str">
            <v>Partially grouted riprap, method B, class 4</v>
          </cell>
          <cell r="C477" t="str">
            <v>m3</v>
          </cell>
          <cell r="D477" t="str">
            <v>PARTIALLY GROUTED RIPRAP, METHOD B, CLASS 4</v>
          </cell>
          <cell r="E477" t="str">
            <v>CUYD</v>
          </cell>
        </row>
        <row r="478">
          <cell r="A478" t="str">
            <v>25115-0000</v>
          </cell>
          <cell r="B478" t="str">
            <v>Imbricated riprap</v>
          </cell>
          <cell r="C478" t="str">
            <v>m3</v>
          </cell>
          <cell r="D478" t="str">
            <v>IMBRICATED RIPRAP</v>
          </cell>
          <cell r="E478" t="str">
            <v>CUYD</v>
          </cell>
        </row>
        <row r="479">
          <cell r="A479" t="str">
            <v>25120-0000</v>
          </cell>
          <cell r="B479" t="str">
            <v>Riprap ditch, method A</v>
          </cell>
          <cell r="C479" t="str">
            <v>m</v>
          </cell>
          <cell r="D479" t="str">
            <v>RIPRAP DITCH, METHOD A</v>
          </cell>
          <cell r="E479" t="str">
            <v>LNFT</v>
          </cell>
        </row>
        <row r="480">
          <cell r="A480" t="str">
            <v>25120-0100</v>
          </cell>
          <cell r="B480" t="str">
            <v>Riprap ditch, method A, class 1</v>
          </cell>
          <cell r="C480" t="str">
            <v>m</v>
          </cell>
          <cell r="D480" t="str">
            <v>RIPRAP DITCH, METHOD A, CLASS 1</v>
          </cell>
          <cell r="E480" t="str">
            <v>LNFT</v>
          </cell>
        </row>
        <row r="481">
          <cell r="A481" t="str">
            <v>25120-0200</v>
          </cell>
          <cell r="B481" t="str">
            <v>Riprap ditch, method A, class 2</v>
          </cell>
          <cell r="C481" t="str">
            <v>m</v>
          </cell>
          <cell r="D481" t="str">
            <v>RIPRAP DITCH, METHOD A, CLASS 2</v>
          </cell>
          <cell r="E481" t="str">
            <v>LNFT</v>
          </cell>
        </row>
        <row r="482">
          <cell r="A482" t="str">
            <v>25120-0300</v>
          </cell>
          <cell r="B482" t="str">
            <v>Riprap ditch, method A, class 3</v>
          </cell>
          <cell r="C482" t="str">
            <v>m</v>
          </cell>
          <cell r="D482" t="str">
            <v>RIPRAP DITCH, METHOD A, CLASS 3</v>
          </cell>
          <cell r="E482" t="str">
            <v>LNFT</v>
          </cell>
        </row>
        <row r="483">
          <cell r="A483" t="str">
            <v>25120-0400</v>
          </cell>
          <cell r="B483" t="str">
            <v>Riprap ditch, method A, class 4</v>
          </cell>
          <cell r="C483" t="str">
            <v>m</v>
          </cell>
          <cell r="D483" t="str">
            <v>RIPRAP DITCH, METHOD A, CLASS 4</v>
          </cell>
          <cell r="E483" t="str">
            <v>LNFT</v>
          </cell>
        </row>
        <row r="484">
          <cell r="A484" t="str">
            <v>25120-0500</v>
          </cell>
          <cell r="B484" t="str">
            <v>Riprap ditch, method A, class 5</v>
          </cell>
          <cell r="C484" t="str">
            <v>m</v>
          </cell>
          <cell r="D484" t="str">
            <v>RIPRAP DITCH, METHOD A, CLASS 5</v>
          </cell>
          <cell r="E484" t="str">
            <v>LNFT</v>
          </cell>
        </row>
        <row r="485">
          <cell r="A485" t="str">
            <v>25120-0600</v>
          </cell>
          <cell r="B485" t="str">
            <v>Riprap ditch, method A, class 6</v>
          </cell>
          <cell r="C485" t="str">
            <v>m</v>
          </cell>
          <cell r="D485" t="str">
            <v>RIPRAP DITCH, METHOD A, CLASS 6</v>
          </cell>
          <cell r="E485" t="str">
            <v>LNFT</v>
          </cell>
        </row>
        <row r="486">
          <cell r="A486" t="str">
            <v>25120-0700</v>
          </cell>
          <cell r="B486" t="str">
            <v>Riprap ditch, method A, class 7</v>
          </cell>
          <cell r="C486" t="str">
            <v>m</v>
          </cell>
          <cell r="D486" t="str">
            <v>RIPRAP DITCH, METHOD A, CLASS 7</v>
          </cell>
          <cell r="E486" t="str">
            <v>LNFT</v>
          </cell>
        </row>
        <row r="487">
          <cell r="A487" t="str">
            <v>25120-0800</v>
          </cell>
          <cell r="B487" t="str">
            <v>Riprap ditch, method A, class 8</v>
          </cell>
          <cell r="C487" t="str">
            <v>m</v>
          </cell>
          <cell r="D487" t="str">
            <v>RIPRAP DITCH, METHOD A, CLASS 8</v>
          </cell>
          <cell r="E487" t="str">
            <v>LNFT</v>
          </cell>
        </row>
        <row r="488">
          <cell r="A488" t="str">
            <v>25120-0900</v>
          </cell>
          <cell r="B488" t="str">
            <v>Riprap ditch, method A, class 9</v>
          </cell>
          <cell r="C488" t="str">
            <v>m</v>
          </cell>
          <cell r="D488" t="str">
            <v>RIPRAP DITCH, METHOD A, CLASS 9</v>
          </cell>
          <cell r="E488" t="str">
            <v>LNFT</v>
          </cell>
        </row>
        <row r="489">
          <cell r="A489" t="str">
            <v>25120-1000</v>
          </cell>
          <cell r="B489" t="str">
            <v>Riprap ditch, method A, class 10</v>
          </cell>
          <cell r="C489" t="str">
            <v>m</v>
          </cell>
          <cell r="D489" t="str">
            <v>RIPRAP DITCH, METHOD A, CLASS 10</v>
          </cell>
          <cell r="E489" t="str">
            <v>LNFT</v>
          </cell>
        </row>
        <row r="490">
          <cell r="A490" t="str">
            <v>25120-2000</v>
          </cell>
          <cell r="B490" t="str">
            <v>Riprap ditch, method B</v>
          </cell>
          <cell r="C490" t="str">
            <v>m</v>
          </cell>
          <cell r="D490" t="str">
            <v>RIPRAP DITCH, METHOD B</v>
          </cell>
          <cell r="E490" t="str">
            <v>LNFT</v>
          </cell>
        </row>
        <row r="491">
          <cell r="A491" t="str">
            <v>25120-2100</v>
          </cell>
          <cell r="B491" t="str">
            <v>Riprap ditch, method B, class 1</v>
          </cell>
          <cell r="C491" t="str">
            <v>m</v>
          </cell>
          <cell r="D491" t="str">
            <v>RIPRAP DITCH, METHOD B, CLASS 1</v>
          </cell>
          <cell r="E491" t="str">
            <v>LNFT</v>
          </cell>
        </row>
        <row r="492">
          <cell r="A492" t="str">
            <v>25120-2200</v>
          </cell>
          <cell r="B492" t="str">
            <v>Riprap ditch, method B, class 2</v>
          </cell>
          <cell r="C492" t="str">
            <v>m</v>
          </cell>
          <cell r="D492" t="str">
            <v>RIPRAP DITCH, METHOD B, CLASS 2</v>
          </cell>
          <cell r="E492" t="str">
            <v>LNFT</v>
          </cell>
        </row>
        <row r="493">
          <cell r="A493" t="str">
            <v>25120-2300</v>
          </cell>
          <cell r="B493" t="str">
            <v>Riprap ditch, method B, class 3</v>
          </cell>
          <cell r="C493" t="str">
            <v>m</v>
          </cell>
          <cell r="D493" t="str">
            <v>RIPRAP DITCH, METHOD B, CLASS 3</v>
          </cell>
          <cell r="E493" t="str">
            <v>LNFT</v>
          </cell>
        </row>
        <row r="494">
          <cell r="A494" t="str">
            <v>25120-2400</v>
          </cell>
          <cell r="B494" t="str">
            <v>Riprap ditch, method B, class 4</v>
          </cell>
          <cell r="C494" t="str">
            <v>m</v>
          </cell>
          <cell r="D494" t="str">
            <v>RIPRAP DITCH, METHOD B, CLASS 4</v>
          </cell>
          <cell r="E494" t="str">
            <v>LNFT</v>
          </cell>
        </row>
        <row r="495">
          <cell r="A495" t="str">
            <v>25120-2500</v>
          </cell>
          <cell r="B495" t="str">
            <v>Riprap ditch, method B, class 5</v>
          </cell>
          <cell r="C495" t="str">
            <v>m</v>
          </cell>
          <cell r="D495" t="str">
            <v>RIPRAP DITCH, METHOD B, CLASS 5</v>
          </cell>
          <cell r="E495" t="str">
            <v>LNFT</v>
          </cell>
        </row>
        <row r="496">
          <cell r="A496" t="str">
            <v>25120-2600</v>
          </cell>
          <cell r="B496" t="str">
            <v>Riprap ditch, method B, class 6</v>
          </cell>
          <cell r="C496" t="str">
            <v>m</v>
          </cell>
          <cell r="D496" t="str">
            <v>RIPRAP DITCH, METHOD B, CLASS 6</v>
          </cell>
          <cell r="E496" t="str">
            <v>LNFT</v>
          </cell>
        </row>
        <row r="497">
          <cell r="A497" t="str">
            <v>25120-2700</v>
          </cell>
          <cell r="B497" t="str">
            <v>Riprap ditch, method B, class 7</v>
          </cell>
          <cell r="C497" t="str">
            <v>m</v>
          </cell>
          <cell r="D497" t="str">
            <v>RIPRAP DITCH, METHOD B, CLASS 7</v>
          </cell>
          <cell r="E497" t="str">
            <v>LNFT</v>
          </cell>
        </row>
        <row r="498">
          <cell r="A498" t="str">
            <v>25120-2800</v>
          </cell>
          <cell r="B498" t="str">
            <v>Riprap ditch, method B, class 8</v>
          </cell>
          <cell r="C498" t="str">
            <v>m</v>
          </cell>
          <cell r="D498" t="str">
            <v>RIPRAP DITCH, METHOD B, CLASS 8</v>
          </cell>
          <cell r="E498" t="str">
            <v>LNFT</v>
          </cell>
        </row>
        <row r="499">
          <cell r="A499" t="str">
            <v>25120-2900</v>
          </cell>
          <cell r="B499" t="str">
            <v>Riprap ditch, method B, class 9</v>
          </cell>
          <cell r="C499" t="str">
            <v>m</v>
          </cell>
          <cell r="D499" t="str">
            <v>RIPRAP DITCH, METHOD B, CLASS 9</v>
          </cell>
          <cell r="E499" t="str">
            <v>LNFT</v>
          </cell>
        </row>
        <row r="500">
          <cell r="A500" t="str">
            <v>25120-3000</v>
          </cell>
          <cell r="B500" t="str">
            <v>Riprap ditch, method B, class 10</v>
          </cell>
          <cell r="C500" t="str">
            <v>m</v>
          </cell>
          <cell r="D500" t="str">
            <v>RIPRAP DITCH, METHOD B, CLASS 10</v>
          </cell>
          <cell r="E500" t="str">
            <v>LNFT</v>
          </cell>
        </row>
        <row r="501">
          <cell r="A501" t="str">
            <v>25124-0000</v>
          </cell>
          <cell r="B501" t="str">
            <v>River cobbles</v>
          </cell>
          <cell r="C501" t="str">
            <v>m3</v>
          </cell>
          <cell r="D501" t="str">
            <v>RIVER COBBLES</v>
          </cell>
          <cell r="E501" t="str">
            <v>CUYD</v>
          </cell>
        </row>
        <row r="502">
          <cell r="A502" t="str">
            <v>25125-0000</v>
          </cell>
          <cell r="B502" t="str">
            <v>Boulder</v>
          </cell>
          <cell r="C502" t="str">
            <v>Each</v>
          </cell>
          <cell r="D502" t="str">
            <v>BOULDER</v>
          </cell>
          <cell r="E502" t="str">
            <v>EACH</v>
          </cell>
        </row>
        <row r="503">
          <cell r="A503" t="str">
            <v>25126-0000</v>
          </cell>
          <cell r="B503" t="str">
            <v>Remove and reset boulder</v>
          </cell>
          <cell r="C503" t="str">
            <v>Each</v>
          </cell>
          <cell r="D503" t="str">
            <v>REMOVE AND RESET BOULDER</v>
          </cell>
          <cell r="E503" t="str">
            <v>EACH</v>
          </cell>
        </row>
        <row r="504">
          <cell r="A504" t="str">
            <v>25201-0000</v>
          </cell>
          <cell r="B504" t="str">
            <v>Special rock embankment</v>
          </cell>
          <cell r="C504" t="str">
            <v>m3</v>
          </cell>
          <cell r="D504" t="str">
            <v>SPECIAL ROCK EMBANKMENT</v>
          </cell>
          <cell r="E504" t="str">
            <v>CUYD</v>
          </cell>
        </row>
        <row r="505">
          <cell r="A505" t="str">
            <v>25201-1000</v>
          </cell>
          <cell r="B505" t="str">
            <v>Special rock embankment, mechanically-placed</v>
          </cell>
          <cell r="C505" t="str">
            <v>m3</v>
          </cell>
          <cell r="D505" t="str">
            <v>SPECIAL ROCK EMBANKMENT, MECHANICALLY-PLACED</v>
          </cell>
          <cell r="E505" t="str">
            <v>CUYD</v>
          </cell>
        </row>
        <row r="506">
          <cell r="A506" t="str">
            <v>25201-2000</v>
          </cell>
          <cell r="B506" t="str">
            <v>Special rock embankment, hand-placed</v>
          </cell>
          <cell r="C506" t="str">
            <v>m3</v>
          </cell>
          <cell r="D506" t="str">
            <v>SPECIAL ROCK EMBANKMENT, HAND-PLACED</v>
          </cell>
          <cell r="E506" t="str">
            <v>CUYD</v>
          </cell>
        </row>
        <row r="507">
          <cell r="A507" t="str">
            <v>25202-0000</v>
          </cell>
          <cell r="B507" t="str">
            <v>Special rock embankment</v>
          </cell>
          <cell r="C507" t="str">
            <v>t</v>
          </cell>
          <cell r="D507" t="str">
            <v>SPECIAL ROCK EMBANKMENT</v>
          </cell>
          <cell r="E507" t="str">
            <v>TON</v>
          </cell>
        </row>
        <row r="508">
          <cell r="A508" t="str">
            <v>25202-1000</v>
          </cell>
          <cell r="B508" t="str">
            <v>Special rock embankment, mechanically-placed</v>
          </cell>
          <cell r="C508" t="str">
            <v>t</v>
          </cell>
          <cell r="D508" t="str">
            <v>SPECIAL ROCK EMBANKMENT, MECHANICALLY-PLACED</v>
          </cell>
          <cell r="E508" t="str">
            <v>TON</v>
          </cell>
        </row>
        <row r="509">
          <cell r="A509" t="str">
            <v>25202-2000</v>
          </cell>
          <cell r="B509" t="str">
            <v>Special rock embankment, hand-placed</v>
          </cell>
          <cell r="C509" t="str">
            <v>t</v>
          </cell>
          <cell r="D509" t="str">
            <v>SPECIAL ROCK EMBANKMENT, HAND-PLACED</v>
          </cell>
          <cell r="E509" t="str">
            <v>TON</v>
          </cell>
        </row>
        <row r="510">
          <cell r="A510" t="str">
            <v>25205-0000</v>
          </cell>
          <cell r="B510" t="str">
            <v>Rock buttress</v>
          </cell>
          <cell r="C510" t="str">
            <v>m3</v>
          </cell>
          <cell r="D510" t="str">
            <v>ROCK BUTTRESS</v>
          </cell>
          <cell r="E510" t="str">
            <v>CUYD</v>
          </cell>
        </row>
        <row r="511">
          <cell r="A511" t="str">
            <v>25205-1000</v>
          </cell>
          <cell r="B511" t="str">
            <v>Rock buttress, mechanically-placed</v>
          </cell>
          <cell r="C511" t="str">
            <v>m3</v>
          </cell>
          <cell r="D511" t="str">
            <v>ROCK BUTTRESS, MECHANICALLY-PLACED</v>
          </cell>
          <cell r="E511" t="str">
            <v>CUYD</v>
          </cell>
        </row>
        <row r="512">
          <cell r="A512" t="str">
            <v>25205-2000</v>
          </cell>
          <cell r="B512" t="str">
            <v>Rock buttress, hand-placed</v>
          </cell>
          <cell r="C512" t="str">
            <v>m3</v>
          </cell>
          <cell r="D512" t="str">
            <v>ROCK BUTTRESS, HAND-PLACED</v>
          </cell>
          <cell r="E512" t="str">
            <v>CUYD</v>
          </cell>
        </row>
        <row r="513">
          <cell r="A513" t="str">
            <v>25206-0000</v>
          </cell>
          <cell r="B513" t="str">
            <v>Rock buttress</v>
          </cell>
          <cell r="C513" t="str">
            <v>t</v>
          </cell>
          <cell r="D513" t="str">
            <v>ROCK BUTTRESS</v>
          </cell>
          <cell r="E513" t="str">
            <v>TON</v>
          </cell>
        </row>
        <row r="514">
          <cell r="A514" t="str">
            <v>25206-1000</v>
          </cell>
          <cell r="B514" t="str">
            <v>Rock buttress, mechanically-placed</v>
          </cell>
          <cell r="C514" t="str">
            <v>t</v>
          </cell>
          <cell r="D514" t="str">
            <v>ROCK BUTTRESS, MECHANICALLY-PLACED</v>
          </cell>
          <cell r="E514" t="str">
            <v>TON</v>
          </cell>
        </row>
        <row r="515">
          <cell r="A515" t="str">
            <v>25206-2000</v>
          </cell>
          <cell r="B515" t="str">
            <v>Rock buttress, hand-placed</v>
          </cell>
          <cell r="C515" t="str">
            <v>t</v>
          </cell>
          <cell r="D515" t="str">
            <v>ROCK BUTTRESS, HAND-PLACED</v>
          </cell>
          <cell r="E515" t="str">
            <v>TON</v>
          </cell>
        </row>
        <row r="516">
          <cell r="A516" t="str">
            <v>25210-0000</v>
          </cell>
          <cell r="B516" t="str">
            <v>Rockery</v>
          </cell>
          <cell r="C516" t="str">
            <v>m2</v>
          </cell>
          <cell r="D516" t="str">
            <v>ROCKERY</v>
          </cell>
          <cell r="E516" t="str">
            <v>SQFT</v>
          </cell>
        </row>
        <row r="517">
          <cell r="A517" t="str">
            <v>25210-1000</v>
          </cell>
          <cell r="B517" t="str">
            <v>Rockery, in-stream</v>
          </cell>
          <cell r="C517" t="str">
            <v>m2</v>
          </cell>
          <cell r="D517" t="str">
            <v>ROCKERY, IN-STREAM</v>
          </cell>
          <cell r="E517" t="str">
            <v>SQFT</v>
          </cell>
        </row>
        <row r="518">
          <cell r="A518" t="str">
            <v>25210-1100</v>
          </cell>
          <cell r="B518" t="str">
            <v>Rockery, in-stream, cut side</v>
          </cell>
          <cell r="C518" t="str">
            <v>m2</v>
          </cell>
          <cell r="D518" t="str">
            <v>ROCKERY, IN-STREAM,  CUT SIDE</v>
          </cell>
          <cell r="E518" t="str">
            <v>SQFT</v>
          </cell>
        </row>
        <row r="519">
          <cell r="A519" t="str">
            <v>25210-1200</v>
          </cell>
          <cell r="B519" t="str">
            <v>Rockery, in-stream, fill side</v>
          </cell>
          <cell r="C519" t="str">
            <v>m2</v>
          </cell>
          <cell r="D519" t="str">
            <v>ROCKERY, IN-STREAM, FILL SIDE</v>
          </cell>
          <cell r="E519" t="str">
            <v>SQFT</v>
          </cell>
        </row>
        <row r="520">
          <cell r="A520" t="str">
            <v>25210-1300</v>
          </cell>
          <cell r="B520" t="str">
            <v>Rockery, in-stream, reinforced fill</v>
          </cell>
          <cell r="C520" t="str">
            <v>m2</v>
          </cell>
          <cell r="D520" t="str">
            <v>ROCKERY, IN-STREAM, REINFORCED FILL</v>
          </cell>
          <cell r="E520" t="str">
            <v>SQFT</v>
          </cell>
        </row>
        <row r="521">
          <cell r="A521" t="str">
            <v>25301-0000</v>
          </cell>
          <cell r="B521" t="str">
            <v>Gabions</v>
          </cell>
          <cell r="C521" t="str">
            <v>m2</v>
          </cell>
          <cell r="D521" t="str">
            <v>GABIONS</v>
          </cell>
          <cell r="E521" t="str">
            <v>SQFT</v>
          </cell>
        </row>
        <row r="522">
          <cell r="A522" t="str">
            <v>25301-1000</v>
          </cell>
          <cell r="B522" t="str">
            <v>Gabions, galvanized or aluminized coated</v>
          </cell>
          <cell r="C522" t="str">
            <v>m2</v>
          </cell>
          <cell r="D522" t="str">
            <v>GABIONS, GALVANIZED OR ALUMINIZED COATED</v>
          </cell>
          <cell r="E522" t="str">
            <v>SQFT</v>
          </cell>
        </row>
        <row r="523">
          <cell r="A523" t="str">
            <v>25301-2000</v>
          </cell>
          <cell r="B523" t="str">
            <v>Gabions, polyvinyl chloride coated</v>
          </cell>
          <cell r="C523" t="str">
            <v>m2</v>
          </cell>
          <cell r="D523" t="str">
            <v>GABIONS, POLYVINYL CHLORIDE COATED</v>
          </cell>
          <cell r="E523" t="str">
            <v>SQFT</v>
          </cell>
        </row>
        <row r="524">
          <cell r="A524" t="str">
            <v>25302-1000</v>
          </cell>
          <cell r="B524" t="str">
            <v>Gabions, galvanized or aluminized coated</v>
          </cell>
          <cell r="C524" t="str">
            <v>m3</v>
          </cell>
          <cell r="D524" t="str">
            <v>GABIONS, GALVANIZED OR ALUMINIZED COATED</v>
          </cell>
          <cell r="E524" t="str">
            <v>CUYD</v>
          </cell>
        </row>
        <row r="525">
          <cell r="A525" t="str">
            <v>25302-2000</v>
          </cell>
          <cell r="B525" t="str">
            <v>Gabions, polyvinyl chloride coated</v>
          </cell>
          <cell r="C525" t="str">
            <v>m3</v>
          </cell>
          <cell r="D525" t="str">
            <v>GABIONS, POLYVINYL CHLORIDE COATED</v>
          </cell>
          <cell r="E525" t="str">
            <v>CUYD</v>
          </cell>
        </row>
        <row r="526">
          <cell r="A526" t="str">
            <v>25305-1000</v>
          </cell>
          <cell r="B526" t="str">
            <v>Revet mattress, galvanized or aluminized coated</v>
          </cell>
          <cell r="C526" t="str">
            <v>m2</v>
          </cell>
          <cell r="D526" t="str">
            <v>REVET MATTRESS, GALVANIZED OR ALUMINIZED COATED</v>
          </cell>
          <cell r="E526" t="str">
            <v>SQYD</v>
          </cell>
        </row>
        <row r="527">
          <cell r="A527" t="str">
            <v>25305-2000</v>
          </cell>
          <cell r="B527" t="str">
            <v>Revet mattress, polyvinyl chloride coated</v>
          </cell>
          <cell r="C527" t="str">
            <v>m2</v>
          </cell>
          <cell r="D527" t="str">
            <v>REVET MATTRESS, POLYVINYL CHLORIDE COATED</v>
          </cell>
          <cell r="E527" t="str">
            <v>SQYD</v>
          </cell>
        </row>
        <row r="528">
          <cell r="A528" t="str">
            <v>25306-1000</v>
          </cell>
          <cell r="B528" t="str">
            <v>Revetment mat, articulated concrete block</v>
          </cell>
          <cell r="C528" t="str">
            <v>m2</v>
          </cell>
          <cell r="D528" t="str">
            <v>REVETMENT MAT, ARTICULATED CONCRETE BLOCK</v>
          </cell>
          <cell r="E528" t="str">
            <v>SQYD</v>
          </cell>
        </row>
        <row r="529">
          <cell r="A529" t="str">
            <v>25401-0000</v>
          </cell>
          <cell r="B529" t="str">
            <v>Bin wall</v>
          </cell>
          <cell r="C529" t="str">
            <v>m2</v>
          </cell>
          <cell r="D529" t="str">
            <v>BIN WALL</v>
          </cell>
          <cell r="E529" t="str">
            <v>SQFT</v>
          </cell>
        </row>
        <row r="530">
          <cell r="A530" t="str">
            <v>25403-0000</v>
          </cell>
          <cell r="B530" t="str">
            <v>Precast concrete block retaining wall</v>
          </cell>
          <cell r="C530" t="str">
            <v>m2</v>
          </cell>
          <cell r="D530" t="str">
            <v>PRECAST CONCRETE BLOCK RETAINING WALL</v>
          </cell>
          <cell r="E530" t="str">
            <v>SQFT</v>
          </cell>
        </row>
        <row r="531">
          <cell r="A531" t="str">
            <v>25501-0000</v>
          </cell>
          <cell r="B531" t="str">
            <v>Mechanically stabilized earth wall</v>
          </cell>
          <cell r="C531" t="str">
            <v>m2</v>
          </cell>
          <cell r="D531" t="str">
            <v>MECHANICALLY STABILIZED EARTH WALL</v>
          </cell>
          <cell r="E531" t="str">
            <v>SQFT</v>
          </cell>
        </row>
        <row r="532">
          <cell r="A532" t="str">
            <v>25501-1000</v>
          </cell>
          <cell r="B532" t="str">
            <v>Mechanically stabilized earth wall, welded wire face</v>
          </cell>
          <cell r="C532" t="str">
            <v>m2</v>
          </cell>
          <cell r="D532" t="str">
            <v>MECHANICALLY STABILIZED EARTH WALL, WELDED WIRE FACE</v>
          </cell>
          <cell r="E532" t="str">
            <v>SQFT</v>
          </cell>
        </row>
        <row r="533">
          <cell r="A533" t="str">
            <v>25501-2000</v>
          </cell>
          <cell r="B533" t="str">
            <v>Mechanically stabilized earth wall, gabion face</v>
          </cell>
          <cell r="C533" t="str">
            <v>m2</v>
          </cell>
          <cell r="D533" t="str">
            <v>MECHANICALLY STABILIZED EARTH WALL, GABION FACE</v>
          </cell>
          <cell r="E533" t="str">
            <v>SQFT</v>
          </cell>
        </row>
        <row r="534">
          <cell r="A534" t="str">
            <v>25501-3000</v>
          </cell>
          <cell r="B534" t="str">
            <v>Mechanically stabilized earth wall, modular block face</v>
          </cell>
          <cell r="C534" t="str">
            <v>m2</v>
          </cell>
          <cell r="D534" t="str">
            <v>MECHANICALLY STABILIZED EARTH WALL, MODULAR BLOCK FACE</v>
          </cell>
          <cell r="E534" t="str">
            <v>SQFT</v>
          </cell>
        </row>
        <row r="535">
          <cell r="A535" t="str">
            <v>25501-3500</v>
          </cell>
          <cell r="B535" t="str">
            <v>Mechanically stabilized earth wall, brick face</v>
          </cell>
          <cell r="C535" t="str">
            <v>m2</v>
          </cell>
          <cell r="D535" t="str">
            <v>MECHANICALLY STABILIZED EARTH WALL, BRICK FACE</v>
          </cell>
          <cell r="E535" t="str">
            <v>SQFT</v>
          </cell>
        </row>
        <row r="536">
          <cell r="A536" t="str">
            <v>25501-4000</v>
          </cell>
          <cell r="B536" t="str">
            <v>Mechanically stabilized earth wall, precast concrete panel faced</v>
          </cell>
          <cell r="C536" t="str">
            <v>m2</v>
          </cell>
          <cell r="D536" t="str">
            <v>MECHANICALLY STABILIZED EARTH WALL, PRECAST CONCRETE PANEL FACED</v>
          </cell>
          <cell r="E536" t="str">
            <v>SQFT</v>
          </cell>
        </row>
        <row r="537">
          <cell r="A537" t="str">
            <v>25505-1000</v>
          </cell>
          <cell r="B537" t="str">
            <v>Shored mechanically stabilized earth wall</v>
          </cell>
          <cell r="C537" t="str">
            <v>m2</v>
          </cell>
          <cell r="D537" t="str">
            <v>SHORED MECHANICALLY STABILIZED EARTH WALL</v>
          </cell>
          <cell r="E537" t="str">
            <v>SQFT</v>
          </cell>
        </row>
        <row r="538">
          <cell r="A538" t="str">
            <v>25510-0000</v>
          </cell>
          <cell r="B538" t="str">
            <v>Select granular backfill</v>
          </cell>
          <cell r="C538" t="str">
            <v>m3</v>
          </cell>
          <cell r="D538" t="str">
            <v>SELECT GRANULAR BACKFILL</v>
          </cell>
          <cell r="E538" t="str">
            <v>CUYD</v>
          </cell>
        </row>
        <row r="539">
          <cell r="A539" t="str">
            <v>25601-0000</v>
          </cell>
          <cell r="B539" t="str">
            <v>Ground anchor</v>
          </cell>
          <cell r="C539" t="str">
            <v>Each</v>
          </cell>
          <cell r="D539" t="str">
            <v>GROUND ANCHOR</v>
          </cell>
          <cell r="E539" t="str">
            <v>EACH</v>
          </cell>
        </row>
        <row r="540">
          <cell r="A540" t="str">
            <v>25602-0000</v>
          </cell>
          <cell r="B540" t="str">
            <v>Ground anchor</v>
          </cell>
          <cell r="C540" t="str">
            <v>m</v>
          </cell>
          <cell r="D540" t="str">
            <v>GROUND ANCHOR</v>
          </cell>
          <cell r="E540" t="str">
            <v>LNFT</v>
          </cell>
        </row>
        <row r="541">
          <cell r="A541" t="str">
            <v>25605-0000</v>
          </cell>
          <cell r="B541" t="str">
            <v>Performance test</v>
          </cell>
          <cell r="C541" t="str">
            <v>Each</v>
          </cell>
          <cell r="D541" t="str">
            <v>PERFORMANCE TEST</v>
          </cell>
          <cell r="E541" t="str">
            <v>EACH</v>
          </cell>
        </row>
        <row r="542">
          <cell r="A542" t="str">
            <v>25610-0000</v>
          </cell>
          <cell r="B542" t="str">
            <v>Anchor pad</v>
          </cell>
          <cell r="C542" t="str">
            <v>Each</v>
          </cell>
          <cell r="D542" t="str">
            <v>ANCHOR PAD</v>
          </cell>
          <cell r="E542" t="str">
            <v>EACH</v>
          </cell>
        </row>
        <row r="543">
          <cell r="A543" t="str">
            <v>25701-0000</v>
          </cell>
          <cell r="B543" t="str">
            <v>Contractor furnished wall design</v>
          </cell>
          <cell r="C543" t="str">
            <v>LPSM</v>
          </cell>
          <cell r="D543" t="str">
            <v>CONTRACTOR FURNISHED WALL DESIGN</v>
          </cell>
          <cell r="E543" t="str">
            <v>LPSM</v>
          </cell>
        </row>
        <row r="544">
          <cell r="A544" t="str">
            <v>25701-0100</v>
          </cell>
          <cell r="B544" t="str">
            <v>Contractor furnished gabion wall design</v>
          </cell>
          <cell r="C544" t="str">
            <v>LPSM</v>
          </cell>
          <cell r="D544" t="str">
            <v>CONTRACTOR FURNISHED GABION WALL DESIGN</v>
          </cell>
          <cell r="E544" t="str">
            <v>LPSM</v>
          </cell>
        </row>
        <row r="545">
          <cell r="A545" t="str">
            <v>25701-0200</v>
          </cell>
          <cell r="B545" t="str">
            <v>Contractor furnished mechanically stabilized earth wall design</v>
          </cell>
          <cell r="C545" t="str">
            <v>LPSM</v>
          </cell>
          <cell r="D545" t="str">
            <v>CONTRACTOR FURNISHED MECHANICALLY STABILIZED EARTH WALL DESIGN</v>
          </cell>
          <cell r="E545" t="str">
            <v>LPSM</v>
          </cell>
        </row>
        <row r="546">
          <cell r="A546" t="str">
            <v>25701-0300</v>
          </cell>
          <cell r="B546" t="str">
            <v>Contractor furnished ground anchor wall design</v>
          </cell>
          <cell r="C546" t="str">
            <v>LPSM</v>
          </cell>
          <cell r="D546" t="str">
            <v>CONTRACTOR FURNISHED GROUND ANCHOR WALL DESIGN</v>
          </cell>
          <cell r="E546" t="str">
            <v>LPSM</v>
          </cell>
        </row>
        <row r="547">
          <cell r="A547" t="str">
            <v>25701-0400</v>
          </cell>
          <cell r="B547" t="str">
            <v>Contractor furnished reinforced concrete retaining wall design</v>
          </cell>
          <cell r="C547" t="str">
            <v>LPSM</v>
          </cell>
          <cell r="D547" t="str">
            <v>CONTRACTOR FURNISHED REINFORCED CONCRETE RETAINING WALL DESIGN</v>
          </cell>
          <cell r="E547" t="str">
            <v>LPSM</v>
          </cell>
        </row>
        <row r="548">
          <cell r="A548" t="str">
            <v>25701-0500</v>
          </cell>
          <cell r="B548" t="str">
            <v>Contractor furnished soil nail retaining wall design</v>
          </cell>
          <cell r="C548" t="str">
            <v>LPSM</v>
          </cell>
          <cell r="D548" t="str">
            <v>CONTRACTOR FURNISHED SOIL NAIL RETAINING WALL DESIGN</v>
          </cell>
          <cell r="E548" t="str">
            <v>LPSM</v>
          </cell>
        </row>
        <row r="549">
          <cell r="A549" t="str">
            <v>25701-0600</v>
          </cell>
          <cell r="B549" t="str">
            <v>Contractor furnished reinforced soil slope design</v>
          </cell>
          <cell r="C549" t="str">
            <v>LPSM</v>
          </cell>
          <cell r="D549" t="str">
            <v>CONTRACTOR FURNISHED REINFORCED SOIL SLOPE DESIGN</v>
          </cell>
          <cell r="E549" t="str">
            <v>LPSM</v>
          </cell>
        </row>
        <row r="550">
          <cell r="A550" t="str">
            <v>25701-0700</v>
          </cell>
          <cell r="B550" t="str">
            <v>Contractor furnished micropile design</v>
          </cell>
          <cell r="C550" t="str">
            <v>LPSM</v>
          </cell>
          <cell r="D550" t="str">
            <v>CONTRACTOR FURNISHED MICROPILE DESIGN</v>
          </cell>
          <cell r="E550" t="str">
            <v>LPSM</v>
          </cell>
        </row>
        <row r="551">
          <cell r="A551" t="str">
            <v>25701-0800</v>
          </cell>
          <cell r="B551" t="str">
            <v>Contractor furnished rockery design</v>
          </cell>
          <cell r="C551" t="str">
            <v>LPSM</v>
          </cell>
          <cell r="D551" t="str">
            <v>CONTRACTOR FURNISHED ROCKERY DESIGN</v>
          </cell>
          <cell r="E551" t="str">
            <v>LPSM</v>
          </cell>
        </row>
        <row r="552">
          <cell r="A552" t="str">
            <v>25701-0900</v>
          </cell>
          <cell r="B552" t="str">
            <v>Contractor furnished bin wall design</v>
          </cell>
          <cell r="C552" t="str">
            <v>LPSM</v>
          </cell>
          <cell r="D552" t="str">
            <v>CONTRACTOR FURNISHED BIN WALL DESIGN</v>
          </cell>
          <cell r="E552" t="str">
            <v>LPSM</v>
          </cell>
        </row>
        <row r="553">
          <cell r="A553" t="str">
            <v>25701-1000</v>
          </cell>
          <cell r="B553" t="str">
            <v>Contractor furnished geosynthetic reinforced soil (GRS) retaining wall design</v>
          </cell>
          <cell r="C553" t="str">
            <v>LPSM</v>
          </cell>
          <cell r="D553" t="str">
            <v>CONTRACTOR FURNISHED GEOSYNTHETIC REINFORCED SOIL (GRS) RETAINING WALL DESIGN</v>
          </cell>
          <cell r="E553" t="str">
            <v>LPSM</v>
          </cell>
        </row>
        <row r="554">
          <cell r="A554" t="str">
            <v>25801-0000</v>
          </cell>
          <cell r="B554" t="str">
            <v>Reinforced concrete retaining wall</v>
          </cell>
          <cell r="C554" t="str">
            <v>m2</v>
          </cell>
          <cell r="D554" t="str">
            <v>REINFORCED CONCRETE RETAINING WALL</v>
          </cell>
          <cell r="E554" t="str">
            <v>SQFT</v>
          </cell>
        </row>
        <row r="555">
          <cell r="A555" t="str">
            <v>25801-0100</v>
          </cell>
          <cell r="B555" t="str">
            <v>Reinforced concrete retaining wall, 1.5m</v>
          </cell>
          <cell r="C555" t="str">
            <v>m2</v>
          </cell>
          <cell r="D555" t="str">
            <v>REINFORCED CONCRETE RETAINING WALL, 4 FEET</v>
          </cell>
          <cell r="E555" t="str">
            <v>SQFT</v>
          </cell>
        </row>
        <row r="556">
          <cell r="A556" t="str">
            <v>25801-0200</v>
          </cell>
          <cell r="B556" t="str">
            <v>Reinforced concrete retaining wall, 2.0m</v>
          </cell>
          <cell r="C556" t="str">
            <v>m2</v>
          </cell>
          <cell r="D556" t="str">
            <v>REINFORCED CONCRETE RETAINING WALL, 6 FEET</v>
          </cell>
          <cell r="E556" t="str">
            <v>SQFT</v>
          </cell>
        </row>
        <row r="557">
          <cell r="A557" t="str">
            <v>25801-0300</v>
          </cell>
          <cell r="B557" t="str">
            <v>Reinforced concrete retaining wall, 2.5m</v>
          </cell>
          <cell r="C557" t="str">
            <v>m2</v>
          </cell>
          <cell r="D557" t="str">
            <v>REINFORCED CONCRETE RETAINING WALL, 8 FEET</v>
          </cell>
          <cell r="E557" t="str">
            <v>SQFT</v>
          </cell>
        </row>
        <row r="558">
          <cell r="A558" t="str">
            <v>25801-0400</v>
          </cell>
          <cell r="B558" t="str">
            <v>Reinforced concrete retaining wall, 3.0m</v>
          </cell>
          <cell r="C558" t="str">
            <v>m2</v>
          </cell>
          <cell r="D558" t="str">
            <v>REINFORCED CONCRETE RETAINING WALL, 10 FEET</v>
          </cell>
          <cell r="E558" t="str">
            <v>SQFT</v>
          </cell>
        </row>
        <row r="559">
          <cell r="A559" t="str">
            <v>25801-0500</v>
          </cell>
          <cell r="B559" t="str">
            <v>Reinforced concrete retaining wall, 3.5m</v>
          </cell>
          <cell r="C559" t="str">
            <v>m2</v>
          </cell>
          <cell r="D559" t="str">
            <v>REINFORCED CONCRETE RETAINING WALL, 12 FEET</v>
          </cell>
          <cell r="E559" t="str">
            <v>SQFT</v>
          </cell>
        </row>
        <row r="560">
          <cell r="A560" t="str">
            <v>25801-0600</v>
          </cell>
          <cell r="B560" t="str">
            <v>Reinforced concrete retaining wall, 4.0m</v>
          </cell>
          <cell r="C560" t="str">
            <v>m2</v>
          </cell>
          <cell r="D560" t="str">
            <v>REINFORCED CONCRETE RETAINING WALL, 14 FEET</v>
          </cell>
          <cell r="E560" t="str">
            <v>SQFT</v>
          </cell>
        </row>
        <row r="561">
          <cell r="A561" t="str">
            <v>25801-0700</v>
          </cell>
          <cell r="B561" t="str">
            <v>Reinforced concrete retaining wall, 4.5m</v>
          </cell>
          <cell r="C561" t="str">
            <v>m2</v>
          </cell>
          <cell r="D561" t="str">
            <v>REINFORCED CONCRETE RETAINING WALL, 15 FEET</v>
          </cell>
          <cell r="E561" t="str">
            <v>SQFT</v>
          </cell>
        </row>
        <row r="562">
          <cell r="A562" t="str">
            <v>25801-0800</v>
          </cell>
          <cell r="B562" t="str">
            <v>Reinforced concrete retaining wall, 5.0m</v>
          </cell>
          <cell r="C562" t="str">
            <v>m2</v>
          </cell>
          <cell r="D562" t="str">
            <v>REINFORCED CONCRETE RETAINING WALL, 16 FEET</v>
          </cell>
          <cell r="E562" t="str">
            <v>SQFT</v>
          </cell>
        </row>
        <row r="563">
          <cell r="A563" t="str">
            <v>25801-1000</v>
          </cell>
          <cell r="B563" t="str">
            <v>Reinforced concrete retaining wall, 5.5m</v>
          </cell>
          <cell r="C563" t="str">
            <v>m2</v>
          </cell>
          <cell r="D563" t="str">
            <v>REINFORCED CONCRETE RETAINING WALL, 18 FEET</v>
          </cell>
          <cell r="E563" t="str">
            <v>SQFT</v>
          </cell>
        </row>
        <row r="564">
          <cell r="A564" t="str">
            <v>25801-1100</v>
          </cell>
          <cell r="B564" t="str">
            <v>Reinforced concrete retaining wall, 6.0m</v>
          </cell>
          <cell r="C564" t="str">
            <v>m2</v>
          </cell>
          <cell r="D564" t="str">
            <v>REINFORCED CONCRETE RETAINING WALL, 20 FEET</v>
          </cell>
          <cell r="E564" t="str">
            <v>SQFT</v>
          </cell>
        </row>
        <row r="565">
          <cell r="A565" t="str">
            <v>25801-1400</v>
          </cell>
          <cell r="B565" t="str">
            <v>Reinforced concrete retaining wall, 7.5m</v>
          </cell>
          <cell r="C565" t="str">
            <v>m2</v>
          </cell>
          <cell r="D565" t="str">
            <v>REINFORCED CONCRETE RETAINING WALL, 25 FEET</v>
          </cell>
          <cell r="E565" t="str">
            <v>SQFT</v>
          </cell>
        </row>
        <row r="566">
          <cell r="A566" t="str">
            <v>25802-0000</v>
          </cell>
          <cell r="B566" t="str">
            <v>Reinforced concrete retaining wall</v>
          </cell>
          <cell r="C566" t="str">
            <v>LPSM</v>
          </cell>
          <cell r="D566" t="str">
            <v>REINFORCED CONCRETE RETAINING WALL</v>
          </cell>
          <cell r="E566" t="str">
            <v>LPSM</v>
          </cell>
        </row>
        <row r="567">
          <cell r="A567" t="str">
            <v>25901-0000</v>
          </cell>
          <cell r="B567" t="str">
            <v>Soil nail</v>
          </cell>
          <cell r="C567" t="str">
            <v>m</v>
          </cell>
          <cell r="D567" t="str">
            <v>SOIL NAIL</v>
          </cell>
          <cell r="E567" t="str">
            <v>LNFT</v>
          </cell>
        </row>
        <row r="568">
          <cell r="A568" t="str">
            <v>25902-0000</v>
          </cell>
          <cell r="B568" t="str">
            <v>Soil nail retaining wall</v>
          </cell>
          <cell r="C568" t="str">
            <v>m2</v>
          </cell>
          <cell r="D568" t="str">
            <v>SOIL NAIL RETAINING WALL</v>
          </cell>
          <cell r="E568" t="str">
            <v>SQFT</v>
          </cell>
        </row>
        <row r="569">
          <cell r="A569" t="str">
            <v>25903-0000</v>
          </cell>
          <cell r="B569" t="str">
            <v>Verification test nail</v>
          </cell>
          <cell r="C569" t="str">
            <v>Each</v>
          </cell>
          <cell r="D569" t="str">
            <v>VERIFICATION TEST NAIL</v>
          </cell>
          <cell r="E569" t="str">
            <v>EACH</v>
          </cell>
        </row>
        <row r="570">
          <cell r="A570" t="str">
            <v>26001-0000</v>
          </cell>
          <cell r="B570" t="str">
            <v>Rock bolt</v>
          </cell>
          <cell r="C570" t="str">
            <v>m</v>
          </cell>
          <cell r="D570" t="str">
            <v>ROCK BOLT</v>
          </cell>
          <cell r="E570" t="str">
            <v>LNFT</v>
          </cell>
        </row>
        <row r="571">
          <cell r="A571" t="str">
            <v>26002-0000</v>
          </cell>
          <cell r="B571" t="str">
            <v>Rock dowel</v>
          </cell>
          <cell r="C571" t="str">
            <v>m</v>
          </cell>
          <cell r="D571" t="str">
            <v>ROCK DOWEL</v>
          </cell>
          <cell r="E571" t="str">
            <v>LNFT</v>
          </cell>
        </row>
        <row r="572">
          <cell r="A572" t="str">
            <v>26005-0000</v>
          </cell>
          <cell r="B572" t="str">
            <v>Shear pin</v>
          </cell>
          <cell r="C572" t="str">
            <v>Each</v>
          </cell>
          <cell r="D572" t="str">
            <v>SHEAR PIN</v>
          </cell>
          <cell r="E572" t="str">
            <v>EACH</v>
          </cell>
        </row>
        <row r="573">
          <cell r="A573" t="str">
            <v>26101-0000</v>
          </cell>
          <cell r="B573" t="str">
            <v>Reinforced soil slope</v>
          </cell>
          <cell r="C573" t="str">
            <v>m2</v>
          </cell>
          <cell r="D573" t="str">
            <v>REINFORCED SOIL SLOPE</v>
          </cell>
          <cell r="E573" t="str">
            <v>SQFT</v>
          </cell>
        </row>
        <row r="574">
          <cell r="A574" t="str">
            <v>26101-1000</v>
          </cell>
          <cell r="B574" t="str">
            <v>Reinforced soil slope, welded wire face</v>
          </cell>
          <cell r="C574" t="str">
            <v>m2</v>
          </cell>
          <cell r="D574" t="str">
            <v>REINFORCED SOIL SLOPE, WELDED WIRE FACE</v>
          </cell>
          <cell r="E574" t="str">
            <v>SQFT</v>
          </cell>
        </row>
        <row r="575">
          <cell r="A575" t="str">
            <v>26102-0000</v>
          </cell>
          <cell r="B575" t="str">
            <v>Reinforced soil slope</v>
          </cell>
          <cell r="C575" t="str">
            <v>LPSM</v>
          </cell>
          <cell r="D575" t="str">
            <v>REINFORCED SOIL SLOPE</v>
          </cell>
          <cell r="E575" t="str">
            <v>LPSM</v>
          </cell>
        </row>
        <row r="576">
          <cell r="A576" t="str">
            <v>26105-0000</v>
          </cell>
          <cell r="B576" t="str">
            <v>Reinforced shoulder stabilization</v>
          </cell>
          <cell r="C576" t="str">
            <v>m2</v>
          </cell>
          <cell r="D576" t="str">
            <v>REINFORCED SHOULDER STABILIZATION</v>
          </cell>
          <cell r="E576" t="str">
            <v>SQFT</v>
          </cell>
        </row>
        <row r="577">
          <cell r="A577" t="str">
            <v>26110-0000</v>
          </cell>
          <cell r="B577" t="str">
            <v>Select granular backfill</v>
          </cell>
          <cell r="C577" t="str">
            <v>m3</v>
          </cell>
          <cell r="D577" t="str">
            <v>SELECT GRANULAR BACKFILL</v>
          </cell>
          <cell r="E577" t="str">
            <v>CUYD</v>
          </cell>
        </row>
        <row r="578">
          <cell r="A578" t="str">
            <v>26201-0000</v>
          </cell>
          <cell r="B578" t="str">
            <v>Geosynthetic reinforced soil (GRS) retaining wall</v>
          </cell>
          <cell r="C578" t="str">
            <v>m2</v>
          </cell>
          <cell r="D578" t="str">
            <v>GEOSYNTHETIC REINFORCED SOIL (GRS) RETAINING WALL</v>
          </cell>
          <cell r="E578" t="str">
            <v>SQFT</v>
          </cell>
        </row>
        <row r="579">
          <cell r="A579" t="str">
            <v>26301-0000</v>
          </cell>
          <cell r="B579" t="str">
            <v>Soldier pile retaining wall</v>
          </cell>
          <cell r="C579" t="str">
            <v>m2</v>
          </cell>
          <cell r="D579" t="str">
            <v>SOLDIER PILE RETAINING WALL</v>
          </cell>
          <cell r="E579" t="str">
            <v>SQFT</v>
          </cell>
        </row>
        <row r="580">
          <cell r="A580" t="str">
            <v>26302-0000</v>
          </cell>
          <cell r="B580" t="str">
            <v>Timber lagging</v>
          </cell>
          <cell r="C580" t="str">
            <v>m2</v>
          </cell>
          <cell r="D580" t="str">
            <v>TIMBER LAGGING</v>
          </cell>
          <cell r="E580" t="str">
            <v>SQFT</v>
          </cell>
        </row>
        <row r="581">
          <cell r="A581" t="str">
            <v>26303-0000</v>
          </cell>
          <cell r="B581" t="str">
            <v>Concrete lagging</v>
          </cell>
          <cell r="C581" t="str">
            <v>m2</v>
          </cell>
          <cell r="D581" t="str">
            <v>CONCRETE LAGGING</v>
          </cell>
          <cell r="E581" t="str">
            <v>SQFT</v>
          </cell>
        </row>
        <row r="582">
          <cell r="A582" t="str">
            <v>27001-0000</v>
          </cell>
          <cell r="B582" t="str">
            <v>Grout</v>
          </cell>
          <cell r="C582" t="str">
            <v>m3</v>
          </cell>
          <cell r="D582" t="str">
            <v>GROUT</v>
          </cell>
          <cell r="E582" t="str">
            <v>CUYD</v>
          </cell>
        </row>
        <row r="583">
          <cell r="A583" t="str">
            <v>27001-1000</v>
          </cell>
          <cell r="B583" t="str">
            <v>Grout, cement</v>
          </cell>
          <cell r="C583" t="str">
            <v>m3</v>
          </cell>
          <cell r="D583" t="str">
            <v>GROUT, CEMENT</v>
          </cell>
          <cell r="E583" t="str">
            <v>CUYD</v>
          </cell>
        </row>
        <row r="584">
          <cell r="A584" t="str">
            <v>27002-0000</v>
          </cell>
          <cell r="B584" t="str">
            <v>Grout pipe</v>
          </cell>
          <cell r="C584" t="str">
            <v>m</v>
          </cell>
          <cell r="D584" t="str">
            <v>GROUT PIPE</v>
          </cell>
          <cell r="E584" t="str">
            <v>LNFT</v>
          </cell>
        </row>
        <row r="585">
          <cell r="A585" t="str">
            <v>27003-0000</v>
          </cell>
          <cell r="B585" t="str">
            <v>Drilled hole</v>
          </cell>
          <cell r="C585" t="str">
            <v>m</v>
          </cell>
          <cell r="D585" t="str">
            <v>DRILLED HOLE</v>
          </cell>
          <cell r="E585" t="str">
            <v>LNFT</v>
          </cell>
        </row>
        <row r="586">
          <cell r="A586" t="str">
            <v>27004-2000</v>
          </cell>
          <cell r="B586" t="str">
            <v>Grout, polyurethane</v>
          </cell>
          <cell r="C586" t="str">
            <v>l</v>
          </cell>
          <cell r="D586" t="str">
            <v>GROUT, POLYURETHANE</v>
          </cell>
          <cell r="E586" t="str">
            <v>GAL</v>
          </cell>
        </row>
        <row r="587">
          <cell r="A587" t="str">
            <v>27101-0000</v>
          </cell>
          <cell r="B587" t="str">
            <v>Inclinometer casing</v>
          </cell>
          <cell r="C587" t="str">
            <v>m</v>
          </cell>
          <cell r="D587" t="str">
            <v>INCLINOMETER CASING</v>
          </cell>
          <cell r="E587" t="str">
            <v>LNFT</v>
          </cell>
        </row>
        <row r="588">
          <cell r="A588" t="str">
            <v>27102-0100</v>
          </cell>
          <cell r="B588" t="str">
            <v>Geotechnical instrumentation, piezometer</v>
          </cell>
          <cell r="C588" t="str">
            <v>Each</v>
          </cell>
          <cell r="D588" t="str">
            <v>GEOTECHNICAL INSTRUMENTATION, PIEZOMETER</v>
          </cell>
          <cell r="E588" t="str">
            <v>EACH</v>
          </cell>
        </row>
        <row r="589">
          <cell r="A589" t="str">
            <v>27102-0200</v>
          </cell>
          <cell r="B589" t="str">
            <v>Geotechnical instrumentation, crack monitor</v>
          </cell>
          <cell r="C589" t="str">
            <v>Each</v>
          </cell>
          <cell r="D589" t="str">
            <v>GEOTECHNICAL INSTRUMENTATION, CRACK MONITOR</v>
          </cell>
          <cell r="E589" t="str">
            <v>EACH</v>
          </cell>
        </row>
        <row r="590">
          <cell r="A590" t="str">
            <v>27301-0000</v>
          </cell>
          <cell r="B590" t="str">
            <v>Polyurethane resin injection</v>
          </cell>
          <cell r="C590" t="str">
            <v>kg</v>
          </cell>
          <cell r="D590" t="str">
            <v>POLYURETHANE RESIN INJECTION</v>
          </cell>
          <cell r="E590" t="str">
            <v>LB</v>
          </cell>
        </row>
        <row r="591">
          <cell r="A591" t="str">
            <v>27302-0000</v>
          </cell>
          <cell r="B591" t="str">
            <v>Polyurethane resin monitoring and clean-up</v>
          </cell>
          <cell r="C591" t="str">
            <v>LPSM</v>
          </cell>
          <cell r="D591" t="str">
            <v>POLYURETHANE RESIN MONITORING AND CLEAN-UP</v>
          </cell>
          <cell r="E591" t="str">
            <v>LPSM</v>
          </cell>
        </row>
        <row r="592">
          <cell r="A592" t="str">
            <v>27303-0000</v>
          </cell>
          <cell r="B592" t="str">
            <v>Polyurethane injection</v>
          </cell>
          <cell r="C592" t="str">
            <v>kg</v>
          </cell>
          <cell r="D592" t="str">
            <v>POLYURETHANE INJECTION</v>
          </cell>
          <cell r="E592" t="str">
            <v>LB</v>
          </cell>
        </row>
        <row r="593">
          <cell r="A593" t="str">
            <v>27401-1000</v>
          </cell>
          <cell r="B593" t="str">
            <v>Vibro columns, concrete</v>
          </cell>
          <cell r="C593" t="str">
            <v>m</v>
          </cell>
          <cell r="D593" t="str">
            <v>VIBRO COLUMNS, CONCRETE</v>
          </cell>
          <cell r="E593" t="str">
            <v>LNFT</v>
          </cell>
        </row>
        <row r="594">
          <cell r="A594" t="str">
            <v>27402-0000</v>
          </cell>
          <cell r="B594" t="str">
            <v>Vibro column load test</v>
          </cell>
          <cell r="C594" t="str">
            <v>Each</v>
          </cell>
          <cell r="D594" t="str">
            <v>VIBRO COLUMN LOAD TEST</v>
          </cell>
          <cell r="E594" t="str">
            <v>EACH</v>
          </cell>
        </row>
        <row r="595">
          <cell r="A595" t="str">
            <v>27403-0000</v>
          </cell>
          <cell r="B595" t="str">
            <v>Vibro column predrilling</v>
          </cell>
          <cell r="C595" t="str">
            <v>m</v>
          </cell>
          <cell r="D595" t="str">
            <v>VIBRO COLUMN PREDRILLING</v>
          </cell>
          <cell r="E595" t="str">
            <v>LNFT</v>
          </cell>
        </row>
        <row r="596">
          <cell r="A596" t="str">
            <v>27501-1000</v>
          </cell>
          <cell r="B596" t="str">
            <v>Geofoam, lightweight fill material</v>
          </cell>
          <cell r="C596" t="str">
            <v>m3</v>
          </cell>
          <cell r="D596" t="str">
            <v>GEOFOAM, LIGHTWEIGHT FILL MATERIAL</v>
          </cell>
          <cell r="E596" t="str">
            <v>CUYD</v>
          </cell>
        </row>
        <row r="597">
          <cell r="A597" t="str">
            <v>27601-0000</v>
          </cell>
          <cell r="B597" t="str">
            <v>Geotechnical ground improvement</v>
          </cell>
          <cell r="C597" t="str">
            <v>m2</v>
          </cell>
          <cell r="D597" t="str">
            <v>GEOTECHNICAL GROUND IMPROVEMENT</v>
          </cell>
          <cell r="E597" t="str">
            <v>SQYD</v>
          </cell>
        </row>
        <row r="598">
          <cell r="A598" t="str">
            <v>30101-0000</v>
          </cell>
          <cell r="B598" t="str">
            <v>Aggregate base</v>
          </cell>
          <cell r="C598" t="str">
            <v>t</v>
          </cell>
          <cell r="D598" t="str">
            <v>AGGREGATE BASE</v>
          </cell>
          <cell r="E598" t="str">
            <v>TON</v>
          </cell>
        </row>
        <row r="599">
          <cell r="A599" t="str">
            <v>30101-1000</v>
          </cell>
          <cell r="B599" t="str">
            <v>Aggregate base grading C</v>
          </cell>
          <cell r="C599" t="str">
            <v>t</v>
          </cell>
          <cell r="D599" t="str">
            <v>AGGREGATE BASE GRADING C</v>
          </cell>
          <cell r="E599" t="str">
            <v>TON</v>
          </cell>
        </row>
        <row r="600">
          <cell r="A600" t="str">
            <v>30101-2000</v>
          </cell>
          <cell r="B600" t="str">
            <v>Aggregate base grading D</v>
          </cell>
          <cell r="C600" t="str">
            <v>t</v>
          </cell>
          <cell r="D600" t="str">
            <v>AGGREGATE BASE GRADING D</v>
          </cell>
          <cell r="E600" t="str">
            <v>TON</v>
          </cell>
        </row>
        <row r="601">
          <cell r="A601" t="str">
            <v>30101-3000</v>
          </cell>
          <cell r="B601" t="str">
            <v>Aggregate base grading E</v>
          </cell>
          <cell r="C601" t="str">
            <v>t</v>
          </cell>
          <cell r="D601" t="str">
            <v>AGGREGATE BASE GRADING E</v>
          </cell>
          <cell r="E601" t="str">
            <v>TON</v>
          </cell>
        </row>
        <row r="602">
          <cell r="A602" t="str">
            <v>30101-4000</v>
          </cell>
          <cell r="B602" t="str">
            <v>Aggregate base grading C or D</v>
          </cell>
          <cell r="C602" t="str">
            <v>t</v>
          </cell>
          <cell r="D602" t="str">
            <v>AGGREGATE BASE GRADING C OR D</v>
          </cell>
          <cell r="E602" t="str">
            <v>TON</v>
          </cell>
        </row>
        <row r="603">
          <cell r="A603" t="str">
            <v>30102-0000</v>
          </cell>
          <cell r="B603" t="str">
            <v>Aggregate base</v>
          </cell>
          <cell r="C603" t="str">
            <v>m2</v>
          </cell>
          <cell r="D603" t="str">
            <v>AGGREGATE BASE</v>
          </cell>
          <cell r="E603" t="str">
            <v>SQYD</v>
          </cell>
        </row>
        <row r="604">
          <cell r="A604" t="str">
            <v>30102-0100</v>
          </cell>
          <cell r="B604" t="str">
            <v>Aggregate base grading C, 100mm depth</v>
          </cell>
          <cell r="C604" t="str">
            <v>m2</v>
          </cell>
          <cell r="D604" t="str">
            <v>AGGREGATE BASE GRADING C, 4-INCH DEPTH</v>
          </cell>
          <cell r="E604" t="str">
            <v>SQYD</v>
          </cell>
        </row>
        <row r="605">
          <cell r="A605" t="str">
            <v>30102-0200</v>
          </cell>
          <cell r="B605" t="str">
            <v>Aggregate base grading C, 150mm depth</v>
          </cell>
          <cell r="C605" t="str">
            <v>m2</v>
          </cell>
          <cell r="D605" t="str">
            <v>AGGREGATE BASE GRADING C, 6-INCH DEPTH</v>
          </cell>
          <cell r="E605" t="str">
            <v>SQYD</v>
          </cell>
        </row>
        <row r="606">
          <cell r="A606" t="str">
            <v>30102-0300</v>
          </cell>
          <cell r="B606" t="str">
            <v>Aggregate base grading C, 200mm depth</v>
          </cell>
          <cell r="C606" t="str">
            <v>m2</v>
          </cell>
          <cell r="D606" t="str">
            <v>AGGREGATE BASE GRADING C, 8-INCH DEPTH</v>
          </cell>
          <cell r="E606" t="str">
            <v>SQYD</v>
          </cell>
        </row>
        <row r="607">
          <cell r="A607" t="str">
            <v>30102-0400</v>
          </cell>
          <cell r="B607" t="str">
            <v>Aggregate base grading C, 250mm depth</v>
          </cell>
          <cell r="C607" t="str">
            <v>m2</v>
          </cell>
          <cell r="D607" t="str">
            <v>AGGREGATE BASE GRADING C, 10-INCH DEPTH</v>
          </cell>
          <cell r="E607" t="str">
            <v>SQYD</v>
          </cell>
        </row>
        <row r="608">
          <cell r="A608" t="str">
            <v>30102-0500</v>
          </cell>
          <cell r="B608" t="str">
            <v>Aggregate base grading C, 300mm depth</v>
          </cell>
          <cell r="C608" t="str">
            <v>m2</v>
          </cell>
          <cell r="D608" t="str">
            <v>AGGREGATE BASE GRADING C, 12-INCH DEPTH</v>
          </cell>
          <cell r="E608" t="str">
            <v>SQYD</v>
          </cell>
        </row>
        <row r="609">
          <cell r="A609" t="str">
            <v>30102-0600</v>
          </cell>
          <cell r="B609" t="str">
            <v>Aggregate base grading D, 100mm depth</v>
          </cell>
          <cell r="C609" t="str">
            <v>m2</v>
          </cell>
          <cell r="D609" t="str">
            <v>AGGREGATE BASE GRADING D, 4-INCH DEPTH</v>
          </cell>
          <cell r="E609" t="str">
            <v>SQYD</v>
          </cell>
        </row>
        <row r="610">
          <cell r="A610" t="str">
            <v>30102-0700</v>
          </cell>
          <cell r="B610" t="str">
            <v>Aggregate base grading D, 150mm depth</v>
          </cell>
          <cell r="C610" t="str">
            <v>m2</v>
          </cell>
          <cell r="D610" t="str">
            <v>AGGREGATE BASE GRADING D, 6-INCH DEPTH</v>
          </cell>
          <cell r="E610" t="str">
            <v>SQYD</v>
          </cell>
        </row>
        <row r="611">
          <cell r="A611" t="str">
            <v>30102-0800</v>
          </cell>
          <cell r="B611" t="str">
            <v>Aggregate base grading D, 200mm depth</v>
          </cell>
          <cell r="C611" t="str">
            <v>m2</v>
          </cell>
          <cell r="D611" t="str">
            <v>AGGREGATE BASE GRADING D, 8-INCH DEPTH</v>
          </cell>
          <cell r="E611" t="str">
            <v>SQYD</v>
          </cell>
        </row>
        <row r="612">
          <cell r="A612" t="str">
            <v>30102-0900</v>
          </cell>
          <cell r="B612" t="str">
            <v>Aggregate base grading D, 250mm depth</v>
          </cell>
          <cell r="C612" t="str">
            <v>m2</v>
          </cell>
          <cell r="D612" t="str">
            <v>AGGREGATE BASE GRADING D, 10-INCH DEPTH</v>
          </cell>
          <cell r="E612" t="str">
            <v>SQYD</v>
          </cell>
        </row>
        <row r="613">
          <cell r="A613" t="str">
            <v>30102-1000</v>
          </cell>
          <cell r="B613" t="str">
            <v>Aggregate base grading D, 300mm depth</v>
          </cell>
          <cell r="C613" t="str">
            <v>m2</v>
          </cell>
          <cell r="D613" t="str">
            <v>AGGREGATE BASE GRADING D, 12-INCH DEPTH</v>
          </cell>
          <cell r="E613" t="str">
            <v>SQYD</v>
          </cell>
        </row>
        <row r="614">
          <cell r="A614" t="str">
            <v>30102-1100</v>
          </cell>
          <cell r="B614" t="str">
            <v>Aggregate base grading E, 100mm depth</v>
          </cell>
          <cell r="C614" t="str">
            <v>m2</v>
          </cell>
          <cell r="D614" t="str">
            <v>AGGREGATE BASE GRADING E, 4-INCH DEPTH</v>
          </cell>
          <cell r="E614" t="str">
            <v>SQYD</v>
          </cell>
        </row>
        <row r="615">
          <cell r="A615" t="str">
            <v>30102-1200</v>
          </cell>
          <cell r="B615" t="str">
            <v>Aggregate base grading E, 150mm depth</v>
          </cell>
          <cell r="C615" t="str">
            <v>m2</v>
          </cell>
          <cell r="D615" t="str">
            <v>AGGREGATE BASE GRADING E, 6-INCH DEPTH</v>
          </cell>
          <cell r="E615" t="str">
            <v>SQYD</v>
          </cell>
        </row>
        <row r="616">
          <cell r="A616" t="str">
            <v>30102-1300</v>
          </cell>
          <cell r="B616" t="str">
            <v>Aggregate base grading E, 200mm depth</v>
          </cell>
          <cell r="C616" t="str">
            <v>m2</v>
          </cell>
          <cell r="D616" t="str">
            <v>AGGREGATE BASE GRADING E, 8-INCH DEPTH</v>
          </cell>
          <cell r="E616" t="str">
            <v>SQYD</v>
          </cell>
        </row>
        <row r="617">
          <cell r="A617" t="str">
            <v>30102-1400</v>
          </cell>
          <cell r="B617" t="str">
            <v>Aggregate base grading E, 250mm depth</v>
          </cell>
          <cell r="C617" t="str">
            <v>m2</v>
          </cell>
          <cell r="D617" t="str">
            <v>AGGREGATE BASE GRADING E, 10-INCH DEPTH</v>
          </cell>
          <cell r="E617" t="str">
            <v>SQYD</v>
          </cell>
        </row>
        <row r="618">
          <cell r="A618" t="str">
            <v>30102-1500</v>
          </cell>
          <cell r="B618" t="str">
            <v>Aggregate base grading E, 300mm depth</v>
          </cell>
          <cell r="C618" t="str">
            <v>m2</v>
          </cell>
          <cell r="D618" t="str">
            <v>AGGREGATE BASE GRADING E, 12-INCH DEPTH</v>
          </cell>
          <cell r="E618" t="str">
            <v>SQYD</v>
          </cell>
        </row>
        <row r="619">
          <cell r="A619" t="str">
            <v>30102-1600</v>
          </cell>
          <cell r="B619" t="str">
            <v>Aggregate base grading C or D, 50mm depth</v>
          </cell>
          <cell r="C619" t="str">
            <v>m2</v>
          </cell>
          <cell r="D619" t="str">
            <v>AGGREGATE BASE GRADING C OR D, 2-INCH DEPTH</v>
          </cell>
          <cell r="E619" t="str">
            <v>SQYD</v>
          </cell>
        </row>
        <row r="620">
          <cell r="A620" t="str">
            <v>30102-1700</v>
          </cell>
          <cell r="B620" t="str">
            <v>Aggregate base grading C or D, 75mm depth</v>
          </cell>
          <cell r="C620" t="str">
            <v>m2</v>
          </cell>
          <cell r="D620" t="str">
            <v>AGGREGATE BASE GRADING C OR D, 3-INCH DEPTH</v>
          </cell>
          <cell r="E620" t="str">
            <v>SQYD</v>
          </cell>
        </row>
        <row r="621">
          <cell r="A621" t="str">
            <v>30102-1800</v>
          </cell>
          <cell r="B621" t="str">
            <v>Aggregate base grading C or D, 100mm depth</v>
          </cell>
          <cell r="C621" t="str">
            <v>m2</v>
          </cell>
          <cell r="D621" t="str">
            <v>AGGREGATE BASE GRADING C OR D, 4-INCH DEPTH</v>
          </cell>
          <cell r="E621" t="str">
            <v>SQYD</v>
          </cell>
        </row>
        <row r="622">
          <cell r="A622" t="str">
            <v>30102-1900</v>
          </cell>
          <cell r="B622" t="str">
            <v>Aggregate base grading C or D, 125mm depth</v>
          </cell>
          <cell r="C622" t="str">
            <v>m2</v>
          </cell>
          <cell r="D622" t="str">
            <v>AGGREGATE BASE GRADING C OR D, 5-INCH DEPTH</v>
          </cell>
          <cell r="E622" t="str">
            <v>SQYD</v>
          </cell>
        </row>
        <row r="623">
          <cell r="A623" t="str">
            <v>30102-2000</v>
          </cell>
          <cell r="B623" t="str">
            <v>Aggregate base grading C or D, 150mm depth</v>
          </cell>
          <cell r="C623" t="str">
            <v>m2</v>
          </cell>
          <cell r="D623" t="str">
            <v>AGGREGATE BASE GRADING C OR D, 6-INCH DEPTH</v>
          </cell>
          <cell r="E623" t="str">
            <v>SQYD</v>
          </cell>
        </row>
        <row r="624">
          <cell r="A624" t="str">
            <v>30102-2100</v>
          </cell>
          <cell r="B624" t="str">
            <v>Aggregate base grading C or D, 200mm depth</v>
          </cell>
          <cell r="C624" t="str">
            <v>m2</v>
          </cell>
          <cell r="D624" t="str">
            <v>AGGREGATE BASE GRADING C OR D, 8-INCH DEPTH</v>
          </cell>
          <cell r="E624" t="str">
            <v>SQYD</v>
          </cell>
        </row>
        <row r="625">
          <cell r="A625" t="str">
            <v>30102-2150</v>
          </cell>
          <cell r="B625" t="str">
            <v>Aggregate base grading C or D, 225mm depth</v>
          </cell>
          <cell r="C625" t="str">
            <v>m2</v>
          </cell>
          <cell r="D625" t="str">
            <v>AGGREGATE BASE GRADING C OR D, 9-INCH DEPTH</v>
          </cell>
          <cell r="E625" t="str">
            <v>SQYD</v>
          </cell>
        </row>
        <row r="626">
          <cell r="A626" t="str">
            <v>30102-2200</v>
          </cell>
          <cell r="B626" t="str">
            <v>Aggregate base grading C or D, 250mm depth</v>
          </cell>
          <cell r="C626" t="str">
            <v>m2</v>
          </cell>
          <cell r="D626" t="str">
            <v>AGGREGATE BASE GRADING C OR D, 10-INCH DEPTH</v>
          </cell>
          <cell r="E626" t="str">
            <v>SQYD</v>
          </cell>
        </row>
        <row r="627">
          <cell r="A627" t="str">
            <v>30102-2300</v>
          </cell>
          <cell r="B627" t="str">
            <v>Aggregate base grading C or D, 300mm depth</v>
          </cell>
          <cell r="C627" t="str">
            <v>m2</v>
          </cell>
          <cell r="D627" t="str">
            <v>AGGREGATE BASE GRADING C OR D, 12-INCH DEPTH</v>
          </cell>
          <cell r="E627" t="str">
            <v>SQYD</v>
          </cell>
        </row>
        <row r="628">
          <cell r="A628" t="str">
            <v>30102-2400</v>
          </cell>
          <cell r="B628" t="str">
            <v>Aggregate base grading C or D, 400mm depth</v>
          </cell>
          <cell r="C628" t="str">
            <v>m2</v>
          </cell>
          <cell r="D628" t="str">
            <v>AGGREGATE BASE GRADING C OR D, 16-INCH DEPTH</v>
          </cell>
          <cell r="E628" t="str">
            <v>SQYD</v>
          </cell>
        </row>
        <row r="629">
          <cell r="A629" t="str">
            <v>30103-0000</v>
          </cell>
          <cell r="B629" t="str">
            <v>Aggregate base</v>
          </cell>
          <cell r="C629" t="str">
            <v>m3</v>
          </cell>
          <cell r="D629" t="str">
            <v>AGGREGATE BASE</v>
          </cell>
          <cell r="E629" t="str">
            <v>CUYD</v>
          </cell>
        </row>
        <row r="630">
          <cell r="A630" t="str">
            <v>30103-1000</v>
          </cell>
          <cell r="B630" t="str">
            <v>Aggregate base grading C</v>
          </cell>
          <cell r="C630" t="str">
            <v>m3</v>
          </cell>
          <cell r="D630" t="str">
            <v>AGGREGATE BASE GRADING C</v>
          </cell>
          <cell r="E630" t="str">
            <v>CUYD</v>
          </cell>
        </row>
        <row r="631">
          <cell r="A631" t="str">
            <v>30103-2000</v>
          </cell>
          <cell r="B631" t="str">
            <v>Aggregate base grading D</v>
          </cell>
          <cell r="C631" t="str">
            <v>m3</v>
          </cell>
          <cell r="D631" t="str">
            <v>AGGREGATE BASE GRADING D</v>
          </cell>
          <cell r="E631" t="str">
            <v>CUYD</v>
          </cell>
        </row>
        <row r="632">
          <cell r="A632" t="str">
            <v>30103-3000</v>
          </cell>
          <cell r="B632" t="str">
            <v>Aggregate base grading E</v>
          </cell>
          <cell r="C632" t="str">
            <v>m3</v>
          </cell>
          <cell r="D632" t="str">
            <v>AGGREGATE BASE GRADING E</v>
          </cell>
          <cell r="E632" t="str">
            <v>CUYD</v>
          </cell>
        </row>
        <row r="633">
          <cell r="A633" t="str">
            <v>30103-4000</v>
          </cell>
          <cell r="B633" t="str">
            <v>Aggregate base grading C or D</v>
          </cell>
          <cell r="C633" t="str">
            <v>m3</v>
          </cell>
          <cell r="D633" t="str">
            <v>AGGREGATE BASE GRADING C OR D</v>
          </cell>
          <cell r="E633" t="str">
            <v>CUYD</v>
          </cell>
        </row>
        <row r="634">
          <cell r="A634" t="str">
            <v>30105-0000</v>
          </cell>
          <cell r="B634" t="str">
            <v>Subbase</v>
          </cell>
          <cell r="C634" t="str">
            <v>t</v>
          </cell>
          <cell r="D634" t="str">
            <v>SUBBASE</v>
          </cell>
          <cell r="E634" t="str">
            <v>TON</v>
          </cell>
        </row>
        <row r="635">
          <cell r="A635" t="str">
            <v>30105-1000</v>
          </cell>
          <cell r="B635" t="str">
            <v>Subbase grading A</v>
          </cell>
          <cell r="C635" t="str">
            <v>t</v>
          </cell>
          <cell r="D635" t="str">
            <v>SUBBASE GRADING A</v>
          </cell>
          <cell r="E635" t="str">
            <v>TON</v>
          </cell>
        </row>
        <row r="636">
          <cell r="A636" t="str">
            <v>30105-2000</v>
          </cell>
          <cell r="B636" t="str">
            <v>Subbase grading B</v>
          </cell>
          <cell r="C636" t="str">
            <v>t</v>
          </cell>
          <cell r="D636" t="str">
            <v>SUBBASE GRADING B</v>
          </cell>
          <cell r="E636" t="str">
            <v>TON</v>
          </cell>
        </row>
        <row r="637">
          <cell r="A637" t="str">
            <v>30106-0100</v>
          </cell>
          <cell r="B637" t="str">
            <v>Subbase grading A, 100mm depth</v>
          </cell>
          <cell r="C637" t="str">
            <v>m2</v>
          </cell>
          <cell r="D637" t="str">
            <v>SUBBASE GRADING A, 4-INCH DEPTH</v>
          </cell>
          <cell r="E637" t="str">
            <v>SQYD</v>
          </cell>
        </row>
        <row r="638">
          <cell r="A638" t="str">
            <v>30106-0200</v>
          </cell>
          <cell r="B638" t="str">
            <v>Subbase grading A, 150mm depth</v>
          </cell>
          <cell r="C638" t="str">
            <v>m2</v>
          </cell>
          <cell r="D638" t="str">
            <v>SUBBASE GRADING A, 6-INCH DEPTH</v>
          </cell>
          <cell r="E638" t="str">
            <v>SQYD</v>
          </cell>
        </row>
        <row r="639">
          <cell r="A639" t="str">
            <v>30106-0300</v>
          </cell>
          <cell r="B639" t="str">
            <v>Subbase grading A, 200mm depth</v>
          </cell>
          <cell r="C639" t="str">
            <v>m2</v>
          </cell>
          <cell r="D639" t="str">
            <v>SUBBASE GRADING A, 8-INCH DEPTH</v>
          </cell>
          <cell r="E639" t="str">
            <v>SQYD</v>
          </cell>
        </row>
        <row r="640">
          <cell r="A640" t="str">
            <v>30106-0400</v>
          </cell>
          <cell r="B640" t="str">
            <v>Subbase grading A, 250mm depth</v>
          </cell>
          <cell r="C640" t="str">
            <v>m2</v>
          </cell>
          <cell r="D640" t="str">
            <v>SUBBASE GRADING A, 10-INCH DEPTH</v>
          </cell>
          <cell r="E640" t="str">
            <v>SQYD</v>
          </cell>
        </row>
        <row r="641">
          <cell r="A641" t="str">
            <v>30106-0500</v>
          </cell>
          <cell r="B641" t="str">
            <v>Subbase grading A, 300mm depth</v>
          </cell>
          <cell r="C641" t="str">
            <v>m2</v>
          </cell>
          <cell r="D641" t="str">
            <v>SUBBASE GRADING A, 12-INCH DEPTH</v>
          </cell>
          <cell r="E641" t="str">
            <v>SQYD</v>
          </cell>
        </row>
        <row r="642">
          <cell r="A642" t="str">
            <v>30106-0600</v>
          </cell>
          <cell r="B642" t="str">
            <v>Subbase grading B, 100mm depth</v>
          </cell>
          <cell r="C642" t="str">
            <v>m2</v>
          </cell>
          <cell r="D642" t="str">
            <v>SUBBASE GRADING B, 4-INCH DEPTH</v>
          </cell>
          <cell r="E642" t="str">
            <v>SQYD</v>
          </cell>
        </row>
        <row r="643">
          <cell r="A643" t="str">
            <v>30106-0700</v>
          </cell>
          <cell r="B643" t="str">
            <v>Subbase grading B, 150mm depth</v>
          </cell>
          <cell r="C643" t="str">
            <v>m2</v>
          </cell>
          <cell r="D643" t="str">
            <v>SUBBASE GRADING B, 6-INCH DEPTH</v>
          </cell>
          <cell r="E643" t="str">
            <v>SQYD</v>
          </cell>
        </row>
        <row r="644">
          <cell r="A644" t="str">
            <v>30106-0800</v>
          </cell>
          <cell r="B644" t="str">
            <v>Subbase grading B, 200mm depth</v>
          </cell>
          <cell r="C644" t="str">
            <v>m2</v>
          </cell>
          <cell r="D644" t="str">
            <v>SUBBASE GRADING B, 8-INCH DEPTH</v>
          </cell>
          <cell r="E644" t="str">
            <v>SQYD</v>
          </cell>
        </row>
        <row r="645">
          <cell r="A645" t="str">
            <v>30106-0900</v>
          </cell>
          <cell r="B645" t="str">
            <v>Subbase grading B, 250mm depth</v>
          </cell>
          <cell r="C645" t="str">
            <v>m2</v>
          </cell>
          <cell r="D645" t="str">
            <v>SUBBASE GRADING B, 10-INCH DEPTH</v>
          </cell>
          <cell r="E645" t="str">
            <v>SQYD</v>
          </cell>
        </row>
        <row r="646">
          <cell r="A646" t="str">
            <v>30106-1000</v>
          </cell>
          <cell r="B646" t="str">
            <v>Subbase grading B, 300mm depth</v>
          </cell>
          <cell r="C646" t="str">
            <v>m2</v>
          </cell>
          <cell r="D646" t="str">
            <v>SUBBASE GRADING B, 12-INCH DEPTH</v>
          </cell>
          <cell r="E646" t="str">
            <v>SQYD</v>
          </cell>
        </row>
        <row r="647">
          <cell r="A647" t="str">
            <v>30107-0000</v>
          </cell>
          <cell r="B647" t="str">
            <v>Subbase</v>
          </cell>
          <cell r="C647" t="str">
            <v>m3</v>
          </cell>
          <cell r="D647" t="str">
            <v>SUBBASE</v>
          </cell>
          <cell r="E647" t="str">
            <v>CUYD</v>
          </cell>
        </row>
        <row r="648">
          <cell r="A648" t="str">
            <v>30107-1000</v>
          </cell>
          <cell r="B648" t="str">
            <v>Subbase grading A</v>
          </cell>
          <cell r="C648" t="str">
            <v>m3</v>
          </cell>
          <cell r="D648" t="str">
            <v>SUBBASE GRADING A</v>
          </cell>
          <cell r="E648" t="str">
            <v>CUYD</v>
          </cell>
        </row>
        <row r="649">
          <cell r="A649" t="str">
            <v>30107-2000</v>
          </cell>
          <cell r="B649" t="str">
            <v>Subbase grading B</v>
          </cell>
          <cell r="C649" t="str">
            <v>m3</v>
          </cell>
          <cell r="D649" t="str">
            <v>SUBBASE GRADING B</v>
          </cell>
          <cell r="E649" t="str">
            <v>CUYD</v>
          </cell>
        </row>
        <row r="650">
          <cell r="A650" t="str">
            <v>30110-0000</v>
          </cell>
          <cell r="B650" t="str">
            <v>Aggregate surface course</v>
          </cell>
          <cell r="C650" t="str">
            <v>t</v>
          </cell>
          <cell r="D650" t="str">
            <v>AGGREGATE SURFACE COURSE</v>
          </cell>
          <cell r="E650" t="str">
            <v>TON</v>
          </cell>
        </row>
        <row r="651">
          <cell r="A651" t="str">
            <v>30111-1000</v>
          </cell>
          <cell r="B651" t="str">
            <v>Aggregate surface course, 100mm depth</v>
          </cell>
          <cell r="C651" t="str">
            <v>m2</v>
          </cell>
          <cell r="D651" t="str">
            <v>AGGREGATE SURFACE COURSE, 4-INCH DEPTH</v>
          </cell>
          <cell r="E651" t="str">
            <v>SQYD</v>
          </cell>
        </row>
        <row r="652">
          <cell r="A652" t="str">
            <v>30111-2000</v>
          </cell>
          <cell r="B652" t="str">
            <v>Aggregate surface course, 150mm depth</v>
          </cell>
          <cell r="C652" t="str">
            <v>m2</v>
          </cell>
          <cell r="D652" t="str">
            <v>AGGREGATE SURFACE COURSE, 6-INCH DEPTH</v>
          </cell>
          <cell r="E652" t="str">
            <v>SQYD</v>
          </cell>
        </row>
        <row r="653">
          <cell r="A653" t="str">
            <v>30111-3000</v>
          </cell>
          <cell r="B653" t="str">
            <v>Aggregate surface course, 200mm depth</v>
          </cell>
          <cell r="C653" t="str">
            <v>m2</v>
          </cell>
          <cell r="D653" t="str">
            <v>AGGREGATE SURFACE COURSE, 8-INCH DEPTH</v>
          </cell>
          <cell r="E653" t="str">
            <v>SQYD</v>
          </cell>
        </row>
        <row r="654">
          <cell r="A654" t="str">
            <v>30111-4000</v>
          </cell>
          <cell r="B654" t="str">
            <v>Aggregate surface course, 250mm depth</v>
          </cell>
          <cell r="C654" t="str">
            <v>m2</v>
          </cell>
          <cell r="D654" t="str">
            <v>AGGREGATE SURFACE COURSE, 10-INCH DEPTH</v>
          </cell>
          <cell r="E654" t="str">
            <v>SQYD</v>
          </cell>
        </row>
        <row r="655">
          <cell r="A655" t="str">
            <v>30111-5000</v>
          </cell>
          <cell r="B655" t="str">
            <v>Aggregate surface course, 300mm depth</v>
          </cell>
          <cell r="C655" t="str">
            <v>m2</v>
          </cell>
          <cell r="D655" t="str">
            <v>AGGREGATE SURFACE COURSE, 12-INCH DEPTH</v>
          </cell>
          <cell r="E655" t="str">
            <v>SQYD</v>
          </cell>
        </row>
        <row r="656">
          <cell r="A656" t="str">
            <v>30112-0000</v>
          </cell>
          <cell r="B656" t="str">
            <v>Aggregate surface course</v>
          </cell>
          <cell r="C656" t="str">
            <v>m3</v>
          </cell>
          <cell r="D656" t="str">
            <v>AGGREGATE SURFACE COURSE</v>
          </cell>
          <cell r="E656" t="str">
            <v>CUYD</v>
          </cell>
        </row>
        <row r="657">
          <cell r="A657" t="str">
            <v>30201-1000</v>
          </cell>
          <cell r="B657" t="str">
            <v>Roadway aggregate, method 1</v>
          </cell>
          <cell r="C657" t="str">
            <v>m3</v>
          </cell>
          <cell r="D657" t="str">
            <v>ROADWAY AGGREGATE, METHOD 1</v>
          </cell>
          <cell r="E657" t="str">
            <v>CUYD</v>
          </cell>
        </row>
        <row r="658">
          <cell r="A658" t="str">
            <v>30201-2000</v>
          </cell>
          <cell r="B658" t="str">
            <v>Roadway aggregate, method 2</v>
          </cell>
          <cell r="C658" t="str">
            <v>m3</v>
          </cell>
          <cell r="D658" t="str">
            <v>ROADWAY AGGREGATE, METHOD 2</v>
          </cell>
          <cell r="E658" t="str">
            <v>CUYD</v>
          </cell>
        </row>
        <row r="659">
          <cell r="A659" t="str">
            <v>30202-1000</v>
          </cell>
          <cell r="B659" t="str">
            <v>Roadway aggregate, method 1</v>
          </cell>
          <cell r="C659" t="str">
            <v>t</v>
          </cell>
          <cell r="D659" t="str">
            <v>ROADWAY AGGREGATE, METHOD 1</v>
          </cell>
          <cell r="E659" t="str">
            <v>TON</v>
          </cell>
        </row>
        <row r="660">
          <cell r="A660" t="str">
            <v>30202-2000</v>
          </cell>
          <cell r="B660" t="str">
            <v>Roadway aggregate, method 2</v>
          </cell>
          <cell r="C660" t="str">
            <v>t</v>
          </cell>
          <cell r="D660" t="str">
            <v>ROADWAY AGGREGATE, METHOD 2</v>
          </cell>
          <cell r="E660" t="str">
            <v>TON</v>
          </cell>
        </row>
        <row r="661">
          <cell r="A661" t="str">
            <v>30202-2100</v>
          </cell>
          <cell r="B661" t="str">
            <v>Roadway aggregate, method 2, surface course</v>
          </cell>
          <cell r="C661" t="str">
            <v>t</v>
          </cell>
          <cell r="D661" t="str">
            <v>ROADWAY AGGREGATE, METHOD 2, SURFACE COURSE</v>
          </cell>
          <cell r="E661" t="str">
            <v>TON</v>
          </cell>
        </row>
        <row r="662">
          <cell r="A662" t="str">
            <v>30203-1000</v>
          </cell>
          <cell r="B662" t="str">
            <v>Roadway aggregate, method 1</v>
          </cell>
          <cell r="C662" t="str">
            <v>m2</v>
          </cell>
          <cell r="D662" t="str">
            <v>ROADWAY AGGREGATE, METHOD 1</v>
          </cell>
          <cell r="E662" t="str">
            <v>SQYD</v>
          </cell>
        </row>
        <row r="663">
          <cell r="A663" t="str">
            <v>30203-2000</v>
          </cell>
          <cell r="B663" t="str">
            <v>Roadway aggregate, method 2</v>
          </cell>
          <cell r="C663" t="str">
            <v>m2</v>
          </cell>
          <cell r="D663" t="str">
            <v>ROADWAY AGGREGATE, METHOD 2</v>
          </cell>
          <cell r="E663" t="str">
            <v>SQYD</v>
          </cell>
        </row>
        <row r="664">
          <cell r="A664" t="str">
            <v>30203-2100</v>
          </cell>
          <cell r="B664" t="str">
            <v>Roadway aggregate, method 2, surface course</v>
          </cell>
          <cell r="C664" t="str">
            <v>m2</v>
          </cell>
          <cell r="D664" t="str">
            <v>ROADWAY AGGREGATE, METHOD 2, SURFACE COURSE</v>
          </cell>
          <cell r="E664" t="str">
            <v>SQYD</v>
          </cell>
        </row>
        <row r="665">
          <cell r="A665" t="str">
            <v>30203-2120</v>
          </cell>
          <cell r="B665" t="str">
            <v>Roadway aggregate, method 2, surface course, 100mm depth</v>
          </cell>
          <cell r="C665" t="str">
            <v>m2</v>
          </cell>
          <cell r="D665" t="str">
            <v>ROADWAY AGGREGATE, METHOD 2, SURFACE COURSE, 4-INCH DEPTH</v>
          </cell>
          <cell r="E665" t="str">
            <v>SQYD</v>
          </cell>
        </row>
        <row r="666">
          <cell r="A666" t="str">
            <v>30203-2140</v>
          </cell>
          <cell r="B666" t="str">
            <v>Roadway aggregate, method 2, surface course, 150mm depth</v>
          </cell>
          <cell r="C666" t="str">
            <v>m2</v>
          </cell>
          <cell r="D666" t="str">
            <v>ROADWAY AGGREGATE, METHOD 2, SURFACE COURSE, 6-INCH DEPTH</v>
          </cell>
          <cell r="E666" t="str">
            <v>SQYD</v>
          </cell>
        </row>
        <row r="667">
          <cell r="A667" t="str">
            <v>30204-0000</v>
          </cell>
          <cell r="B667" t="str">
            <v>Roadway aggregate, crushed shells</v>
          </cell>
          <cell r="C667" t="str">
            <v>m3</v>
          </cell>
          <cell r="D667" t="str">
            <v>ROADWAY AGGREGATE, CRUSHED SHELLS</v>
          </cell>
          <cell r="E667" t="str">
            <v>CUYD</v>
          </cell>
        </row>
        <row r="668">
          <cell r="A668" t="str">
            <v>30205-0500</v>
          </cell>
          <cell r="B668" t="str">
            <v>Roadway aggregate, shoulder finishing</v>
          </cell>
          <cell r="C668" t="str">
            <v>km</v>
          </cell>
          <cell r="D668" t="str">
            <v>ROADWAY AGGREGATE, SHOULDER FINISHING</v>
          </cell>
          <cell r="E668" t="str">
            <v>MILE</v>
          </cell>
        </row>
        <row r="669">
          <cell r="A669" t="str">
            <v>30206-0500</v>
          </cell>
          <cell r="B669" t="str">
            <v>Roadway aggregate, shoulder finishing</v>
          </cell>
          <cell r="C669" t="str">
            <v>m</v>
          </cell>
          <cell r="D669" t="str">
            <v>ROADWAY AGGREGATE, SHOULDER FINISHING</v>
          </cell>
          <cell r="E669" t="str">
            <v>LNFT</v>
          </cell>
        </row>
        <row r="670">
          <cell r="A670" t="str">
            <v>30210-0000</v>
          </cell>
          <cell r="B670" t="str">
            <v>Bedding and backfill aggregate</v>
          </cell>
          <cell r="C670" t="str">
            <v>m3</v>
          </cell>
          <cell r="D670" t="str">
            <v>BEDDING AND BACKFILL AGGREGATE</v>
          </cell>
          <cell r="E670" t="str">
            <v>CUYD</v>
          </cell>
        </row>
        <row r="671">
          <cell r="A671" t="str">
            <v>30211-0000</v>
          </cell>
          <cell r="B671" t="str">
            <v>Mechanically compacted aggregate column</v>
          </cell>
          <cell r="C671" t="str">
            <v>m</v>
          </cell>
          <cell r="D671" t="str">
            <v>MECHANICALLY COMPACTED AGGREGATE COLUMN</v>
          </cell>
          <cell r="E671" t="str">
            <v>LNFT</v>
          </cell>
        </row>
        <row r="672">
          <cell r="A672" t="str">
            <v>30301-1000</v>
          </cell>
          <cell r="B672" t="str">
            <v>Ditch reconditioning</v>
          </cell>
          <cell r="C672" t="str">
            <v>km</v>
          </cell>
          <cell r="D672" t="str">
            <v>DITCH RECONDITIONING</v>
          </cell>
          <cell r="E672" t="str">
            <v>MILE</v>
          </cell>
        </row>
        <row r="673">
          <cell r="A673" t="str">
            <v>30301-2000</v>
          </cell>
          <cell r="B673" t="str">
            <v>Shoulder reconditioning</v>
          </cell>
          <cell r="C673" t="str">
            <v>km</v>
          </cell>
          <cell r="D673" t="str">
            <v>SHOULDER RECONDITIONING</v>
          </cell>
          <cell r="E673" t="str">
            <v>MILE</v>
          </cell>
        </row>
        <row r="674">
          <cell r="A674" t="str">
            <v>30301-3000</v>
          </cell>
          <cell r="B674" t="str">
            <v>Shoulder and ditch reconditioning</v>
          </cell>
          <cell r="C674" t="str">
            <v>km</v>
          </cell>
          <cell r="D674" t="str">
            <v>SHOULDER AND DITCH RECONDITIONING</v>
          </cell>
          <cell r="E674" t="str">
            <v>MILE</v>
          </cell>
        </row>
        <row r="675">
          <cell r="A675" t="str">
            <v>30301-4000</v>
          </cell>
          <cell r="B675" t="str">
            <v>Roadbed reconditioning</v>
          </cell>
          <cell r="C675" t="str">
            <v>km</v>
          </cell>
          <cell r="D675" t="str">
            <v>ROADBED RECONDITIONING</v>
          </cell>
          <cell r="E675" t="str">
            <v>MILE</v>
          </cell>
        </row>
        <row r="676">
          <cell r="A676" t="str">
            <v>30301-5000</v>
          </cell>
          <cell r="B676" t="str">
            <v>Aggregate surface reconditioning</v>
          </cell>
          <cell r="C676" t="str">
            <v>km</v>
          </cell>
          <cell r="D676" t="str">
            <v>AGGREGATE SURFACE RECONDITIONING</v>
          </cell>
          <cell r="E676" t="str">
            <v>MILE</v>
          </cell>
        </row>
        <row r="677">
          <cell r="A677" t="str">
            <v>30301-6000</v>
          </cell>
          <cell r="B677" t="str">
            <v>Roadway reconditioning</v>
          </cell>
          <cell r="C677" t="str">
            <v>km</v>
          </cell>
          <cell r="D677" t="str">
            <v>ROADWAY RECONDITIONING</v>
          </cell>
          <cell r="E677" t="str">
            <v>MILE</v>
          </cell>
        </row>
        <row r="678">
          <cell r="A678" t="str">
            <v>30302-1000</v>
          </cell>
          <cell r="B678" t="str">
            <v>Ditch reconditioning</v>
          </cell>
          <cell r="C678" t="str">
            <v>m</v>
          </cell>
          <cell r="D678" t="str">
            <v>DITCH RECONDITIONING</v>
          </cell>
          <cell r="E678" t="str">
            <v>LNFT</v>
          </cell>
        </row>
        <row r="679">
          <cell r="A679" t="str">
            <v>30302-2000</v>
          </cell>
          <cell r="B679" t="str">
            <v>Shoulder reconditioning</v>
          </cell>
          <cell r="C679" t="str">
            <v>m</v>
          </cell>
          <cell r="D679" t="str">
            <v>SHOULDER RECONDITIONING</v>
          </cell>
          <cell r="E679" t="str">
            <v>LNFT</v>
          </cell>
        </row>
        <row r="680">
          <cell r="A680" t="str">
            <v>30302-3000</v>
          </cell>
          <cell r="B680" t="str">
            <v>Shoulder and ditch reconditioning</v>
          </cell>
          <cell r="C680" t="str">
            <v>m</v>
          </cell>
          <cell r="D680" t="str">
            <v>SHOULDER AND DITCH RECONDITIONING</v>
          </cell>
          <cell r="E680" t="str">
            <v>LNFT</v>
          </cell>
        </row>
        <row r="681">
          <cell r="A681" t="str">
            <v>30302-4000</v>
          </cell>
          <cell r="B681" t="str">
            <v>Roadbed reconditioning</v>
          </cell>
          <cell r="C681" t="str">
            <v>m</v>
          </cell>
          <cell r="D681" t="str">
            <v>ROADBED RECONDITIONING</v>
          </cell>
          <cell r="E681" t="str">
            <v>LNFT</v>
          </cell>
        </row>
        <row r="682">
          <cell r="A682" t="str">
            <v>30302-5000</v>
          </cell>
          <cell r="B682" t="str">
            <v>Aggregate surface reconditioning</v>
          </cell>
          <cell r="C682" t="str">
            <v>m</v>
          </cell>
          <cell r="D682" t="str">
            <v>AGGREGATE SURFACE RECONDITIONING</v>
          </cell>
          <cell r="E682" t="str">
            <v>LNFT</v>
          </cell>
        </row>
        <row r="683">
          <cell r="A683" t="str">
            <v>30302-6000</v>
          </cell>
          <cell r="B683" t="str">
            <v>Roadway reconditioning</v>
          </cell>
          <cell r="C683" t="str">
            <v>m</v>
          </cell>
          <cell r="D683" t="str">
            <v>ROADWAY RECONDITIONING</v>
          </cell>
          <cell r="E683" t="str">
            <v>LNFT</v>
          </cell>
        </row>
        <row r="684">
          <cell r="A684" t="str">
            <v>30303-1000</v>
          </cell>
          <cell r="B684" t="str">
            <v>Roadbed reconditioning</v>
          </cell>
          <cell r="C684" t="str">
            <v>m2</v>
          </cell>
          <cell r="D684" t="str">
            <v>ROADBED RECONDITIONING</v>
          </cell>
          <cell r="E684" t="str">
            <v>SQYD</v>
          </cell>
        </row>
        <row r="685">
          <cell r="A685" t="str">
            <v>30303-2000</v>
          </cell>
          <cell r="B685" t="str">
            <v>Aggregate surface reconditioning</v>
          </cell>
          <cell r="C685" t="str">
            <v>m2</v>
          </cell>
          <cell r="D685" t="str">
            <v>AGGREGATE SURFACE RECONDITIONING</v>
          </cell>
          <cell r="E685" t="str">
            <v>SQYD</v>
          </cell>
        </row>
        <row r="686">
          <cell r="A686" t="str">
            <v>30303-3000</v>
          </cell>
          <cell r="B686" t="str">
            <v>Roadway reconditioning</v>
          </cell>
          <cell r="C686" t="str">
            <v>m2</v>
          </cell>
          <cell r="D686" t="str">
            <v>ROADWAY RECONDITIONING</v>
          </cell>
          <cell r="E686" t="str">
            <v>SQYD</v>
          </cell>
        </row>
        <row r="687">
          <cell r="A687" t="str">
            <v>30303-4000</v>
          </cell>
          <cell r="B687" t="str">
            <v>Shoulder reconditioning</v>
          </cell>
          <cell r="C687" t="str">
            <v>m2</v>
          </cell>
          <cell r="D687" t="str">
            <v>SHOULDER RECONDITIONING</v>
          </cell>
          <cell r="E687" t="str">
            <v>SQYD</v>
          </cell>
        </row>
        <row r="688">
          <cell r="A688" t="str">
            <v>30401-1000</v>
          </cell>
          <cell r="B688" t="str">
            <v>Full depth reclamation, method 1</v>
          </cell>
          <cell r="C688" t="str">
            <v>km</v>
          </cell>
          <cell r="D688" t="str">
            <v>FULL DEPTH RECLAMATION, METHOD 1</v>
          </cell>
          <cell r="E688" t="str">
            <v>MILE</v>
          </cell>
        </row>
        <row r="689">
          <cell r="A689" t="str">
            <v>30401-1300</v>
          </cell>
          <cell r="B689" t="str">
            <v>Full depth reclamation, method 1, 150mm depth</v>
          </cell>
          <cell r="C689" t="str">
            <v>km</v>
          </cell>
          <cell r="D689" t="str">
            <v>FULL DEPTH RECLAMATION, METHOD 1, 6-INCH DEPTH</v>
          </cell>
          <cell r="E689" t="str">
            <v>MILE</v>
          </cell>
        </row>
        <row r="690">
          <cell r="A690" t="str">
            <v>30401-1500</v>
          </cell>
          <cell r="B690" t="str">
            <v>Full depth reclamation, method 1, 200mm depth</v>
          </cell>
          <cell r="C690" t="str">
            <v>km</v>
          </cell>
          <cell r="D690" t="str">
            <v>FULL DEPTH RECLAMATION, METHOD 1, 8-INCH DEPTH</v>
          </cell>
          <cell r="E690" t="str">
            <v>MILE</v>
          </cell>
        </row>
        <row r="691">
          <cell r="A691" t="str">
            <v>30401-1700</v>
          </cell>
          <cell r="B691" t="str">
            <v>Full depth reclamation, method 1, 250mm depth</v>
          </cell>
          <cell r="C691" t="str">
            <v>km</v>
          </cell>
          <cell r="D691" t="str">
            <v>FULL DEPTH RECLAMATION, METHOD 1, 10-INCH DEPTH</v>
          </cell>
          <cell r="E691" t="str">
            <v>MILE</v>
          </cell>
        </row>
        <row r="692">
          <cell r="A692" t="str">
            <v>30401-1900</v>
          </cell>
          <cell r="B692" t="str">
            <v>Full depth reclamation, method 1, 3000mm depth</v>
          </cell>
          <cell r="C692" t="str">
            <v>km</v>
          </cell>
          <cell r="D692" t="str">
            <v>FULL DEPTH RECLAMATION, METHOD 1, 12-INCH DEPTH</v>
          </cell>
          <cell r="E692" t="str">
            <v>MILE</v>
          </cell>
        </row>
        <row r="693">
          <cell r="A693" t="str">
            <v>30401-5000</v>
          </cell>
          <cell r="B693" t="str">
            <v>Full depth reclamation, method 2</v>
          </cell>
          <cell r="C693" t="str">
            <v>km</v>
          </cell>
          <cell r="D693" t="str">
            <v>FULL DEPTH RECLAMATION, METHOD 2</v>
          </cell>
          <cell r="E693" t="str">
            <v>MILE</v>
          </cell>
        </row>
        <row r="694">
          <cell r="A694" t="str">
            <v>30401-5300</v>
          </cell>
          <cell r="B694" t="str">
            <v>Full depth reclamation, method 2, 150mm depth</v>
          </cell>
          <cell r="C694" t="str">
            <v>km</v>
          </cell>
          <cell r="D694" t="str">
            <v>FULL DEPTH RECLAMATION, METHOD 2, 6-INCH DEPTH</v>
          </cell>
          <cell r="E694" t="str">
            <v>MILE</v>
          </cell>
        </row>
        <row r="695">
          <cell r="A695" t="str">
            <v>30401-5500</v>
          </cell>
          <cell r="B695" t="str">
            <v>Full depth reclamation, method 2, 200mm depth</v>
          </cell>
          <cell r="C695" t="str">
            <v>km</v>
          </cell>
          <cell r="D695" t="str">
            <v>FULL DEPTH RECLAMATION, METHOD 2, 8-INCH DEPTH</v>
          </cell>
          <cell r="E695" t="str">
            <v>MILE</v>
          </cell>
        </row>
        <row r="696">
          <cell r="A696" t="str">
            <v>30401-5600</v>
          </cell>
          <cell r="B696" t="str">
            <v>Full depth reclamation, method 2, 225mm depth</v>
          </cell>
          <cell r="C696" t="str">
            <v>km</v>
          </cell>
          <cell r="D696" t="str">
            <v>FULL DEPTH RECLAMATION, METHOD 2, 9-INCH DEPTH</v>
          </cell>
          <cell r="E696" t="str">
            <v>MILE</v>
          </cell>
        </row>
        <row r="697">
          <cell r="A697" t="str">
            <v>30401-5700</v>
          </cell>
          <cell r="B697" t="str">
            <v>Full depth reclamation, method 2, 250mm depth</v>
          </cell>
          <cell r="C697" t="str">
            <v>km</v>
          </cell>
          <cell r="D697" t="str">
            <v>FULL DEPTH RECLAMATION, METHOD 2, 10-INCH DEPTH</v>
          </cell>
          <cell r="E697" t="str">
            <v>MILE</v>
          </cell>
        </row>
        <row r="698">
          <cell r="A698" t="str">
            <v>30401-5900</v>
          </cell>
          <cell r="B698" t="str">
            <v>Full depth reclamation, method 2, 3000mm depth</v>
          </cell>
          <cell r="C698" t="str">
            <v>km</v>
          </cell>
          <cell r="D698" t="str">
            <v>FULL DEPTH RECLAMATION, METHOD 2, 12-INCH DEPTH</v>
          </cell>
          <cell r="E698" t="str">
            <v>MILE</v>
          </cell>
        </row>
        <row r="699">
          <cell r="A699" t="str">
            <v>30402-1000</v>
          </cell>
          <cell r="B699" t="str">
            <v>Full depth reclamation, method 1</v>
          </cell>
          <cell r="C699" t="str">
            <v>m2</v>
          </cell>
          <cell r="D699" t="str">
            <v>FULL DEPTH RECLAMATION, METHOD 1</v>
          </cell>
          <cell r="E699" t="str">
            <v>SQYD</v>
          </cell>
        </row>
        <row r="700">
          <cell r="A700" t="str">
            <v>30402-1300</v>
          </cell>
          <cell r="B700" t="str">
            <v>Full depth reclamation, method 1, 150mm depth</v>
          </cell>
          <cell r="C700" t="str">
            <v>m2</v>
          </cell>
          <cell r="D700" t="str">
            <v>FULL DEPTH RECLAMATION, METHOD 1, 6-INCH DEPTH</v>
          </cell>
          <cell r="E700" t="str">
            <v>SQYD</v>
          </cell>
        </row>
        <row r="701">
          <cell r="A701" t="str">
            <v>30402-1500</v>
          </cell>
          <cell r="B701" t="str">
            <v>Full depth reclamation, method 1, 200mm depth</v>
          </cell>
          <cell r="C701" t="str">
            <v>m2</v>
          </cell>
          <cell r="D701" t="str">
            <v>FULL DEPTH RECLAMATION, METHOD 1, 8-INCH DEPTH</v>
          </cell>
          <cell r="E701" t="str">
            <v>SQYD</v>
          </cell>
        </row>
        <row r="702">
          <cell r="A702" t="str">
            <v>30402-1700</v>
          </cell>
          <cell r="B702" t="str">
            <v>Full depth reclamation, method 1, 250mm depth</v>
          </cell>
          <cell r="C702" t="str">
            <v>m2</v>
          </cell>
          <cell r="D702" t="str">
            <v>FULL DEPTH RECLAMATION, METHOD 1, 10-INCH DEPTH</v>
          </cell>
          <cell r="E702" t="str">
            <v>SQYD</v>
          </cell>
        </row>
        <row r="703">
          <cell r="A703" t="str">
            <v>30402-1900</v>
          </cell>
          <cell r="B703" t="str">
            <v>Full depth reclamation, method 1, 3000mm depth</v>
          </cell>
          <cell r="C703" t="str">
            <v>m2</v>
          </cell>
          <cell r="D703" t="str">
            <v>FULL DEPTH RECLAMATION, METHOD 1, 12-INCH DEPTH</v>
          </cell>
          <cell r="E703" t="str">
            <v>SQYD</v>
          </cell>
        </row>
        <row r="704">
          <cell r="A704" t="str">
            <v>30402-5000</v>
          </cell>
          <cell r="B704" t="str">
            <v>Full depth reclamation, method 2</v>
          </cell>
          <cell r="C704" t="str">
            <v>m2</v>
          </cell>
          <cell r="D704" t="str">
            <v>FULL DEPTH RECLAMATION, METHOD 2</v>
          </cell>
          <cell r="E704" t="str">
            <v>SQYD</v>
          </cell>
        </row>
        <row r="705">
          <cell r="A705" t="str">
            <v>30402-5100</v>
          </cell>
          <cell r="B705" t="str">
            <v>Full depth reclamation, method 2, 75mm depth</v>
          </cell>
          <cell r="C705" t="str">
            <v>m2</v>
          </cell>
          <cell r="D705" t="str">
            <v>FULL DEPTH RECLAMATION, METHOD 2, 3-INCH DEPTH</v>
          </cell>
          <cell r="E705" t="str">
            <v>SQYD</v>
          </cell>
        </row>
        <row r="706">
          <cell r="A706" t="str">
            <v>30402-5200</v>
          </cell>
          <cell r="B706" t="str">
            <v>Full depth reclamation, method 2, 100mm depth</v>
          </cell>
          <cell r="C706" t="str">
            <v>m2</v>
          </cell>
          <cell r="D706" t="str">
            <v>FULL DEPTH RECLAMATION, METHOD 2, 4-INCH DEPTH</v>
          </cell>
          <cell r="E706" t="str">
            <v>SQYD</v>
          </cell>
        </row>
        <row r="707">
          <cell r="A707" t="str">
            <v>30402-5300</v>
          </cell>
          <cell r="B707" t="str">
            <v>Full depth reclamation, method 2, 150mm depth</v>
          </cell>
          <cell r="C707" t="str">
            <v>m2</v>
          </cell>
          <cell r="D707" t="str">
            <v>FULL DEPTH RECLAMATION, METHOD 2, 6-INCH DEPTH</v>
          </cell>
          <cell r="E707" t="str">
            <v>SQYD</v>
          </cell>
        </row>
        <row r="708">
          <cell r="A708" t="str">
            <v>30402-5500</v>
          </cell>
          <cell r="B708" t="str">
            <v>Full depth reclamation, method 2, 200mm depth</v>
          </cell>
          <cell r="C708" t="str">
            <v>m2</v>
          </cell>
          <cell r="D708" t="str">
            <v>FULL DEPTH RECLAMATION, METHOD 2, 8-INCH DEPTH</v>
          </cell>
          <cell r="E708" t="str">
            <v>SQYD</v>
          </cell>
        </row>
        <row r="709">
          <cell r="A709" t="str">
            <v>30402-5600</v>
          </cell>
          <cell r="B709" t="str">
            <v>Full depth reclamation, method 2, 225mm depth</v>
          </cell>
          <cell r="C709" t="str">
            <v>m2</v>
          </cell>
          <cell r="D709" t="str">
            <v>FULL DEPTH RECLAMATION, METHOD 2, 9-INCH DEPTH</v>
          </cell>
          <cell r="E709" t="str">
            <v>SQYD</v>
          </cell>
        </row>
        <row r="710">
          <cell r="A710" t="str">
            <v>30402-5700</v>
          </cell>
          <cell r="B710" t="str">
            <v>Full depth reclamation, method 2, 250mm depth</v>
          </cell>
          <cell r="C710" t="str">
            <v>m2</v>
          </cell>
          <cell r="D710" t="str">
            <v>FULL DEPTH RECLAMATION, METHOD 2, 10-INCH DEPTH</v>
          </cell>
          <cell r="E710" t="str">
            <v>SQYD</v>
          </cell>
        </row>
        <row r="711">
          <cell r="A711" t="str">
            <v>30402-5900</v>
          </cell>
          <cell r="B711" t="str">
            <v>Full depth reclamation, method 2, 3000mm depth</v>
          </cell>
          <cell r="C711" t="str">
            <v>m2</v>
          </cell>
          <cell r="D711" t="str">
            <v>FULL DEPTH RECLAMATION, METHOD 2, 12-INCH DEPTH</v>
          </cell>
          <cell r="E711" t="str">
            <v>SQYD</v>
          </cell>
        </row>
        <row r="712">
          <cell r="A712" t="str">
            <v>30501-0000</v>
          </cell>
          <cell r="B712" t="str">
            <v>Full depth reclamation with cement</v>
          </cell>
          <cell r="C712" t="str">
            <v>km</v>
          </cell>
          <cell r="D712" t="str">
            <v>FULL DEPTH RECLAMATION WITH CEMENT</v>
          </cell>
          <cell r="E712" t="str">
            <v>MILE</v>
          </cell>
        </row>
        <row r="713">
          <cell r="A713" t="str">
            <v>30501-0400</v>
          </cell>
          <cell r="B713" t="str">
            <v>Full depth reclamation with cement, 100mm depth</v>
          </cell>
          <cell r="C713" t="str">
            <v>km</v>
          </cell>
          <cell r="D713" t="str">
            <v>FULL DEPTH RECLAMATION WITH CEMENT, 4-INCH DEPTH</v>
          </cell>
          <cell r="E713" t="str">
            <v>MILE</v>
          </cell>
        </row>
        <row r="714">
          <cell r="A714" t="str">
            <v>30501-0600</v>
          </cell>
          <cell r="B714" t="str">
            <v>Full depth reclamation with cement, 150mm depth</v>
          </cell>
          <cell r="C714" t="str">
            <v>km</v>
          </cell>
          <cell r="D714" t="str">
            <v>FULL DEPTH RECLAMATION WITH CEMENT, 6-INCH DEPTH</v>
          </cell>
          <cell r="E714" t="str">
            <v>MILE</v>
          </cell>
        </row>
        <row r="715">
          <cell r="A715" t="str">
            <v>30501-0800</v>
          </cell>
          <cell r="B715" t="str">
            <v>Full depth reclamation with cement, 200mm depth</v>
          </cell>
          <cell r="C715" t="str">
            <v>km</v>
          </cell>
          <cell r="D715" t="str">
            <v>FULL DEPTH RECLAMATION WITH CEMENT, 8-INCH DEPTH</v>
          </cell>
          <cell r="E715" t="str">
            <v>MILE</v>
          </cell>
        </row>
        <row r="716">
          <cell r="A716" t="str">
            <v>30501-1000</v>
          </cell>
          <cell r="B716" t="str">
            <v>Full depth reclamation with cement, 250mm depth</v>
          </cell>
          <cell r="C716" t="str">
            <v>km</v>
          </cell>
          <cell r="D716" t="str">
            <v>FULL DEPTH RECLAMATION WITH CEMENT, 10-INCH DEPTH</v>
          </cell>
          <cell r="E716" t="str">
            <v>MILE</v>
          </cell>
        </row>
        <row r="717">
          <cell r="A717" t="str">
            <v>30502-0000</v>
          </cell>
          <cell r="B717" t="str">
            <v>Full depth reclamation with cement</v>
          </cell>
          <cell r="C717" t="str">
            <v>m2</v>
          </cell>
          <cell r="D717" t="str">
            <v>FULL DEPTH RECLAMATION WITH CEMENT</v>
          </cell>
          <cell r="E717" t="str">
            <v>SQYD</v>
          </cell>
        </row>
        <row r="718">
          <cell r="A718" t="str">
            <v>30502-0400</v>
          </cell>
          <cell r="B718" t="str">
            <v>Full depth reclamation with cement, 100mm depth</v>
          </cell>
          <cell r="C718" t="str">
            <v>m2</v>
          </cell>
          <cell r="D718" t="str">
            <v>FULL DEPTH RECLAMATION WITH CEMENT, 4-INCH DEPTH</v>
          </cell>
          <cell r="E718" t="str">
            <v>SQYD</v>
          </cell>
        </row>
        <row r="719">
          <cell r="A719" t="str">
            <v>30502-0600</v>
          </cell>
          <cell r="B719" t="str">
            <v>Full depth reclamation with cement, 150mm depth</v>
          </cell>
          <cell r="C719" t="str">
            <v>m2</v>
          </cell>
          <cell r="D719" t="str">
            <v>FULL DEPTH RECLAMATION WITH CEMENT, 6-INCH DEPTH</v>
          </cell>
          <cell r="E719" t="str">
            <v>SQYD</v>
          </cell>
        </row>
        <row r="720">
          <cell r="A720" t="str">
            <v>30502-0800</v>
          </cell>
          <cell r="B720" t="str">
            <v>Full depth reclamation with cement, 200mm depth</v>
          </cell>
          <cell r="C720" t="str">
            <v>m2</v>
          </cell>
          <cell r="D720" t="str">
            <v>FULL DEPTH RECLAMATION WITH CEMENT, 8-INCH DEPTH</v>
          </cell>
          <cell r="E720" t="str">
            <v>SQYD</v>
          </cell>
        </row>
        <row r="721">
          <cell r="A721" t="str">
            <v>30502-0900</v>
          </cell>
          <cell r="B721" t="str">
            <v>Full depth reclamation with cement, 225mm depth</v>
          </cell>
          <cell r="C721" t="str">
            <v>m2</v>
          </cell>
          <cell r="D721" t="str">
            <v>FULL DEPTH RECLAMATION WITH CEMENT, 9-INCH DEPTH</v>
          </cell>
          <cell r="E721" t="str">
            <v>SQYD</v>
          </cell>
        </row>
        <row r="722">
          <cell r="A722" t="str">
            <v>30502-1000</v>
          </cell>
          <cell r="B722" t="str">
            <v>Full depth reclamation with cement, 250mm depth</v>
          </cell>
          <cell r="C722" t="str">
            <v>m2</v>
          </cell>
          <cell r="D722" t="str">
            <v>FULL DEPTH RECLAMATION WITH CEMENT, 10-INCH DEPTH</v>
          </cell>
          <cell r="E722" t="str">
            <v>SQYD</v>
          </cell>
        </row>
        <row r="723">
          <cell r="A723" t="str">
            <v>30510-0000</v>
          </cell>
          <cell r="B723" t="str">
            <v>Cementitious material</v>
          </cell>
          <cell r="C723" t="str">
            <v>t</v>
          </cell>
          <cell r="D723" t="str">
            <v>CEMENTITIOUS MATERIAL</v>
          </cell>
          <cell r="E723" t="str">
            <v>TON</v>
          </cell>
        </row>
        <row r="724">
          <cell r="A724" t="str">
            <v>30601-0000</v>
          </cell>
          <cell r="B724" t="str">
            <v>Full depth reclamation with emulsified asphalt</v>
          </cell>
          <cell r="C724" t="str">
            <v>km</v>
          </cell>
          <cell r="D724" t="str">
            <v>FULL DEPTH RECLAMATION WITH EMULSIFIED ASPHALT</v>
          </cell>
          <cell r="E724" t="str">
            <v>MILE</v>
          </cell>
        </row>
        <row r="725">
          <cell r="A725" t="str">
            <v>30601-0400</v>
          </cell>
          <cell r="B725" t="str">
            <v>Full depth reclamation with emulsified asphalt, 100mm depth</v>
          </cell>
          <cell r="C725" t="str">
            <v>km</v>
          </cell>
          <cell r="D725" t="str">
            <v>FULL DEPTH RECLAMATION WITH EMULSIFIED ASPHALT, 4-INCH DEPTH</v>
          </cell>
          <cell r="E725" t="str">
            <v>MILE</v>
          </cell>
        </row>
        <row r="726">
          <cell r="A726" t="str">
            <v>30601-0600</v>
          </cell>
          <cell r="B726" t="str">
            <v>Full depth reclamation with emulsified asphalt, 150mm depth</v>
          </cell>
          <cell r="C726" t="str">
            <v>km</v>
          </cell>
          <cell r="D726" t="str">
            <v>FULL DEPTH RECLAMATION WITH EMULSIFIED ASPHALT, 6-INCH DEPTH</v>
          </cell>
          <cell r="E726" t="str">
            <v>MILE</v>
          </cell>
        </row>
        <row r="727">
          <cell r="A727" t="str">
            <v>30601-0800</v>
          </cell>
          <cell r="B727" t="str">
            <v>Full depth reclamation with emulsified asphalt, 200mm depth</v>
          </cell>
          <cell r="C727" t="str">
            <v>km</v>
          </cell>
          <cell r="D727" t="str">
            <v>FULL DEPTH RECLAMATION WITH EMULSIFIED ASPHALT, 8-INCH DEPTH</v>
          </cell>
          <cell r="E727" t="str">
            <v>MILE</v>
          </cell>
        </row>
        <row r="728">
          <cell r="A728" t="str">
            <v>30601-1000</v>
          </cell>
          <cell r="B728" t="str">
            <v>Full depth reclamation with emulsified asphalt, 250mm depth</v>
          </cell>
          <cell r="C728" t="str">
            <v>km</v>
          </cell>
          <cell r="D728" t="str">
            <v>FULL DEPTH RECLAMATION WITH EMULSIFIED ASPHALT, 10-INCH DEPTH</v>
          </cell>
          <cell r="E728" t="str">
            <v>MILE</v>
          </cell>
        </row>
        <row r="729">
          <cell r="A729" t="str">
            <v>30602-0000</v>
          </cell>
          <cell r="B729" t="str">
            <v>Full depth reclamation with emulsified asphalt</v>
          </cell>
          <cell r="C729" t="str">
            <v>m2</v>
          </cell>
          <cell r="D729" t="str">
            <v>FULL DEPTH RECLAMATION WITH EMULSIFIED ASPHALT</v>
          </cell>
          <cell r="E729" t="str">
            <v>SQYD</v>
          </cell>
        </row>
        <row r="730">
          <cell r="A730" t="str">
            <v>30602-0400</v>
          </cell>
          <cell r="B730" t="str">
            <v>Full depth reclamation with emulsified asphalt, 100mm depth</v>
          </cell>
          <cell r="C730" t="str">
            <v>m2</v>
          </cell>
          <cell r="D730" t="str">
            <v>FULL DEPTH RECLAMATION WITH EMULSIFIED ASPHALT, 4-INCH DEPTH</v>
          </cell>
          <cell r="E730" t="str">
            <v>SQYD</v>
          </cell>
        </row>
        <row r="731">
          <cell r="A731" t="str">
            <v>30602-0600</v>
          </cell>
          <cell r="B731" t="str">
            <v>Full depth reclamation with emulsified asphalt, 150mm depth</v>
          </cell>
          <cell r="C731" t="str">
            <v>m2</v>
          </cell>
          <cell r="D731" t="str">
            <v>FULL DEPTH RECLAMATION WITH EMULSIFIED ASPHALT, 6-INCH DEPTH</v>
          </cell>
          <cell r="E731" t="str">
            <v>SQYD</v>
          </cell>
        </row>
        <row r="732">
          <cell r="A732" t="str">
            <v>30602-0800</v>
          </cell>
          <cell r="B732" t="str">
            <v>Full depth reclamation with emulsified asphalt, 200mm depth</v>
          </cell>
          <cell r="C732" t="str">
            <v>m2</v>
          </cell>
          <cell r="D732" t="str">
            <v>FULL DEPTH RECLAMATION WITH EMULSIFIED ASPHALT, 8-INCH DEPTH</v>
          </cell>
          <cell r="E732" t="str">
            <v>SQYD</v>
          </cell>
        </row>
        <row r="733">
          <cell r="A733" t="str">
            <v>30602-1000</v>
          </cell>
          <cell r="B733" t="str">
            <v>Full depth reclamation with emulsified asphalt, 250mm depth</v>
          </cell>
          <cell r="C733" t="str">
            <v>m2</v>
          </cell>
          <cell r="D733" t="str">
            <v>FULL DEPTH RECLAMATION WITH EMULSIFIED ASPHALT, 10-INCH DEPTH</v>
          </cell>
          <cell r="E733" t="str">
            <v>SQYD</v>
          </cell>
        </row>
        <row r="734">
          <cell r="A734" t="str">
            <v>30603-0000</v>
          </cell>
          <cell r="B734" t="str">
            <v>Full depth reclamation with foamed asphalt</v>
          </cell>
          <cell r="C734" t="str">
            <v>km</v>
          </cell>
          <cell r="D734" t="str">
            <v>FULL DEPTH RECLAMATION WITH FOAMED ASPHALT</v>
          </cell>
          <cell r="E734" t="str">
            <v>MILE</v>
          </cell>
        </row>
        <row r="735">
          <cell r="A735" t="str">
            <v>30603-0400</v>
          </cell>
          <cell r="B735" t="str">
            <v>Full depth reclamation with foamed asphalt, 100mm depth</v>
          </cell>
          <cell r="C735" t="str">
            <v>km</v>
          </cell>
          <cell r="D735" t="str">
            <v>FULL DEPTH RECLAMATION WITH FOAMED ASPHALT, 4-INCH DEPTH</v>
          </cell>
          <cell r="E735" t="str">
            <v>MILE</v>
          </cell>
        </row>
        <row r="736">
          <cell r="A736" t="str">
            <v>30603-0600</v>
          </cell>
          <cell r="B736" t="str">
            <v>Full depth reclamation with foamed asphalt, 150mm depth</v>
          </cell>
          <cell r="C736" t="str">
            <v>km</v>
          </cell>
          <cell r="D736" t="str">
            <v>FULL DEPTH RECLAMATION WITH FOAMED ASPHALT, 6-INCH DEPTH</v>
          </cell>
          <cell r="E736" t="str">
            <v>MILE</v>
          </cell>
        </row>
        <row r="737">
          <cell r="A737" t="str">
            <v>30603-0800</v>
          </cell>
          <cell r="B737" t="str">
            <v>Full depth reclamation with foamed asphalt, 200mm depth</v>
          </cell>
          <cell r="C737" t="str">
            <v>km</v>
          </cell>
          <cell r="D737" t="str">
            <v>FULL DEPTH RECLAMATION WITH FOAMED ASPHALT, 8-INCH DEPTH</v>
          </cell>
          <cell r="E737" t="str">
            <v>MILE</v>
          </cell>
        </row>
        <row r="738">
          <cell r="A738" t="str">
            <v>30603-1000</v>
          </cell>
          <cell r="B738" t="str">
            <v>Full depth reclamation with foamed asphalt, 250mm depth</v>
          </cell>
          <cell r="C738" t="str">
            <v>km</v>
          </cell>
          <cell r="D738" t="str">
            <v>FULL DEPTH RECLAMATION WITH FOAMED ASPHALT, 10-INCH DEPTH</v>
          </cell>
          <cell r="E738" t="str">
            <v>MILE</v>
          </cell>
        </row>
        <row r="739">
          <cell r="A739" t="str">
            <v>30604-0000</v>
          </cell>
          <cell r="B739" t="str">
            <v>Full depth reclamation with foamed asphalt</v>
          </cell>
          <cell r="C739" t="str">
            <v>m2</v>
          </cell>
          <cell r="D739" t="str">
            <v>FULL DEPTH RECLAMATION WITH FOAMED ASPHALT</v>
          </cell>
          <cell r="E739" t="str">
            <v>SQYD</v>
          </cell>
        </row>
        <row r="740">
          <cell r="A740" t="str">
            <v>30604-0400</v>
          </cell>
          <cell r="B740" t="str">
            <v>Full depth reclamation with foamed asphalt, 100mm depth</v>
          </cell>
          <cell r="C740" t="str">
            <v>m2</v>
          </cell>
          <cell r="D740" t="str">
            <v>FULL DEPTH RECLAMATION WITH FOAMED ASPHALT, 4-INCH DEPTH</v>
          </cell>
          <cell r="E740" t="str">
            <v>SQYD</v>
          </cell>
        </row>
        <row r="741">
          <cell r="A741" t="str">
            <v>30604-0600</v>
          </cell>
          <cell r="B741" t="str">
            <v>Full depth reclamation with foamed asphalt, 150mm depth</v>
          </cell>
          <cell r="C741" t="str">
            <v>m2</v>
          </cell>
          <cell r="D741" t="str">
            <v>FULL DEPTH RECLAMATION WITH FOAMED ASPHALT, 6-INCH DEPTH</v>
          </cell>
          <cell r="E741" t="str">
            <v>SQYD</v>
          </cell>
        </row>
        <row r="742">
          <cell r="A742" t="str">
            <v>30604-0800</v>
          </cell>
          <cell r="B742" t="str">
            <v>Full depth reclamation with foamed asphalt, 200mm depth</v>
          </cell>
          <cell r="C742" t="str">
            <v>m2</v>
          </cell>
          <cell r="D742" t="str">
            <v>FULL DEPTH RECLAMATION WITH FOAMED ASPHALT, 8-INCH DEPTH</v>
          </cell>
          <cell r="E742" t="str">
            <v>SQYD</v>
          </cell>
        </row>
        <row r="743">
          <cell r="A743" t="str">
            <v>30604-1000</v>
          </cell>
          <cell r="B743" t="str">
            <v>Full depth reclamation with foamed asphalt, 250mm depth</v>
          </cell>
          <cell r="C743" t="str">
            <v>m2</v>
          </cell>
          <cell r="D743" t="str">
            <v>FULL DEPTH RECLAMATION WITH FOAMED ASPHALT, 10-INCH DEPTH</v>
          </cell>
          <cell r="E743" t="str">
            <v>SQYD</v>
          </cell>
        </row>
        <row r="744">
          <cell r="A744" t="str">
            <v>30610-0000</v>
          </cell>
          <cell r="B744" t="str">
            <v>Lime</v>
          </cell>
          <cell r="C744" t="str">
            <v>t</v>
          </cell>
          <cell r="D744" t="str">
            <v>LIME</v>
          </cell>
          <cell r="E744" t="str">
            <v>TON</v>
          </cell>
        </row>
        <row r="745">
          <cell r="A745" t="str">
            <v>30611-0000</v>
          </cell>
          <cell r="B745" t="str">
            <v>Cement</v>
          </cell>
          <cell r="C745" t="str">
            <v>t</v>
          </cell>
          <cell r="D745" t="str">
            <v>CEMENT</v>
          </cell>
          <cell r="E745" t="str">
            <v>TON</v>
          </cell>
        </row>
        <row r="746">
          <cell r="A746" t="str">
            <v>30612-0000</v>
          </cell>
          <cell r="B746" t="str">
            <v>Fly ash</v>
          </cell>
          <cell r="C746" t="str">
            <v>t</v>
          </cell>
          <cell r="D746" t="str">
            <v>FLY ASH</v>
          </cell>
          <cell r="E746" t="str">
            <v>TON</v>
          </cell>
        </row>
        <row r="747">
          <cell r="A747" t="str">
            <v>30613-0000</v>
          </cell>
          <cell r="B747" t="str">
            <v>Asphalt binder</v>
          </cell>
          <cell r="C747" t="str">
            <v>t</v>
          </cell>
          <cell r="D747" t="str">
            <v>ASPHALT BINDER</v>
          </cell>
          <cell r="E747" t="str">
            <v>TON</v>
          </cell>
        </row>
        <row r="748">
          <cell r="A748" t="str">
            <v>30614-0000</v>
          </cell>
          <cell r="B748" t="str">
            <v>Emulsified asphalt</v>
          </cell>
          <cell r="C748" t="str">
            <v>t</v>
          </cell>
          <cell r="D748" t="str">
            <v>EMULSIFIED ASPHALT</v>
          </cell>
          <cell r="E748" t="str">
            <v>TON</v>
          </cell>
        </row>
        <row r="749">
          <cell r="A749" t="str">
            <v>30701-0000</v>
          </cell>
          <cell r="B749" t="str">
            <v>Cement treated aggregate course</v>
          </cell>
          <cell r="C749" t="str">
            <v>m2</v>
          </cell>
          <cell r="D749" t="str">
            <v>CEMENT TREATED AGGREGATE COURSE</v>
          </cell>
          <cell r="E749" t="str">
            <v>SQYD</v>
          </cell>
        </row>
        <row r="750">
          <cell r="A750" t="str">
            <v>30702-0000</v>
          </cell>
          <cell r="B750" t="str">
            <v>Cement treated aggregate course</v>
          </cell>
          <cell r="C750" t="str">
            <v>t</v>
          </cell>
          <cell r="D750" t="str">
            <v>CEMENT TREATED AGGREGATE COURSE</v>
          </cell>
          <cell r="E750" t="str">
            <v>TON</v>
          </cell>
        </row>
        <row r="751">
          <cell r="A751" t="str">
            <v>30703-0000</v>
          </cell>
          <cell r="B751" t="str">
            <v>Cement treated aggregate course</v>
          </cell>
          <cell r="C751" t="str">
            <v>m3</v>
          </cell>
          <cell r="D751" t="str">
            <v>CEMENT TREATED AGGREGATE COURSE</v>
          </cell>
          <cell r="E751" t="str">
            <v>CUYD</v>
          </cell>
        </row>
        <row r="752">
          <cell r="A752" t="str">
            <v>30705-0000</v>
          </cell>
          <cell r="B752" t="str">
            <v>Cementitious treated aggregate course</v>
          </cell>
          <cell r="C752" t="str">
            <v>m2</v>
          </cell>
          <cell r="D752" t="str">
            <v>CEMENTITIOUS TREATED AGGREGATE COURSE</v>
          </cell>
          <cell r="E752" t="str">
            <v>SQYD</v>
          </cell>
        </row>
        <row r="753">
          <cell r="A753" t="str">
            <v>30706-0000</v>
          </cell>
          <cell r="B753" t="str">
            <v>Cementitious treated aggregate course</v>
          </cell>
          <cell r="C753" t="str">
            <v>t</v>
          </cell>
          <cell r="D753" t="str">
            <v>CEMENTITIOUS TREATED AGGREGATE COURSE</v>
          </cell>
          <cell r="E753" t="str">
            <v>TON</v>
          </cell>
        </row>
        <row r="754">
          <cell r="A754" t="str">
            <v>30715-0000</v>
          </cell>
          <cell r="B754" t="str">
            <v>Cement</v>
          </cell>
          <cell r="C754" t="str">
            <v>t</v>
          </cell>
          <cell r="D754" t="str">
            <v>CEMENT</v>
          </cell>
          <cell r="E754" t="str">
            <v>TON</v>
          </cell>
        </row>
        <row r="755">
          <cell r="A755" t="str">
            <v>30716-0000</v>
          </cell>
          <cell r="B755" t="str">
            <v>Fly ash</v>
          </cell>
          <cell r="C755" t="str">
            <v>t</v>
          </cell>
          <cell r="D755" t="str">
            <v>FLY ASH</v>
          </cell>
          <cell r="E755" t="str">
            <v>TON</v>
          </cell>
        </row>
        <row r="756">
          <cell r="A756" t="str">
            <v>30801-0000</v>
          </cell>
          <cell r="B756" t="str">
            <v>Recycled aggregate base</v>
          </cell>
          <cell r="C756" t="str">
            <v>m2</v>
          </cell>
          <cell r="D756" t="str">
            <v>RECYCLED AGGREGATE BASE</v>
          </cell>
          <cell r="E756" t="str">
            <v>SQYD</v>
          </cell>
        </row>
        <row r="757">
          <cell r="A757" t="str">
            <v>30801-1000</v>
          </cell>
          <cell r="B757" t="str">
            <v>Recycled aggregate base, 150mm depth</v>
          </cell>
          <cell r="C757" t="str">
            <v>m2</v>
          </cell>
          <cell r="D757" t="str">
            <v>RECYCLED AGGREGATE BASE, 6-INCH DEPTH</v>
          </cell>
          <cell r="E757" t="str">
            <v>SQYD</v>
          </cell>
        </row>
        <row r="758">
          <cell r="A758" t="str">
            <v>30801-2000</v>
          </cell>
          <cell r="B758" t="str">
            <v>Recycled aggregate base, 200mm depth</v>
          </cell>
          <cell r="C758" t="str">
            <v>m2</v>
          </cell>
          <cell r="D758" t="str">
            <v>RECYCLED AGGREGATE BASE, 8-INCH DEPTH</v>
          </cell>
          <cell r="E758" t="str">
            <v>SQYD</v>
          </cell>
        </row>
        <row r="759">
          <cell r="A759" t="str">
            <v>30801-2500</v>
          </cell>
          <cell r="B759" t="str">
            <v>Recycled aggregate base, 225mm depth</v>
          </cell>
          <cell r="C759" t="str">
            <v>m2</v>
          </cell>
          <cell r="D759" t="str">
            <v>RECYCLED AGGREGATE BASE, 9-INCH DEPTH</v>
          </cell>
          <cell r="E759" t="str">
            <v>SQYD</v>
          </cell>
        </row>
        <row r="760">
          <cell r="A760" t="str">
            <v>30801-3000</v>
          </cell>
          <cell r="B760" t="str">
            <v>Recycled aggregate base, 250mm depth</v>
          </cell>
          <cell r="C760" t="str">
            <v>m2</v>
          </cell>
          <cell r="D760" t="str">
            <v>RECYCLED AGGREGATE BASE, 10-INCH DEPTH</v>
          </cell>
          <cell r="E760" t="str">
            <v>SQYD</v>
          </cell>
        </row>
        <row r="761">
          <cell r="A761" t="str">
            <v>30801-4000</v>
          </cell>
          <cell r="B761" t="str">
            <v>Recycled aggregate base, 300mm depth</v>
          </cell>
          <cell r="C761" t="str">
            <v>m2</v>
          </cell>
          <cell r="D761" t="str">
            <v>RECYCLED AGGREGATE BASE, 12-INCH DEPTH</v>
          </cell>
          <cell r="E761" t="str">
            <v>SQYD</v>
          </cell>
        </row>
        <row r="762">
          <cell r="A762" t="str">
            <v>30802-0000</v>
          </cell>
          <cell r="B762" t="str">
            <v>Recycled aggregate base</v>
          </cell>
          <cell r="C762" t="str">
            <v>m3</v>
          </cell>
          <cell r="D762" t="str">
            <v>RECYCLED AGGREGATE BASE</v>
          </cell>
          <cell r="E762" t="str">
            <v>CUYD</v>
          </cell>
        </row>
        <row r="763">
          <cell r="A763" t="str">
            <v>30803-0000</v>
          </cell>
          <cell r="B763" t="str">
            <v>Recycled aggregate base</v>
          </cell>
          <cell r="C763" t="str">
            <v>t</v>
          </cell>
          <cell r="D763" t="str">
            <v>RECYCLED AGGREGATE BASE</v>
          </cell>
          <cell r="E763" t="str">
            <v>TON</v>
          </cell>
        </row>
        <row r="764">
          <cell r="A764" t="str">
            <v>30810-0000</v>
          </cell>
          <cell r="B764" t="str">
            <v>Cement</v>
          </cell>
          <cell r="C764" t="str">
            <v>t</v>
          </cell>
          <cell r="D764" t="str">
            <v>CEMENT</v>
          </cell>
          <cell r="E764" t="str">
            <v>TON</v>
          </cell>
        </row>
        <row r="765">
          <cell r="A765" t="str">
            <v>30901-0000</v>
          </cell>
          <cell r="B765" t="str">
            <v>Emulsified asphalt treated aggregate base</v>
          </cell>
          <cell r="C765" t="str">
            <v>t</v>
          </cell>
          <cell r="D765" t="str">
            <v>EMULSIFIED ASPHALT TREATED AGGREGATE BASE</v>
          </cell>
          <cell r="E765" t="str">
            <v>TON</v>
          </cell>
        </row>
        <row r="766">
          <cell r="A766" t="str">
            <v>30901-1000</v>
          </cell>
          <cell r="B766" t="str">
            <v>Emulsified asphalt treated aggregate base, grading C</v>
          </cell>
          <cell r="C766" t="str">
            <v>t</v>
          </cell>
          <cell r="D766" t="str">
            <v>EMULSIFIED ASPHALT TREATED AGGREGATE BASE, GRADING C</v>
          </cell>
          <cell r="E766" t="str">
            <v>TON</v>
          </cell>
        </row>
        <row r="767">
          <cell r="A767" t="str">
            <v>30901-2000</v>
          </cell>
          <cell r="B767" t="str">
            <v>Emulsified asphalt treated aggregate base, grading D</v>
          </cell>
          <cell r="C767" t="str">
            <v>t</v>
          </cell>
          <cell r="D767" t="str">
            <v>EMULSIFIED ASPHALT TREATED AGGREGATE BASE, GRADING D</v>
          </cell>
          <cell r="E767" t="str">
            <v>TON</v>
          </cell>
        </row>
        <row r="768">
          <cell r="A768" t="str">
            <v>30901-3000</v>
          </cell>
          <cell r="B768" t="str">
            <v>Emulsified asphalt treated aggregate base, grading E</v>
          </cell>
          <cell r="C768" t="str">
            <v>t</v>
          </cell>
          <cell r="D768" t="str">
            <v>EMULSIFIED ASPHALT TREATED AGGREGATE BASE, GRADING E</v>
          </cell>
          <cell r="E768" t="str">
            <v>TON</v>
          </cell>
        </row>
        <row r="769">
          <cell r="A769" t="str">
            <v>30901-4000</v>
          </cell>
          <cell r="B769" t="str">
            <v>Emulsified asphalt treated aggregate base, grading C or D</v>
          </cell>
          <cell r="C769" t="str">
            <v>t</v>
          </cell>
          <cell r="D769" t="str">
            <v>EMULSIFIED ASPHALT TREATED AGGREGATE BASE, GRADING C OR D</v>
          </cell>
          <cell r="E769" t="str">
            <v>TON</v>
          </cell>
        </row>
        <row r="770">
          <cell r="A770" t="str">
            <v>30902-0000</v>
          </cell>
          <cell r="B770" t="str">
            <v>Emulsified asphalt treated aggregate base</v>
          </cell>
          <cell r="C770" t="str">
            <v>m2</v>
          </cell>
          <cell r="D770" t="str">
            <v>EMULSIFIED ASPHALT TREATED AGGREGATE BASE</v>
          </cell>
          <cell r="E770" t="str">
            <v>SQYD</v>
          </cell>
        </row>
        <row r="771">
          <cell r="A771" t="str">
            <v>30902-1000</v>
          </cell>
          <cell r="B771" t="str">
            <v>Emulsified asphalt treated aggregate base, grading C</v>
          </cell>
          <cell r="C771" t="str">
            <v>m2</v>
          </cell>
          <cell r="D771" t="str">
            <v>EMULSIFIED ASPHALT TREATED AGGREGATE BASE, GRADING C</v>
          </cell>
          <cell r="E771" t="str">
            <v>SQYD</v>
          </cell>
        </row>
        <row r="772">
          <cell r="A772" t="str">
            <v>30902-2000</v>
          </cell>
          <cell r="B772" t="str">
            <v>Emulsified asphalt treated aggregate base, grading D</v>
          </cell>
          <cell r="C772" t="str">
            <v>m2</v>
          </cell>
          <cell r="D772" t="str">
            <v>EMULSIFIED ASPHALT TREATED AGGREGATE BASE, GRADING D</v>
          </cell>
          <cell r="E772" t="str">
            <v>SQYD</v>
          </cell>
        </row>
        <row r="773">
          <cell r="A773" t="str">
            <v>30902-3000</v>
          </cell>
          <cell r="B773" t="str">
            <v>Emulsified asphalt treated aggregate base, grading E</v>
          </cell>
          <cell r="C773" t="str">
            <v>m2</v>
          </cell>
          <cell r="D773" t="str">
            <v>EMULSIFIED ASPHALT TREATED AGGREGATE BASE, GRADING E</v>
          </cell>
          <cell r="E773" t="str">
            <v>SQYD</v>
          </cell>
        </row>
        <row r="774">
          <cell r="A774" t="str">
            <v>30902-4000</v>
          </cell>
          <cell r="B774" t="str">
            <v>Emulsified asphalt treated aggregate base, grading C or D</v>
          </cell>
          <cell r="C774" t="str">
            <v>m2</v>
          </cell>
          <cell r="D774" t="str">
            <v>EMULSIFIED ASPHALT TREATED AGGREGATE BASE, GRADING C OR D</v>
          </cell>
          <cell r="E774" t="str">
            <v>SQYD</v>
          </cell>
        </row>
        <row r="775">
          <cell r="A775" t="str">
            <v>30903-0000</v>
          </cell>
          <cell r="B775" t="str">
            <v>Emulsified asphalt treated aggregate base</v>
          </cell>
          <cell r="C775" t="str">
            <v>m3</v>
          </cell>
          <cell r="D775" t="str">
            <v>EMULSIFIED ASPHALT TREATED AGGREGATE BASE</v>
          </cell>
          <cell r="E775" t="str">
            <v>CUYD</v>
          </cell>
        </row>
        <row r="776">
          <cell r="A776" t="str">
            <v>30903-1000</v>
          </cell>
          <cell r="B776" t="str">
            <v>Emulsified asphalt treated aggregate base, grading C</v>
          </cell>
          <cell r="C776" t="str">
            <v>m3</v>
          </cell>
          <cell r="D776" t="str">
            <v>EMULSIFIED ASPHALT TREATED AGGREGATE BASE, GRADING C</v>
          </cell>
          <cell r="E776" t="str">
            <v>CUYD</v>
          </cell>
        </row>
        <row r="777">
          <cell r="A777" t="str">
            <v>30903-2000</v>
          </cell>
          <cell r="B777" t="str">
            <v>Emulsified asphalt treated aggregate base, grading D</v>
          </cell>
          <cell r="C777" t="str">
            <v>m3</v>
          </cell>
          <cell r="D777" t="str">
            <v>EMULSIFIED ASPHALT TREATED AGGREGATE BASE, GRADING D</v>
          </cell>
          <cell r="E777" t="str">
            <v>CUYD</v>
          </cell>
        </row>
        <row r="778">
          <cell r="A778" t="str">
            <v>30903-3000</v>
          </cell>
          <cell r="B778" t="str">
            <v>Emulsified asphalt treated aggregate base, grading E</v>
          </cell>
          <cell r="C778" t="str">
            <v>m3</v>
          </cell>
          <cell r="D778" t="str">
            <v>EMULSIFIED ASPHALT TREATED AGGREGATE BASE, GRADING E</v>
          </cell>
          <cell r="E778" t="str">
            <v>CUYD</v>
          </cell>
        </row>
        <row r="779">
          <cell r="A779" t="str">
            <v>30903-4000</v>
          </cell>
          <cell r="B779" t="str">
            <v>Emulsified asphalt treated aggregate base, grading C or D</v>
          </cell>
          <cell r="C779" t="str">
            <v>m3</v>
          </cell>
          <cell r="D779" t="str">
            <v>EMULSIFIED ASPHALT TREATED AGGREGATE BASE, GRADING C OR D</v>
          </cell>
          <cell r="E779" t="str">
            <v>CUYD</v>
          </cell>
        </row>
        <row r="780">
          <cell r="A780" t="str">
            <v>30910-0000</v>
          </cell>
          <cell r="B780" t="str">
            <v>Emulsified asphalt</v>
          </cell>
          <cell r="C780" t="str">
            <v>t</v>
          </cell>
          <cell r="D780" t="str">
            <v>EMULSIFIED ASPHALT</v>
          </cell>
          <cell r="E780" t="str">
            <v>TON</v>
          </cell>
        </row>
        <row r="781">
          <cell r="A781" t="str">
            <v>31001-1000</v>
          </cell>
          <cell r="B781" t="str">
            <v>Cold in-place recycled asphalt base course, type A</v>
          </cell>
          <cell r="C781" t="str">
            <v>km</v>
          </cell>
          <cell r="D781" t="str">
            <v>COLD IN-PLACE RECYCLED ASPHALT BASE COURSE, TYPE A</v>
          </cell>
          <cell r="E781" t="str">
            <v>MILE</v>
          </cell>
        </row>
        <row r="782">
          <cell r="A782" t="str">
            <v>31001-2000</v>
          </cell>
          <cell r="B782" t="str">
            <v>Cold in-place recycled asphalt base course, type B</v>
          </cell>
          <cell r="C782" t="str">
            <v>km</v>
          </cell>
          <cell r="D782" t="str">
            <v>COLD IN-PLACE RECYCLED ASPHALT BASE COURSE, TYPE B</v>
          </cell>
          <cell r="E782" t="str">
            <v>MILE</v>
          </cell>
        </row>
        <row r="783">
          <cell r="A783" t="str">
            <v>31002-1000</v>
          </cell>
          <cell r="B783" t="str">
            <v>Cold in-place recycled asphalt base course, type A</v>
          </cell>
          <cell r="C783" t="str">
            <v>m2</v>
          </cell>
          <cell r="D783" t="str">
            <v>COLD IN-PLACE RECYCLED ASPHALT BASE COURSE, TYPE A</v>
          </cell>
          <cell r="E783" t="str">
            <v>SQYD</v>
          </cell>
        </row>
        <row r="784">
          <cell r="A784" t="str">
            <v>31002-2000</v>
          </cell>
          <cell r="B784" t="str">
            <v>Cold in-place recycled asphalt base course, type B</v>
          </cell>
          <cell r="C784" t="str">
            <v>m2</v>
          </cell>
          <cell r="D784" t="str">
            <v>COLD IN-PLACE RECYCLED ASPHALT BASE COURSE, TYPE B</v>
          </cell>
          <cell r="E784" t="str">
            <v>SQYD</v>
          </cell>
        </row>
        <row r="785">
          <cell r="A785" t="str">
            <v>31010-0000</v>
          </cell>
          <cell r="B785" t="str">
            <v>Emulsified asphalt</v>
          </cell>
          <cell r="C785" t="str">
            <v>t</v>
          </cell>
          <cell r="D785" t="str">
            <v>EMULSIFIED ASPHALT</v>
          </cell>
          <cell r="E785" t="str">
            <v>TON</v>
          </cell>
        </row>
        <row r="786">
          <cell r="A786" t="str">
            <v>31011-0000</v>
          </cell>
          <cell r="B786" t="str">
            <v>Lime</v>
          </cell>
          <cell r="C786" t="str">
            <v>t</v>
          </cell>
          <cell r="D786" t="str">
            <v>LIME</v>
          </cell>
          <cell r="E786" t="str">
            <v>TON</v>
          </cell>
        </row>
        <row r="787">
          <cell r="A787" t="str">
            <v>31012-0000</v>
          </cell>
          <cell r="B787" t="str">
            <v>Cement</v>
          </cell>
          <cell r="C787" t="str">
            <v>t</v>
          </cell>
          <cell r="D787" t="str">
            <v>CEMENT</v>
          </cell>
          <cell r="E787" t="str">
            <v>TON</v>
          </cell>
        </row>
        <row r="788">
          <cell r="A788" t="str">
            <v>31013-0000</v>
          </cell>
          <cell r="B788" t="str">
            <v>Blotter</v>
          </cell>
          <cell r="C788" t="str">
            <v>t</v>
          </cell>
          <cell r="D788" t="str">
            <v>BLOTTER</v>
          </cell>
          <cell r="E788" t="str">
            <v>TON</v>
          </cell>
        </row>
        <row r="789">
          <cell r="A789" t="str">
            <v>31101-1000</v>
          </cell>
          <cell r="B789" t="str">
            <v>Stabilized aggregate surface course, imported aggregate</v>
          </cell>
          <cell r="C789" t="str">
            <v>km</v>
          </cell>
          <cell r="D789" t="str">
            <v>STABILIZED AGGREGATE SURFACE COURSE, IMPORTED AGGREGATE</v>
          </cell>
          <cell r="E789" t="str">
            <v>MILE</v>
          </cell>
        </row>
        <row r="790">
          <cell r="A790" t="str">
            <v>31101-2000</v>
          </cell>
          <cell r="B790" t="str">
            <v>Stabilized aggregate surface course, in-place aggregate</v>
          </cell>
          <cell r="C790" t="str">
            <v>km</v>
          </cell>
          <cell r="D790" t="str">
            <v>STABILIZED AGGREGATE SURFACE COURSE, IN-PLACE AGGREGATE</v>
          </cell>
          <cell r="E790" t="str">
            <v>MILE</v>
          </cell>
        </row>
        <row r="791">
          <cell r="A791" t="str">
            <v>31101-3000</v>
          </cell>
          <cell r="B791" t="str">
            <v>Stabilized aggregate surface course, calcium chloride, imported aggregate</v>
          </cell>
          <cell r="C791" t="str">
            <v>km</v>
          </cell>
          <cell r="D791" t="str">
            <v>STABILIZED AGGREGATE SURFACE COURSE, CALCIUM CHLORIDE, IMPORTED AGGREGATE</v>
          </cell>
          <cell r="E791" t="str">
            <v>MILE</v>
          </cell>
        </row>
        <row r="792">
          <cell r="A792" t="str">
            <v>31101-4000</v>
          </cell>
          <cell r="B792" t="str">
            <v>Stabilized aggregate surface course, calcium chloride, in-place aggregate</v>
          </cell>
          <cell r="C792" t="str">
            <v>km</v>
          </cell>
          <cell r="D792" t="str">
            <v>STABILIZED AGGREGATE SURFACE COURSE, CALCIUM CHLORIDE, IN-PLACE AGGREGATE</v>
          </cell>
          <cell r="E792" t="str">
            <v>MILE</v>
          </cell>
        </row>
        <row r="793">
          <cell r="A793" t="str">
            <v>31102-1000</v>
          </cell>
          <cell r="B793" t="str">
            <v>Stabilized aggregate surface course, imported aggregate</v>
          </cell>
          <cell r="C793" t="str">
            <v>m2</v>
          </cell>
          <cell r="D793" t="str">
            <v>STABILIZED AGGREGATE SURFACE COURSE, IMPORTED AGGREGATE</v>
          </cell>
          <cell r="E793" t="str">
            <v>SQYD</v>
          </cell>
        </row>
        <row r="794">
          <cell r="A794" t="str">
            <v>31102-2000</v>
          </cell>
          <cell r="B794" t="str">
            <v>Stabilized aggregate surface course, in-place aggregate</v>
          </cell>
          <cell r="C794" t="str">
            <v>m2</v>
          </cell>
          <cell r="D794" t="str">
            <v>STABILIZED AGGREGATE SURFACE COURSE, IN-PLACE AGGREGATE</v>
          </cell>
          <cell r="E794" t="str">
            <v>SQYD</v>
          </cell>
        </row>
        <row r="795">
          <cell r="A795" t="str">
            <v>31102-3000</v>
          </cell>
          <cell r="B795" t="str">
            <v>Stabilized aggregate surface course, calcium chloride, imported aggregate</v>
          </cell>
          <cell r="C795" t="str">
            <v>m2</v>
          </cell>
          <cell r="D795" t="str">
            <v>STABILIZED AGGREGATE SURFACE COURSE, CALCIUM CHLORIDE, IMPORTED AGGREGATE</v>
          </cell>
          <cell r="E795" t="str">
            <v>SQYD</v>
          </cell>
        </row>
        <row r="796">
          <cell r="A796" t="str">
            <v>31102-4000</v>
          </cell>
          <cell r="B796" t="str">
            <v>Stabilized aggregate surface course, calcium chloride, in-place aggregate</v>
          </cell>
          <cell r="C796" t="str">
            <v>m2</v>
          </cell>
          <cell r="D796" t="str">
            <v>STABILIZED AGGREGATE SURFACE COURSE, CALCIUM CHLORIDE, IN-PLACE AGGREGATE</v>
          </cell>
          <cell r="E796" t="str">
            <v>SQYD</v>
          </cell>
        </row>
        <row r="797">
          <cell r="A797" t="str">
            <v>31103-1000</v>
          </cell>
          <cell r="B797" t="str">
            <v>Stabilized aggregate surface course, imported aggregate</v>
          </cell>
          <cell r="C797" t="str">
            <v>t</v>
          </cell>
          <cell r="D797" t="str">
            <v>STABILIZED AGGREGATE SURFACE COURSE, IMPORTED AGGREGATE</v>
          </cell>
          <cell r="E797" t="str">
            <v>TON</v>
          </cell>
        </row>
        <row r="798">
          <cell r="A798" t="str">
            <v>31103-2000</v>
          </cell>
          <cell r="B798" t="str">
            <v>Stabilized aggregate surface course, in-place aggregate</v>
          </cell>
          <cell r="C798" t="str">
            <v>t</v>
          </cell>
          <cell r="D798" t="str">
            <v>STABILIZED AGGREGATE SURFACE COURSE, IN-PLACE AGGREGATE</v>
          </cell>
          <cell r="E798" t="str">
            <v>TON</v>
          </cell>
        </row>
        <row r="799">
          <cell r="A799" t="str">
            <v>31103-3000</v>
          </cell>
          <cell r="B799" t="str">
            <v>Stabilized aggregate surface course, calcium chloride, imported aggregate</v>
          </cell>
          <cell r="C799" t="str">
            <v>t</v>
          </cell>
          <cell r="D799" t="str">
            <v>STABILIZED AGGREGATE SURFACE COURSE, CALCIUM CHLORIDE, IMPORTED AGGREGATE</v>
          </cell>
          <cell r="E799" t="str">
            <v>TON</v>
          </cell>
        </row>
        <row r="800">
          <cell r="A800" t="str">
            <v>31103-4000</v>
          </cell>
          <cell r="B800" t="str">
            <v>Stabilized aggregate surface course, calcium chloride, in-place aggregate</v>
          </cell>
          <cell r="C800" t="str">
            <v>t</v>
          </cell>
          <cell r="D800" t="str">
            <v>STABILIZED AGGREGATE SURFACE COURSE, CALCIUM CHLORIDE, IN-PLACE AGGREGATE</v>
          </cell>
          <cell r="E800" t="str">
            <v>TON</v>
          </cell>
        </row>
        <row r="801">
          <cell r="A801" t="str">
            <v>31110-0000</v>
          </cell>
          <cell r="B801" t="str">
            <v>Calcium chloride</v>
          </cell>
          <cell r="C801" t="str">
            <v>t</v>
          </cell>
          <cell r="D801" t="str">
            <v>CALCIUM CHLORIDE</v>
          </cell>
          <cell r="E801" t="str">
            <v>TON</v>
          </cell>
        </row>
        <row r="802">
          <cell r="A802" t="str">
            <v>31201-0000</v>
          </cell>
          <cell r="B802" t="str">
            <v>Dust palliative application</v>
          </cell>
          <cell r="C802" t="str">
            <v>km</v>
          </cell>
          <cell r="D802" t="str">
            <v>DUST PALLIATIVE APPLICATION</v>
          </cell>
          <cell r="E802" t="str">
            <v>MILE</v>
          </cell>
        </row>
        <row r="803">
          <cell r="A803" t="str">
            <v>31202-0000</v>
          </cell>
          <cell r="B803" t="str">
            <v>Dust palliative application</v>
          </cell>
          <cell r="C803" t="str">
            <v>m2</v>
          </cell>
          <cell r="D803" t="str">
            <v>DUST PALLIATIVE APPLICATION</v>
          </cell>
          <cell r="E803" t="str">
            <v>SQYD</v>
          </cell>
        </row>
        <row r="804">
          <cell r="A804" t="str">
            <v>31203-0000</v>
          </cell>
          <cell r="B804" t="str">
            <v>Dust palliative application</v>
          </cell>
          <cell r="C804" t="str">
            <v>l</v>
          </cell>
          <cell r="D804" t="str">
            <v>DUST PALLIATIVE APPLICATION</v>
          </cell>
          <cell r="E804" t="str">
            <v>GAL</v>
          </cell>
        </row>
        <row r="805">
          <cell r="A805" t="str">
            <v>31210-0000</v>
          </cell>
          <cell r="B805" t="str">
            <v>Emulsified asphalt</v>
          </cell>
          <cell r="C805" t="str">
            <v>t</v>
          </cell>
          <cell r="D805" t="str">
            <v>EMULSIFIED ASPHALT</v>
          </cell>
          <cell r="E805" t="str">
            <v>TON</v>
          </cell>
        </row>
        <row r="806">
          <cell r="A806" t="str">
            <v>31211-0000</v>
          </cell>
          <cell r="B806" t="str">
            <v>Lignin sulfonate</v>
          </cell>
          <cell r="C806" t="str">
            <v>t</v>
          </cell>
          <cell r="D806" t="str">
            <v>LIGNIN SULFONATE</v>
          </cell>
          <cell r="E806" t="str">
            <v>TON</v>
          </cell>
        </row>
        <row r="807">
          <cell r="A807" t="str">
            <v>31212-0000</v>
          </cell>
          <cell r="B807" t="str">
            <v>Calcium chloride</v>
          </cell>
          <cell r="C807" t="str">
            <v>t</v>
          </cell>
          <cell r="D807" t="str">
            <v>CALCIUM CHLORIDE</v>
          </cell>
          <cell r="E807" t="str">
            <v>TON</v>
          </cell>
        </row>
        <row r="808">
          <cell r="A808" t="str">
            <v>31213-0000</v>
          </cell>
          <cell r="B808" t="str">
            <v>Magnesium chloride</v>
          </cell>
          <cell r="C808" t="str">
            <v>t</v>
          </cell>
          <cell r="D808" t="str">
            <v>MAGNESIUM CHLORIDE</v>
          </cell>
          <cell r="E808" t="str">
            <v>TON</v>
          </cell>
        </row>
        <row r="809">
          <cell r="A809" t="str">
            <v>31214-0000</v>
          </cell>
          <cell r="B809" t="str">
            <v>Calcium chloride flake</v>
          </cell>
          <cell r="C809" t="str">
            <v>t</v>
          </cell>
          <cell r="D809" t="str">
            <v>CALCIUM CHLORIDE FLAKE</v>
          </cell>
          <cell r="E809" t="str">
            <v>TON</v>
          </cell>
        </row>
        <row r="810">
          <cell r="A810" t="str">
            <v>31301-0000</v>
          </cell>
          <cell r="B810" t="str">
            <v>Aggregate-topsoil course</v>
          </cell>
          <cell r="C810" t="str">
            <v>t</v>
          </cell>
          <cell r="D810" t="str">
            <v>AGGREGATE-TOPSOIL COURSE</v>
          </cell>
          <cell r="E810" t="str">
            <v>TON</v>
          </cell>
        </row>
        <row r="811">
          <cell r="A811" t="str">
            <v>31302-0000</v>
          </cell>
          <cell r="B811" t="str">
            <v>Aggregate-topsoil course</v>
          </cell>
          <cell r="C811" t="str">
            <v>m2</v>
          </cell>
          <cell r="D811" t="str">
            <v>AGGREGATE-TOPSOIL COURSE</v>
          </cell>
          <cell r="E811" t="str">
            <v>SQYD</v>
          </cell>
        </row>
        <row r="812">
          <cell r="A812" t="str">
            <v>31302-0100</v>
          </cell>
          <cell r="B812" t="str">
            <v>Aggregate-topsoil course, 25mm depth</v>
          </cell>
          <cell r="C812" t="str">
            <v>m2</v>
          </cell>
          <cell r="D812" t="str">
            <v>AGGREGATE-TOPSOIL COURSE, 1-INCH DEPTH</v>
          </cell>
          <cell r="E812" t="str">
            <v>SQYD</v>
          </cell>
        </row>
        <row r="813">
          <cell r="A813" t="str">
            <v>31302-0150</v>
          </cell>
          <cell r="B813" t="str">
            <v>Aggregate-topsoil course, 40mm depth</v>
          </cell>
          <cell r="C813" t="str">
            <v>m2</v>
          </cell>
          <cell r="D813" t="str">
            <v>AGGREGATE-TOPSOIL COURSE, 1 1/2-INCH DEPTH</v>
          </cell>
          <cell r="E813" t="str">
            <v>SQYD</v>
          </cell>
        </row>
        <row r="814">
          <cell r="A814" t="str">
            <v>31302-0200</v>
          </cell>
          <cell r="B814" t="str">
            <v>Aggregate-topsoil course, 50mm depth</v>
          </cell>
          <cell r="C814" t="str">
            <v>m2</v>
          </cell>
          <cell r="D814" t="str">
            <v>AGGREGATE-TOPSOIL COURSE, 2-INCH DEPTH</v>
          </cell>
          <cell r="E814" t="str">
            <v>SQYD</v>
          </cell>
        </row>
        <row r="815">
          <cell r="A815" t="str">
            <v>31302-0250</v>
          </cell>
          <cell r="B815" t="str">
            <v>Aggregate-topsoil course, 65mm depth</v>
          </cell>
          <cell r="C815" t="str">
            <v>m2</v>
          </cell>
          <cell r="D815" t="str">
            <v>AGGREGATE-TOPSOIL COURSE, 2 1/2-INCH DEPTH</v>
          </cell>
          <cell r="E815" t="str">
            <v>SQYD</v>
          </cell>
        </row>
        <row r="816">
          <cell r="A816" t="str">
            <v>31302-0300</v>
          </cell>
          <cell r="B816" t="str">
            <v>Aggregate-topsoil course, 75mm depth</v>
          </cell>
          <cell r="C816" t="str">
            <v>m2</v>
          </cell>
          <cell r="D816" t="str">
            <v>AGGREGATE-TOPSOIL COURSE, 3-INCH DEPTH</v>
          </cell>
          <cell r="E816" t="str">
            <v>SQYD</v>
          </cell>
        </row>
        <row r="817">
          <cell r="A817" t="str">
            <v>31302-0350</v>
          </cell>
          <cell r="B817" t="str">
            <v>Aggregate-topsoil course, 90mm depth</v>
          </cell>
          <cell r="C817" t="str">
            <v>m2</v>
          </cell>
          <cell r="D817" t="str">
            <v>AGGREGATE-TOPSOIL COURSE, 3 1/2-INCH DEPTH</v>
          </cell>
          <cell r="E817" t="str">
            <v>SQYD</v>
          </cell>
        </row>
        <row r="818">
          <cell r="A818" t="str">
            <v>31302-0400</v>
          </cell>
          <cell r="B818" t="str">
            <v>Aggregate-topsoil course, 100mm depth</v>
          </cell>
          <cell r="C818" t="str">
            <v>m2</v>
          </cell>
          <cell r="D818" t="str">
            <v>AGGREGATE-TOPSOIL COURSE, 4-INCH DEPTH</v>
          </cell>
          <cell r="E818" t="str">
            <v>SQYD</v>
          </cell>
        </row>
        <row r="819">
          <cell r="A819" t="str">
            <v>31302-0450</v>
          </cell>
          <cell r="B819" t="str">
            <v>Aggregate-topsoil course, 115mm depth</v>
          </cell>
          <cell r="C819" t="str">
            <v>m2</v>
          </cell>
          <cell r="D819" t="str">
            <v>AGGREGATE-TOPSOIL COURSE, 4 1/2-INCH DEPTH</v>
          </cell>
          <cell r="E819" t="str">
            <v>SQYD</v>
          </cell>
        </row>
        <row r="820">
          <cell r="A820" t="str">
            <v>31302-0500</v>
          </cell>
          <cell r="B820" t="str">
            <v>Aggregate-topsoil course, 125mm depth</v>
          </cell>
          <cell r="C820" t="str">
            <v>m2</v>
          </cell>
          <cell r="D820" t="str">
            <v>AGGREGATE-TOPSOIL COURSE, 5-INCH DEPTH</v>
          </cell>
          <cell r="E820" t="str">
            <v>SQYD</v>
          </cell>
        </row>
        <row r="821">
          <cell r="A821" t="str">
            <v>31302-0600</v>
          </cell>
          <cell r="B821" t="str">
            <v>Aggregate-topsoil course, 150mm depth</v>
          </cell>
          <cell r="C821" t="str">
            <v>m2</v>
          </cell>
          <cell r="D821" t="str">
            <v>AGGREGATE-TOPSOIL COURSE, 6-INCH DEPTH</v>
          </cell>
          <cell r="E821" t="str">
            <v>SQYD</v>
          </cell>
        </row>
        <row r="822">
          <cell r="A822" t="str">
            <v>31303-0000</v>
          </cell>
          <cell r="B822" t="str">
            <v>Aggregate-topsoil course</v>
          </cell>
          <cell r="C822" t="str">
            <v>m3</v>
          </cell>
          <cell r="D822" t="str">
            <v>AGGREGATE-TOPSOIL COURSE</v>
          </cell>
          <cell r="E822" t="str">
            <v>CUYD</v>
          </cell>
        </row>
        <row r="823">
          <cell r="A823" t="str">
            <v>31401-0000</v>
          </cell>
          <cell r="B823" t="str">
            <v>Stockpiled aggregate</v>
          </cell>
          <cell r="C823" t="str">
            <v>t</v>
          </cell>
          <cell r="D823" t="str">
            <v>STOCKPILED AGGREGATE</v>
          </cell>
          <cell r="E823" t="str">
            <v>TON</v>
          </cell>
        </row>
        <row r="824">
          <cell r="A824" t="str">
            <v>31402-0000</v>
          </cell>
          <cell r="B824" t="str">
            <v>Stockpiled aggregate</v>
          </cell>
          <cell r="C824" t="str">
            <v>m3</v>
          </cell>
          <cell r="D824" t="str">
            <v>STOCKPILED AGGREGATE</v>
          </cell>
          <cell r="E824" t="str">
            <v>CUYD</v>
          </cell>
        </row>
        <row r="825">
          <cell r="A825" t="str">
            <v>31403-0000</v>
          </cell>
          <cell r="B825" t="str">
            <v>Bentonite</v>
          </cell>
          <cell r="C825" t="str">
            <v>t</v>
          </cell>
          <cell r="D825" t="str">
            <v>BENTONITE</v>
          </cell>
          <cell r="E825" t="str">
            <v>TON</v>
          </cell>
        </row>
        <row r="826">
          <cell r="A826" t="str">
            <v>40101-0080</v>
          </cell>
          <cell r="B826" t="str">
            <v>Asphalt concrete pavement, gyratory mix, 4.75mm nominal maximum size aggregate, &lt;0.3 million ESAL</v>
          </cell>
          <cell r="C826" t="str">
            <v>t</v>
          </cell>
          <cell r="D826" t="str">
            <v>ASPHALT CONCRETE PAVEMENT, GYRATORY MIX, NO. 4 SIEVE NOMINAL MAXIMUM SIZE AGGREGATE, &lt;0.3 MILLION ESAL</v>
          </cell>
          <cell r="E826" t="str">
            <v>TON</v>
          </cell>
        </row>
        <row r="827">
          <cell r="A827" t="str">
            <v>40101-0100</v>
          </cell>
          <cell r="B827" t="str">
            <v>Asphalt concrete pavement, gyratory mix, 9.5mm nominal maximum size aggregate, &lt;0.3 million ESAL</v>
          </cell>
          <cell r="C827" t="str">
            <v>t</v>
          </cell>
          <cell r="D827" t="str">
            <v>ASPHALT CONCRETE PAVEMENT, GYRATORY MIX, 3/8-INCH NOMINAL MAXIMUM SIZE AGGREGATE, &lt;0.3 MILLION ESAL</v>
          </cell>
          <cell r="E827" t="str">
            <v>TON</v>
          </cell>
        </row>
        <row r="828">
          <cell r="A828" t="str">
            <v>40101-0200</v>
          </cell>
          <cell r="B828" t="str">
            <v>Asphalt concrete pavement, gyratory mix, 9.5mm nominal maximum size aggregate, 0.3 to &lt;3 million ESAL</v>
          </cell>
          <cell r="C828" t="str">
            <v>t</v>
          </cell>
          <cell r="D828" t="str">
            <v>ASPHALT CONCRETE PAVEMENT, GYRATORY MIX, 3/8-INCH NOMINAL MAXIMUM SIZE AGGREGATE, 0.3 TO &lt;3 MILLION ESAL</v>
          </cell>
          <cell r="E828" t="str">
            <v>TON</v>
          </cell>
        </row>
        <row r="829">
          <cell r="A829" t="str">
            <v>40101-0300</v>
          </cell>
          <cell r="B829" t="str">
            <v>Asphalt concrete pavement, gyratory mix, 9.5mm nominal maximum size aggregate, 3 to &lt;30 million ESAL</v>
          </cell>
          <cell r="C829" t="str">
            <v>t</v>
          </cell>
          <cell r="D829" t="str">
            <v>ASPHALT CONCRETE PAVEMENT, GYRATORY MIX, 3/8-INCH NOMINAL MAXIMUM SIZE AGGREGATE, 3 TO &lt;30 MILLION ESAL</v>
          </cell>
          <cell r="E829" t="str">
            <v>TON</v>
          </cell>
        </row>
        <row r="830">
          <cell r="A830" t="str">
            <v>40101-0500</v>
          </cell>
          <cell r="B830" t="str">
            <v>Asphalt concrete pavement, gyratory mix, 12.5mm nominal maximum size aggregate, &lt;0.3 million ESAL</v>
          </cell>
          <cell r="C830" t="str">
            <v>t</v>
          </cell>
          <cell r="D830" t="str">
            <v>ASPHALT CONCRETE PAVEMENT, GYRATORY MIX, 1/2-INCH NOMINAL MAXIMUM SIZE AGGREGATE, &lt;0.3 MILLION ESAL</v>
          </cell>
          <cell r="E830" t="str">
            <v>TON</v>
          </cell>
        </row>
        <row r="831">
          <cell r="A831" t="str">
            <v>40101-0600</v>
          </cell>
          <cell r="B831" t="str">
            <v>Asphalt concrete pavement, gyratory mix, 12.5mm nominal maximum size aggregate, 0.3 to &lt;3 million ESAL</v>
          </cell>
          <cell r="C831" t="str">
            <v>t</v>
          </cell>
          <cell r="D831" t="str">
            <v>ASPHALT CONCRETE PAVEMENT, GYRATORY MIX, 1/2-INCH NOMINAL MAXIMUM SIZE AGGREGATE, 0.3 TO &lt;3 MILLION ESAL</v>
          </cell>
          <cell r="E831" t="str">
            <v>TON</v>
          </cell>
        </row>
        <row r="832">
          <cell r="A832" t="str">
            <v>40101-0700</v>
          </cell>
          <cell r="B832" t="str">
            <v>Asphalt concrete pavement, gyratory mix, 12.5mm nominal maximum size aggregate, 3 to &lt;30 million ESAL</v>
          </cell>
          <cell r="C832" t="str">
            <v>t</v>
          </cell>
          <cell r="D832" t="str">
            <v>ASPHALT CONCRETE PAVEMENT, GYRATORY MIX, 1/2-INCH NOMINAL MAXIMUM SIZE AGGREGATE, 3 TO &lt;30 MILLION ESAL</v>
          </cell>
          <cell r="E832" t="str">
            <v>TON</v>
          </cell>
        </row>
        <row r="833">
          <cell r="A833" t="str">
            <v>40101-0900</v>
          </cell>
          <cell r="B833" t="str">
            <v>Asphalt concrete pavement, gyratory mix, 19mm nominal maximum size aggregate, &lt;0.3 million ESAL</v>
          </cell>
          <cell r="C833" t="str">
            <v>t</v>
          </cell>
          <cell r="D833" t="str">
            <v>ASPHALT CONCRETE PAVEMENT, GYRATORY MIX, 3/4-INCH NOMINAL MAXIMUM SIZE AGGREGATE, &lt;0.3 MILLION ESAL</v>
          </cell>
          <cell r="E833" t="str">
            <v>TON</v>
          </cell>
        </row>
        <row r="834">
          <cell r="A834" t="str">
            <v>40101-1000</v>
          </cell>
          <cell r="B834" t="str">
            <v>Asphalt concrete pavement, gyratory mix, 19mm nominal maximum size aggregate, 0.3 to &lt;3 million ESAL</v>
          </cell>
          <cell r="C834" t="str">
            <v>t</v>
          </cell>
          <cell r="D834" t="str">
            <v>ASPHALT CONCRETE PAVEMENT, GYRATORY MIX, 3/4-INCH NOMINAL MAXIMUM SIZE AGGREGATE, 0.3 TO &lt;3 MILLION ESAL</v>
          </cell>
          <cell r="E834" t="str">
            <v>TON</v>
          </cell>
        </row>
        <row r="835">
          <cell r="A835" t="str">
            <v>40101-1100</v>
          </cell>
          <cell r="B835" t="str">
            <v>Asphalt concrete pavement, gyratory mix, 19mm nominal maximum size aggregate, 3 to &lt;30 million ESAL</v>
          </cell>
          <cell r="C835" t="str">
            <v>t</v>
          </cell>
          <cell r="D835" t="str">
            <v>ASPHALT CONCRETE PAVEMENT, GYRATORY MIX, 3/4-INCH NOMINAL MAXIMUM SIZE AGGREGATE, 3 TO &lt;30 MILLION ESAL</v>
          </cell>
          <cell r="E835" t="str">
            <v>TON</v>
          </cell>
        </row>
        <row r="836">
          <cell r="A836" t="str">
            <v>40101-1300</v>
          </cell>
          <cell r="B836" t="str">
            <v>Asphalt concrete pavement, gyratory mix, 25mm nominal maximum size aggregate, &lt;0.3 million ESAL</v>
          </cell>
          <cell r="C836" t="str">
            <v>t</v>
          </cell>
          <cell r="D836" t="str">
            <v>ASPHALT CONCRETE PAVEMENT, GYRATORY MIX, 1-INCH NOMINAL MAXIMUM SIZE AGGREGATE, &lt;0.3 MILLION ESAL</v>
          </cell>
          <cell r="E836" t="str">
            <v>TON</v>
          </cell>
        </row>
        <row r="837">
          <cell r="A837" t="str">
            <v>40101-1400</v>
          </cell>
          <cell r="B837" t="str">
            <v>Asphalt concrete pavement, gyratory mix, 25mm nominal maximum size aggregate, 0.3 to &lt;3 million ESAL</v>
          </cell>
          <cell r="C837" t="str">
            <v>t</v>
          </cell>
          <cell r="D837" t="str">
            <v>ASPHALT CONCRETE PAVEMENT, GYRATORY MIX, 1-INCH NOMINAL MAXIMUM SIZE AGGREGATE, 0.3 TO &lt;3 MILLION ESAL</v>
          </cell>
          <cell r="E837" t="str">
            <v>TON</v>
          </cell>
        </row>
        <row r="838">
          <cell r="A838" t="str">
            <v>40101-1500</v>
          </cell>
          <cell r="B838" t="str">
            <v>Asphalt concrete pavement, gyratory mix, 25mm nominal maximum size aggregate, 3 to &lt;30 million ESAL</v>
          </cell>
          <cell r="C838" t="str">
            <v>t</v>
          </cell>
          <cell r="D838" t="str">
            <v>ASPHALT CONCRETE PAVEMENT, GYRATORY MIX, 1-INCH NOMINAL MAXIMUM SIZE AGGREGATE, 3 TO &lt;30 MILLION ESAL</v>
          </cell>
          <cell r="E838" t="str">
            <v>TON</v>
          </cell>
        </row>
        <row r="839">
          <cell r="A839" t="str">
            <v>40101-5500</v>
          </cell>
          <cell r="B839" t="str">
            <v>Asphalt concrete pavement, gyratory mix, 12.5mm or 19mm nominal maximum size aggregate, &lt;0.3 million ESAL</v>
          </cell>
          <cell r="C839" t="str">
            <v>t</v>
          </cell>
          <cell r="D839" t="str">
            <v>ASPHALT CONCRETE PAVEMENT, GYRATORY MIX, 1/2-INCH OR 3/4-INCH NOMINAL MAXIMUM SIZE AGGREGATE, &lt;0.3 MILLION ESAL</v>
          </cell>
          <cell r="E839" t="str">
            <v>TON</v>
          </cell>
        </row>
        <row r="840">
          <cell r="A840" t="str">
            <v>40101-5600</v>
          </cell>
          <cell r="B840" t="str">
            <v>Asphalt concrete pavement, gyratory mix, 12.5mm or 19mm nominal maximum size aggregate, 0.3 to &lt;3 million ESAL</v>
          </cell>
          <cell r="C840" t="str">
            <v>t</v>
          </cell>
          <cell r="D840" t="str">
            <v>ASPHALT CONCRETE PAVEMENT, GYRATORY MIX, 1/2-INCH OR 3/4-INCH NOMINAL MAXIMUM SIZE AGGREGATE, 0.3 TO &lt;3 MILLION ESAL</v>
          </cell>
          <cell r="E840" t="str">
            <v>TON</v>
          </cell>
        </row>
        <row r="841">
          <cell r="A841" t="str">
            <v>40101-5700</v>
          </cell>
          <cell r="B841" t="str">
            <v>Asphalt concrete pavement, gyratory mix, 12.5mm or 19mm nominal maximum size aggregate, 3 to &lt;30 million ESAL</v>
          </cell>
          <cell r="C841" t="str">
            <v>t</v>
          </cell>
          <cell r="D841" t="str">
            <v>ASPHALT CONCRETE PAVEMENT, GYRATORY MIX, 1/2-INCH OR 3/4-INCH NOMINAL MAXIMUM SIZE AGGREGATE, 3 TO &lt;30 MILLION ESAL</v>
          </cell>
          <cell r="E841" t="str">
            <v>TON</v>
          </cell>
        </row>
        <row r="842">
          <cell r="A842" t="str">
            <v>40102-0100</v>
          </cell>
          <cell r="B842" t="str">
            <v>Asphalt concrete pavement, gyratory mix, 9.5mm nominal maximum size aggregate, wedge and leveling course</v>
          </cell>
          <cell r="C842" t="str">
            <v>t</v>
          </cell>
          <cell r="D842" t="str">
            <v>ASPHALT CONCRETE PAVEMENT, GYRATORY MIX, 3/8-INCH NOMINAL MAXIMUM SIZE AGGREGATE, WEDGE AND LEVELING COURSE</v>
          </cell>
          <cell r="E842" t="str">
            <v>TON</v>
          </cell>
        </row>
        <row r="843">
          <cell r="A843" t="str">
            <v>40102-0500</v>
          </cell>
          <cell r="B843" t="str">
            <v>Asphalt concrete pavement, gyratory mix, 12.5mm nominal maximum size aggregate, wedge and leveling course</v>
          </cell>
          <cell r="C843" t="str">
            <v>t</v>
          </cell>
          <cell r="D843" t="str">
            <v>ASPHALT CONCRETE PAVEMENT, GYRATORY MIX, 1/2-INCH NOMINAL MAXIMUM SIZE AGGREGATE, WEDGE AND LEVELING COURSE</v>
          </cell>
          <cell r="E843" t="str">
            <v>TON</v>
          </cell>
        </row>
        <row r="844">
          <cell r="A844" t="str">
            <v>40102-0900</v>
          </cell>
          <cell r="B844" t="str">
            <v>Asphalt concrete pavement, gyratory mix, 19mm nominal maximum size aggregate, wedge and leveling course</v>
          </cell>
          <cell r="C844" t="str">
            <v>t</v>
          </cell>
          <cell r="D844" t="str">
            <v>ASPHALT CONCRETE PAVEMENT, GYRATORY MIX, 3/4-INCH NOMINAL MAXIMUM SIZE AGGREGATE, WEDGE AND LEVELING COURSE</v>
          </cell>
          <cell r="E844" t="str">
            <v>TON</v>
          </cell>
        </row>
        <row r="845">
          <cell r="A845" t="str">
            <v>40102-1300</v>
          </cell>
          <cell r="B845" t="str">
            <v>Asphalt concrete pavement, gyratory mix, 25mm nominal maximum size aggregate, wedge and leveling course</v>
          </cell>
          <cell r="C845" t="str">
            <v>t</v>
          </cell>
          <cell r="D845" t="str">
            <v>ASPHALT CONCRETE PAVEMENT, GYRATORY MIX, 1-INCH NOMINAL MAXIMUM SIZE AGGREGATE, WEDGE AND LEVELING COURSE</v>
          </cell>
          <cell r="E845" t="str">
            <v>TON</v>
          </cell>
        </row>
        <row r="846">
          <cell r="A846" t="str">
            <v>40102-5500</v>
          </cell>
          <cell r="B846" t="str">
            <v>Asphalt concrete pavement, gyratory mix, 12.5mm or 19mm nominal maximum size aggregate, wedge and leveling course</v>
          </cell>
          <cell r="C846" t="str">
            <v>t</v>
          </cell>
          <cell r="D846" t="str">
            <v>ASPHALT CONCRETE PAVEMENT, GYRATORY MIX, 1/2-INCH OR 3/4-INCH NOMINAL MAXIMUM SIZE AGGREGATE, WEDGE AND LEVELING COURSE</v>
          </cell>
          <cell r="E846" t="str">
            <v>TON</v>
          </cell>
        </row>
        <row r="847">
          <cell r="A847" t="str">
            <v>40105-1000</v>
          </cell>
          <cell r="B847" t="str">
            <v>Antistrip additive, type 1</v>
          </cell>
          <cell r="C847" t="str">
            <v>t</v>
          </cell>
          <cell r="D847" t="str">
            <v>ANTISTRIP ADDITIVE, TYPE 1</v>
          </cell>
          <cell r="E847" t="str">
            <v>TON</v>
          </cell>
        </row>
        <row r="848">
          <cell r="A848" t="str">
            <v>40105-2000</v>
          </cell>
          <cell r="B848" t="str">
            <v>Antistrip additive, type 2</v>
          </cell>
          <cell r="C848" t="str">
            <v>t</v>
          </cell>
          <cell r="D848" t="str">
            <v>ANTISTRIP ADDITIVE, TYPE 2</v>
          </cell>
          <cell r="E848" t="str">
            <v>TON</v>
          </cell>
        </row>
        <row r="849">
          <cell r="A849" t="str">
            <v>40105-3000</v>
          </cell>
          <cell r="B849" t="str">
            <v>Antistrip additive, type 3</v>
          </cell>
          <cell r="C849" t="str">
            <v>t</v>
          </cell>
          <cell r="D849" t="str">
            <v>ANTISTRIP ADDITIVE, TYPE 3</v>
          </cell>
          <cell r="E849" t="str">
            <v>TON</v>
          </cell>
        </row>
        <row r="850">
          <cell r="A850" t="str">
            <v>40106-0000</v>
          </cell>
          <cell r="B850" t="str">
            <v>Mineral filler</v>
          </cell>
          <cell r="C850" t="str">
            <v>t</v>
          </cell>
          <cell r="D850" t="str">
            <v>MINERAL FILLER</v>
          </cell>
          <cell r="E850" t="str">
            <v>TON</v>
          </cell>
        </row>
        <row r="851">
          <cell r="A851" t="str">
            <v>40199-0002</v>
          </cell>
          <cell r="B851" t="str">
            <v>Incentive, roughness</v>
          </cell>
          <cell r="C851" t="str">
            <v>LPSM</v>
          </cell>
          <cell r="D851" t="str">
            <v>INCENTIVE, ROUGHNESS</v>
          </cell>
          <cell r="E851" t="str">
            <v>LPSM</v>
          </cell>
        </row>
        <row r="852">
          <cell r="A852" t="str">
            <v>40201-0100</v>
          </cell>
          <cell r="B852" t="str">
            <v>Asphalt concrete pavement, marshall mix, class A</v>
          </cell>
          <cell r="C852" t="str">
            <v>t</v>
          </cell>
          <cell r="D852" t="str">
            <v>ASPHALT CONCRETE PAVEMENT, MARSHALL MIX, CLASS A</v>
          </cell>
          <cell r="E852" t="str">
            <v>TON</v>
          </cell>
        </row>
        <row r="853">
          <cell r="A853" t="str">
            <v>40201-0200</v>
          </cell>
          <cell r="B853" t="str">
            <v>Asphalt concrete pavement, marshall mix, class B</v>
          </cell>
          <cell r="C853" t="str">
            <v>t</v>
          </cell>
          <cell r="D853" t="str">
            <v>ASPHALT CONCRETE PAVEMENT, MARSHALL MIX, CLASS B</v>
          </cell>
          <cell r="E853" t="str">
            <v>TON</v>
          </cell>
        </row>
        <row r="854">
          <cell r="A854" t="str">
            <v>40201-0300</v>
          </cell>
          <cell r="B854" t="str">
            <v>Asphalt concrete pavement, marshall mix, class C</v>
          </cell>
          <cell r="C854" t="str">
            <v>t</v>
          </cell>
          <cell r="D854" t="str">
            <v>ASPHALT CONCRETE PAVEMENT, MARSHALL MIX, CLASS C</v>
          </cell>
          <cell r="E854" t="str">
            <v>TON</v>
          </cell>
        </row>
        <row r="855">
          <cell r="A855" t="str">
            <v>40201-2500</v>
          </cell>
          <cell r="B855" t="str">
            <v>Asphalt concrete pavement, hveem mix, class A</v>
          </cell>
          <cell r="C855" t="str">
            <v>t</v>
          </cell>
          <cell r="D855" t="str">
            <v>ASPHALT CONCRETE PAVEMENT, HVEEM MIX, CLASS A</v>
          </cell>
          <cell r="E855" t="str">
            <v>TON</v>
          </cell>
        </row>
        <row r="856">
          <cell r="A856" t="str">
            <v>40201-2600</v>
          </cell>
          <cell r="B856" t="str">
            <v>Asphalt concrete pavement, hveem mix, class B</v>
          </cell>
          <cell r="C856" t="str">
            <v>t</v>
          </cell>
          <cell r="D856" t="str">
            <v>ASPHALT CONCRETE PAVEMENT, HVEEM MIX, CLASS B</v>
          </cell>
          <cell r="E856" t="str">
            <v>TON</v>
          </cell>
        </row>
        <row r="857">
          <cell r="A857" t="str">
            <v>40201-2700</v>
          </cell>
          <cell r="B857" t="str">
            <v>Asphalt concrete pavement, hveem mix, class C</v>
          </cell>
          <cell r="C857" t="str">
            <v>t</v>
          </cell>
          <cell r="D857" t="str">
            <v>ASPHALT CONCRETE PAVEMENT, HVEEM MIX, CLASS C</v>
          </cell>
          <cell r="E857" t="str">
            <v>TON</v>
          </cell>
        </row>
        <row r="858">
          <cell r="A858" t="str">
            <v>40202-0100</v>
          </cell>
          <cell r="B858" t="str">
            <v>Asphalt concrete pavement, marshall mix, wedge and leveling course</v>
          </cell>
          <cell r="C858" t="str">
            <v>t</v>
          </cell>
          <cell r="D858" t="str">
            <v>ASPHALT CONCRETE PAVEMENT, MARSHALL MIX, WEDGE AND LEVELING COURSE</v>
          </cell>
          <cell r="E858" t="str">
            <v>TON</v>
          </cell>
        </row>
        <row r="859">
          <cell r="A859" t="str">
            <v>40202-2500</v>
          </cell>
          <cell r="B859" t="str">
            <v>Asphalt concrete pavement, hveem mix, wedge and leveling course</v>
          </cell>
          <cell r="C859" t="str">
            <v>t</v>
          </cell>
          <cell r="D859" t="str">
            <v>ASPHALT CONCRETE PAVEMENT, HVEEM MIX, WEDGE AND LEVELING COURSE</v>
          </cell>
          <cell r="E859" t="str">
            <v>TON</v>
          </cell>
        </row>
        <row r="860">
          <cell r="A860" t="str">
            <v>40205-1000</v>
          </cell>
          <cell r="B860" t="str">
            <v>Antistrip additive, type 1</v>
          </cell>
          <cell r="C860" t="str">
            <v>t</v>
          </cell>
          <cell r="D860" t="str">
            <v>ANTISTRIP ADDITIVE, TYPE 1</v>
          </cell>
          <cell r="E860" t="str">
            <v>TON</v>
          </cell>
        </row>
        <row r="861">
          <cell r="A861" t="str">
            <v>40205-2000</v>
          </cell>
          <cell r="B861" t="str">
            <v>Antistrip additive, type 2</v>
          </cell>
          <cell r="C861" t="str">
            <v>t</v>
          </cell>
          <cell r="D861" t="str">
            <v>ANTISTRIP ADDITIVE, TYPE 2</v>
          </cell>
          <cell r="E861" t="str">
            <v>TON</v>
          </cell>
        </row>
        <row r="862">
          <cell r="A862" t="str">
            <v>40205-3000</v>
          </cell>
          <cell r="B862" t="str">
            <v>Antistrip additive, type 3</v>
          </cell>
          <cell r="C862" t="str">
            <v>t</v>
          </cell>
          <cell r="D862" t="str">
            <v>ANTISTRIP ADDITIVE, TYPE 3</v>
          </cell>
          <cell r="E862" t="str">
            <v>TON</v>
          </cell>
        </row>
        <row r="863">
          <cell r="A863" t="str">
            <v>40206-0000</v>
          </cell>
          <cell r="B863" t="str">
            <v>Mineral filler</v>
          </cell>
          <cell r="C863" t="str">
            <v>t</v>
          </cell>
          <cell r="D863" t="str">
            <v>MINERAL FILLER</v>
          </cell>
          <cell r="E863" t="str">
            <v>TON</v>
          </cell>
        </row>
        <row r="864">
          <cell r="A864" t="str">
            <v>40299-0002</v>
          </cell>
          <cell r="B864" t="str">
            <v>Incentive, roughness</v>
          </cell>
          <cell r="C864" t="str">
            <v>LPSM</v>
          </cell>
          <cell r="D864" t="str">
            <v>INCENTIVE, ROUGHNESS</v>
          </cell>
          <cell r="E864" t="str">
            <v>LPSM</v>
          </cell>
        </row>
        <row r="865">
          <cell r="A865" t="str">
            <v>40301-0000</v>
          </cell>
          <cell r="B865" t="str">
            <v>Asphalt concrete pavement</v>
          </cell>
          <cell r="C865" t="str">
            <v>t</v>
          </cell>
          <cell r="D865" t="str">
            <v>ASPHALT CONCRETE PAVEMENT</v>
          </cell>
          <cell r="E865" t="str">
            <v>TON</v>
          </cell>
        </row>
        <row r="866">
          <cell r="A866" t="str">
            <v>40301-0100</v>
          </cell>
          <cell r="B866" t="str">
            <v>Asphalt concrete pavement, type 1</v>
          </cell>
          <cell r="C866" t="str">
            <v>t</v>
          </cell>
          <cell r="D866" t="str">
            <v>ASPHALT CONCRETE PAVEMENT, TYPE 1</v>
          </cell>
          <cell r="E866" t="str">
            <v>TON</v>
          </cell>
        </row>
        <row r="867">
          <cell r="A867" t="str">
            <v>40301-0200</v>
          </cell>
          <cell r="B867" t="str">
            <v>Asphalt concrete pavement, type 2</v>
          </cell>
          <cell r="C867" t="str">
            <v>t</v>
          </cell>
          <cell r="D867" t="str">
            <v>ASPHALT CONCRETE PAVEMENT, TYPE 2</v>
          </cell>
          <cell r="E867" t="str">
            <v>TON</v>
          </cell>
        </row>
        <row r="868">
          <cell r="A868" t="str">
            <v>40302-0000</v>
          </cell>
          <cell r="B868" t="str">
            <v>Asphalt concrete pavement</v>
          </cell>
          <cell r="C868" t="str">
            <v>m2</v>
          </cell>
          <cell r="D868" t="str">
            <v>ASPHALT CONCRETE PAVEMENT</v>
          </cell>
          <cell r="E868" t="str">
            <v>SQYD</v>
          </cell>
        </row>
        <row r="869">
          <cell r="A869" t="str">
            <v>40302-0100</v>
          </cell>
          <cell r="B869" t="str">
            <v>Asphalt concrete pavement, type 1</v>
          </cell>
          <cell r="C869" t="str">
            <v>m2</v>
          </cell>
          <cell r="D869" t="str">
            <v>ASPHALT CONCRETE PAVEMENT, TYPE 1</v>
          </cell>
          <cell r="E869" t="str">
            <v>SQYD</v>
          </cell>
        </row>
        <row r="870">
          <cell r="A870" t="str">
            <v>40302-0200</v>
          </cell>
          <cell r="B870" t="str">
            <v>Asphalt concrete pavement, type 2</v>
          </cell>
          <cell r="C870" t="str">
            <v>m2</v>
          </cell>
          <cell r="D870" t="str">
            <v>ASPHALT CONCRETE PAVEMENT, TYPE 2</v>
          </cell>
          <cell r="E870" t="str">
            <v>SQYD</v>
          </cell>
        </row>
        <row r="871">
          <cell r="A871" t="str">
            <v>40303-0100</v>
          </cell>
          <cell r="B871" t="str">
            <v>Asphalt concrete pavement, type 1, wedge and leveling course</v>
          </cell>
          <cell r="C871" t="str">
            <v>t</v>
          </cell>
          <cell r="D871" t="str">
            <v>ASPHALT CONCRETE PAVEMENT, TYPE 1, WEDGE AND LEVELING COURSE</v>
          </cell>
          <cell r="E871" t="str">
            <v>TON</v>
          </cell>
        </row>
        <row r="872">
          <cell r="A872" t="str">
            <v>40303-0200</v>
          </cell>
          <cell r="B872" t="str">
            <v>Asphalt concrete pavement, type 2, wedge and leveling course</v>
          </cell>
          <cell r="C872" t="str">
            <v>t</v>
          </cell>
          <cell r="D872" t="str">
            <v>ASPHALT CONCRETE PAVEMENT, TYPE 2, WEDGE AND LEVELING COURSE</v>
          </cell>
          <cell r="E872" t="str">
            <v>TON</v>
          </cell>
        </row>
        <row r="873">
          <cell r="A873" t="str">
            <v>40399-0002</v>
          </cell>
          <cell r="B873" t="str">
            <v>Incentive, roughness</v>
          </cell>
          <cell r="C873" t="str">
            <v>LPSM</v>
          </cell>
          <cell r="D873" t="str">
            <v>INCENTIVE, ROUGHNESS</v>
          </cell>
          <cell r="E873" t="str">
            <v>LPSM</v>
          </cell>
        </row>
        <row r="874">
          <cell r="A874" t="str">
            <v>40501-0100</v>
          </cell>
          <cell r="B874" t="str">
            <v>Open-graded asphalt friction course, grading A or B</v>
          </cell>
          <cell r="C874" t="str">
            <v>t</v>
          </cell>
          <cell r="D874" t="str">
            <v>OPEN-GRADED ASPHALT FRICTION COURSE, GRADING A OR B</v>
          </cell>
          <cell r="E874" t="str">
            <v>TON</v>
          </cell>
        </row>
        <row r="875">
          <cell r="A875" t="str">
            <v>40504-0000</v>
          </cell>
          <cell r="B875" t="str">
            <v>Asphalt binder</v>
          </cell>
          <cell r="C875" t="str">
            <v>t</v>
          </cell>
          <cell r="D875" t="str">
            <v>ASPHALT BINDER</v>
          </cell>
          <cell r="E875" t="str">
            <v>TON</v>
          </cell>
        </row>
        <row r="876">
          <cell r="A876" t="str">
            <v>40505-1000</v>
          </cell>
          <cell r="B876" t="str">
            <v>Antistrip additive, type 1</v>
          </cell>
          <cell r="C876" t="str">
            <v>t</v>
          </cell>
          <cell r="D876" t="str">
            <v>ANTISTRIP ADDITIVE, TYPE 1</v>
          </cell>
          <cell r="E876" t="str">
            <v>TON</v>
          </cell>
        </row>
        <row r="877">
          <cell r="A877" t="str">
            <v>40505-2000</v>
          </cell>
          <cell r="B877" t="str">
            <v>Antistrip additive, type 2</v>
          </cell>
          <cell r="C877" t="str">
            <v>t</v>
          </cell>
          <cell r="D877" t="str">
            <v>ANTISTRIP ADDITIVE, TYPE 2</v>
          </cell>
          <cell r="E877" t="str">
            <v>TON</v>
          </cell>
        </row>
        <row r="878">
          <cell r="A878" t="str">
            <v>40505-3000</v>
          </cell>
          <cell r="B878" t="str">
            <v>Antistrip additive, type 3</v>
          </cell>
          <cell r="C878" t="str">
            <v>t</v>
          </cell>
          <cell r="D878" t="str">
            <v>ANTISTRIP ADDITIVE, TYPE 3</v>
          </cell>
          <cell r="E878" t="str">
            <v>TON</v>
          </cell>
        </row>
        <row r="879">
          <cell r="A879" t="str">
            <v>40506-0000</v>
          </cell>
          <cell r="B879" t="str">
            <v>Mineral filler</v>
          </cell>
          <cell r="C879" t="str">
            <v>t</v>
          </cell>
          <cell r="D879" t="str">
            <v>MINERAL FILLER</v>
          </cell>
          <cell r="E879" t="str">
            <v>TON</v>
          </cell>
        </row>
        <row r="880">
          <cell r="A880" t="str">
            <v>40601-0000</v>
          </cell>
          <cell r="B880" t="str">
            <v>Fog seal</v>
          </cell>
          <cell r="C880" t="str">
            <v>t</v>
          </cell>
          <cell r="D880" t="str">
            <v>FOG SEAL</v>
          </cell>
          <cell r="E880" t="str">
            <v>TON</v>
          </cell>
        </row>
        <row r="881">
          <cell r="A881" t="str">
            <v>40602-0000</v>
          </cell>
          <cell r="B881" t="str">
            <v>Fog seal</v>
          </cell>
          <cell r="C881" t="str">
            <v>m2</v>
          </cell>
          <cell r="D881" t="str">
            <v>FOG SEAL</v>
          </cell>
          <cell r="E881" t="str">
            <v>SQYD</v>
          </cell>
        </row>
        <row r="882">
          <cell r="A882" t="str">
            <v>40605-0000</v>
          </cell>
          <cell r="B882" t="str">
            <v>Blotter</v>
          </cell>
          <cell r="C882" t="str">
            <v>t</v>
          </cell>
          <cell r="D882" t="str">
            <v>BLOTTER</v>
          </cell>
          <cell r="E882" t="str">
            <v>TON</v>
          </cell>
        </row>
        <row r="883">
          <cell r="A883" t="str">
            <v>40606-0000</v>
          </cell>
          <cell r="B883" t="str">
            <v>Blotter</v>
          </cell>
          <cell r="C883" t="str">
            <v>m2</v>
          </cell>
          <cell r="D883" t="str">
            <v>BLOTTER</v>
          </cell>
          <cell r="E883" t="str">
            <v>SQYD</v>
          </cell>
        </row>
        <row r="884">
          <cell r="A884" t="str">
            <v>40701-0100</v>
          </cell>
          <cell r="B884" t="str">
            <v>Chip seal, type 1A</v>
          </cell>
          <cell r="C884" t="str">
            <v>t</v>
          </cell>
          <cell r="D884" t="str">
            <v>CHIP SEAL, TYPE 1A</v>
          </cell>
          <cell r="E884" t="str">
            <v>TON</v>
          </cell>
        </row>
        <row r="885">
          <cell r="A885" t="str">
            <v>40701-0200</v>
          </cell>
          <cell r="B885" t="str">
            <v>Chip seal, type 1B</v>
          </cell>
          <cell r="C885" t="str">
            <v>t</v>
          </cell>
          <cell r="D885" t="str">
            <v>CHIP SEAL, TYPE 1B</v>
          </cell>
          <cell r="E885" t="str">
            <v>TON</v>
          </cell>
        </row>
        <row r="886">
          <cell r="A886" t="str">
            <v>40701-0300</v>
          </cell>
          <cell r="B886" t="str">
            <v>Chip seal, type 1C</v>
          </cell>
          <cell r="C886" t="str">
            <v>t</v>
          </cell>
          <cell r="D886" t="str">
            <v>CHIP SEAL, TYPE 1C</v>
          </cell>
          <cell r="E886" t="str">
            <v>TON</v>
          </cell>
        </row>
        <row r="887">
          <cell r="A887" t="str">
            <v>40701-0400</v>
          </cell>
          <cell r="B887" t="str">
            <v>Chip seal, type 1D</v>
          </cell>
          <cell r="C887" t="str">
            <v>t</v>
          </cell>
          <cell r="D887" t="str">
            <v>CHIP SEAL, TYPE 1D</v>
          </cell>
          <cell r="E887" t="str">
            <v>TON</v>
          </cell>
        </row>
        <row r="888">
          <cell r="A888" t="str">
            <v>40701-1100</v>
          </cell>
          <cell r="B888" t="str">
            <v>Chip seal, type 2A, grading A</v>
          </cell>
          <cell r="C888" t="str">
            <v>t</v>
          </cell>
          <cell r="D888" t="str">
            <v>CHIP SEAL, TYPE 2A, GRADING A</v>
          </cell>
          <cell r="E888" t="str">
            <v>TON</v>
          </cell>
        </row>
        <row r="889">
          <cell r="A889" t="str">
            <v>40701-1200</v>
          </cell>
          <cell r="B889" t="str">
            <v>Chip seal, type 2A, grading C</v>
          </cell>
          <cell r="C889" t="str">
            <v>t</v>
          </cell>
          <cell r="D889" t="str">
            <v>CHIP SEAL, TYPE 2A, GRADING C</v>
          </cell>
          <cell r="E889" t="str">
            <v>TON</v>
          </cell>
        </row>
        <row r="890">
          <cell r="A890" t="str">
            <v>40701-1300</v>
          </cell>
          <cell r="B890" t="str">
            <v>Chip seal, type 2B, grading B</v>
          </cell>
          <cell r="C890" t="str">
            <v>t</v>
          </cell>
          <cell r="D890" t="str">
            <v>CHIP SEAL, TYPE 2B, GRADING B</v>
          </cell>
          <cell r="E890" t="str">
            <v>TON</v>
          </cell>
        </row>
        <row r="891">
          <cell r="A891" t="str">
            <v>40701-1400</v>
          </cell>
          <cell r="B891" t="str">
            <v>Chip seal, type 2B, grading C</v>
          </cell>
          <cell r="C891" t="str">
            <v>t</v>
          </cell>
          <cell r="D891" t="str">
            <v>CHIP SEAL, TYPE 2B, GRADING C</v>
          </cell>
          <cell r="E891" t="str">
            <v>TON</v>
          </cell>
        </row>
        <row r="892">
          <cell r="A892" t="str">
            <v>40701-1500</v>
          </cell>
          <cell r="B892" t="str">
            <v>Chip seal, type 2C, grading C</v>
          </cell>
          <cell r="C892" t="str">
            <v>t</v>
          </cell>
          <cell r="D892" t="str">
            <v>CHIP SEAL, TYPE 2C, GRADING C</v>
          </cell>
          <cell r="E892" t="str">
            <v>TON</v>
          </cell>
        </row>
        <row r="893">
          <cell r="A893" t="str">
            <v>40701-1600</v>
          </cell>
          <cell r="B893" t="str">
            <v>Chip seal, type 2C, grading D</v>
          </cell>
          <cell r="C893" t="str">
            <v>t</v>
          </cell>
          <cell r="D893" t="str">
            <v>CHIP SEAL, TYPE 2C, GRADING D</v>
          </cell>
          <cell r="E893" t="str">
            <v>TON</v>
          </cell>
        </row>
        <row r="894">
          <cell r="A894" t="str">
            <v>40702-0100</v>
          </cell>
          <cell r="B894" t="str">
            <v>Chip seal, type 1A</v>
          </cell>
          <cell r="C894" t="str">
            <v>m2</v>
          </cell>
          <cell r="D894" t="str">
            <v>CHIP SEAL, TYPE 1A</v>
          </cell>
          <cell r="E894" t="str">
            <v>SQYD</v>
          </cell>
        </row>
        <row r="895">
          <cell r="A895" t="str">
            <v>40702-0200</v>
          </cell>
          <cell r="B895" t="str">
            <v>Chip seal, type 1B</v>
          </cell>
          <cell r="C895" t="str">
            <v>m2</v>
          </cell>
          <cell r="D895" t="str">
            <v>CHIP SEAL, TYPE 1B</v>
          </cell>
          <cell r="E895" t="str">
            <v>SQYD</v>
          </cell>
        </row>
        <row r="896">
          <cell r="A896" t="str">
            <v>40702-0300</v>
          </cell>
          <cell r="B896" t="str">
            <v>Chip seal, type 1C</v>
          </cell>
          <cell r="C896" t="str">
            <v>m2</v>
          </cell>
          <cell r="D896" t="str">
            <v>CHIP SEAL, TYPE 1C</v>
          </cell>
          <cell r="E896" t="str">
            <v>SQYD</v>
          </cell>
        </row>
        <row r="897">
          <cell r="A897" t="str">
            <v>40702-0400</v>
          </cell>
          <cell r="B897" t="str">
            <v>Chip seal, type 1D</v>
          </cell>
          <cell r="C897" t="str">
            <v>m2</v>
          </cell>
          <cell r="D897" t="str">
            <v>CHIP SEAL, TYPE 1D</v>
          </cell>
          <cell r="E897" t="str">
            <v>SQYD</v>
          </cell>
        </row>
        <row r="898">
          <cell r="A898" t="str">
            <v>40702-1100</v>
          </cell>
          <cell r="B898" t="str">
            <v>Chip seal, type 2A</v>
          </cell>
          <cell r="C898" t="str">
            <v>m2</v>
          </cell>
          <cell r="D898" t="str">
            <v>CHIP SEAL, TYPE 2A</v>
          </cell>
          <cell r="E898" t="str">
            <v>SQYD</v>
          </cell>
        </row>
        <row r="899">
          <cell r="A899" t="str">
            <v>40702-1200</v>
          </cell>
          <cell r="B899" t="str">
            <v>Chip seal, type 2B</v>
          </cell>
          <cell r="C899" t="str">
            <v>m2</v>
          </cell>
          <cell r="D899" t="str">
            <v>CHIP SEAL, TYPE 2B</v>
          </cell>
          <cell r="E899" t="str">
            <v>SQYD</v>
          </cell>
        </row>
        <row r="900">
          <cell r="A900" t="str">
            <v>40702-1300</v>
          </cell>
          <cell r="B900" t="str">
            <v>Chip seal, type 2C</v>
          </cell>
          <cell r="C900" t="str">
            <v>m2</v>
          </cell>
          <cell r="D900" t="str">
            <v>CHIP SEAL, TYPE 2C</v>
          </cell>
          <cell r="E900" t="str">
            <v>SQYD</v>
          </cell>
        </row>
        <row r="901">
          <cell r="A901" t="str">
            <v>40710-0000</v>
          </cell>
          <cell r="B901" t="str">
            <v>Asphalt binder</v>
          </cell>
          <cell r="C901" t="str">
            <v>t</v>
          </cell>
          <cell r="D901" t="str">
            <v>ASPHALT BINDER</v>
          </cell>
          <cell r="E901" t="str">
            <v>TON</v>
          </cell>
        </row>
        <row r="902">
          <cell r="A902" t="str">
            <v>40711-0000</v>
          </cell>
          <cell r="B902" t="str">
            <v>Emulsified asphalt</v>
          </cell>
          <cell r="C902" t="str">
            <v>t</v>
          </cell>
          <cell r="D902" t="str">
            <v>EMULSIFIED ASPHALT</v>
          </cell>
          <cell r="E902" t="str">
            <v>TON</v>
          </cell>
        </row>
        <row r="903">
          <cell r="A903" t="str">
            <v>40712-0000</v>
          </cell>
          <cell r="B903" t="str">
            <v>Blotter</v>
          </cell>
          <cell r="C903" t="str">
            <v>t</v>
          </cell>
          <cell r="D903" t="str">
            <v>BLOTTER</v>
          </cell>
          <cell r="E903" t="str">
            <v>TON</v>
          </cell>
        </row>
        <row r="904">
          <cell r="A904" t="str">
            <v>40713-0000</v>
          </cell>
          <cell r="B904" t="str">
            <v>Blotter</v>
          </cell>
          <cell r="C904" t="str">
            <v>m2</v>
          </cell>
          <cell r="D904" t="str">
            <v>BLOTTER</v>
          </cell>
          <cell r="E904" t="str">
            <v>SQYD</v>
          </cell>
        </row>
        <row r="905">
          <cell r="A905" t="str">
            <v>40801-0000</v>
          </cell>
          <cell r="B905" t="str">
            <v>Cold recycled asphalt base course</v>
          </cell>
          <cell r="C905" t="str">
            <v>t</v>
          </cell>
          <cell r="D905" t="str">
            <v>COLD RECYCLED ASPHALT BASE COURSE</v>
          </cell>
          <cell r="E905" t="str">
            <v>TON</v>
          </cell>
        </row>
        <row r="906">
          <cell r="A906" t="str">
            <v>40802-0100</v>
          </cell>
          <cell r="B906" t="str">
            <v>Cold recycled asphalt base course, 50mm depth</v>
          </cell>
          <cell r="C906" t="str">
            <v>m2</v>
          </cell>
          <cell r="D906" t="str">
            <v>COLD RECYCLED ASPHALT BASE COURSE, 2-INCH DEPTH</v>
          </cell>
          <cell r="E906" t="str">
            <v>SQYD</v>
          </cell>
        </row>
        <row r="907">
          <cell r="A907" t="str">
            <v>40802-0200</v>
          </cell>
          <cell r="B907" t="str">
            <v>Cold recycled asphalt base course, 75mm depth</v>
          </cell>
          <cell r="C907" t="str">
            <v>m2</v>
          </cell>
          <cell r="D907" t="str">
            <v>COLD RECYCLED ASPHALT BASE COURSE, 3-INCH DEPTH</v>
          </cell>
          <cell r="E907" t="str">
            <v>SQYD</v>
          </cell>
        </row>
        <row r="908">
          <cell r="A908" t="str">
            <v>40802-0300</v>
          </cell>
          <cell r="B908" t="str">
            <v>Cold recycled asphalt base course, 100mm depth</v>
          </cell>
          <cell r="C908" t="str">
            <v>m2</v>
          </cell>
          <cell r="D908" t="str">
            <v>COLD RECYCLED ASPHALT BASE COURSE, 4-INCH DEPTH</v>
          </cell>
          <cell r="E908" t="str">
            <v>SQYD</v>
          </cell>
        </row>
        <row r="909">
          <cell r="A909" t="str">
            <v>40802-0400</v>
          </cell>
          <cell r="B909" t="str">
            <v>Cold recycled asphalt base course, 125mm depth</v>
          </cell>
          <cell r="C909" t="str">
            <v>m2</v>
          </cell>
          <cell r="D909" t="str">
            <v>COLD RECYCLED ASPHALT BASE COURSE, 5-INCH DEPTH</v>
          </cell>
          <cell r="E909" t="str">
            <v>SQYD</v>
          </cell>
        </row>
        <row r="910">
          <cell r="A910" t="str">
            <v>40802-0500</v>
          </cell>
          <cell r="B910" t="str">
            <v>Cold recycled asphalt base course, 150mm depth</v>
          </cell>
          <cell r="C910" t="str">
            <v>m2</v>
          </cell>
          <cell r="D910" t="str">
            <v>COLD RECYCLED ASPHALT BASE COURSE, 6-INCH DEPTH</v>
          </cell>
          <cell r="E910" t="str">
            <v>SQYD</v>
          </cell>
        </row>
        <row r="911">
          <cell r="A911" t="str">
            <v>40802-0600</v>
          </cell>
          <cell r="B911" t="str">
            <v>Cold recycled asphalt base course, 175mm depth</v>
          </cell>
          <cell r="C911" t="str">
            <v>m2</v>
          </cell>
          <cell r="D911" t="str">
            <v>COLD RECYCLED ASPHALT BASE COURSE, 7-INCH DEPTH</v>
          </cell>
          <cell r="E911" t="str">
            <v>SQYD</v>
          </cell>
        </row>
        <row r="912">
          <cell r="A912" t="str">
            <v>40802-0700</v>
          </cell>
          <cell r="B912" t="str">
            <v>Cold recycled asphalt base course, 200mm depth</v>
          </cell>
          <cell r="C912" t="str">
            <v>m2</v>
          </cell>
          <cell r="D912" t="str">
            <v>COLD RECYCLED ASPHALT BASE COURSE, 8-INCH DEPTH</v>
          </cell>
          <cell r="E912" t="str">
            <v>SQYD</v>
          </cell>
        </row>
        <row r="913">
          <cell r="A913" t="str">
            <v>40802-0800</v>
          </cell>
          <cell r="B913" t="str">
            <v>Cold recycled asphalt base course, 250mm depth</v>
          </cell>
          <cell r="C913" t="str">
            <v>m2</v>
          </cell>
          <cell r="D913" t="str">
            <v>COLD RECYCLED ASPHALT BASE COURSE, 10-INCH DEPTH</v>
          </cell>
          <cell r="E913" t="str">
            <v>SQYD</v>
          </cell>
        </row>
        <row r="914">
          <cell r="A914" t="str">
            <v>40805-0000</v>
          </cell>
          <cell r="B914" t="str">
            <v>Emulsified asphalt</v>
          </cell>
          <cell r="C914" t="str">
            <v>t</v>
          </cell>
          <cell r="D914" t="str">
            <v>EMULSIFIED ASPHALT</v>
          </cell>
          <cell r="E914" t="str">
            <v>TON</v>
          </cell>
        </row>
        <row r="915">
          <cell r="A915" t="str">
            <v>40806-0000</v>
          </cell>
          <cell r="B915" t="str">
            <v>Cement</v>
          </cell>
          <cell r="C915" t="str">
            <v>t</v>
          </cell>
          <cell r="D915" t="str">
            <v>CEMENT</v>
          </cell>
          <cell r="E915" t="str">
            <v>TON</v>
          </cell>
        </row>
        <row r="916">
          <cell r="A916" t="str">
            <v>40807-0000</v>
          </cell>
          <cell r="B916" t="str">
            <v>Lime</v>
          </cell>
          <cell r="C916" t="str">
            <v>t</v>
          </cell>
          <cell r="D916" t="str">
            <v>LIME</v>
          </cell>
          <cell r="E916" t="str">
            <v>TON</v>
          </cell>
        </row>
        <row r="917">
          <cell r="A917" t="str">
            <v>40901-1000</v>
          </cell>
          <cell r="B917" t="str">
            <v>Micro surfacing, type 1</v>
          </cell>
          <cell r="C917" t="str">
            <v>m2</v>
          </cell>
          <cell r="D917" t="str">
            <v>MICRO SURFACING, TYPE 1</v>
          </cell>
          <cell r="E917" t="str">
            <v>SQYD</v>
          </cell>
        </row>
        <row r="918">
          <cell r="A918" t="str">
            <v>40901-2000</v>
          </cell>
          <cell r="B918" t="str">
            <v>Micro surfacing, type 2</v>
          </cell>
          <cell r="C918" t="str">
            <v>m2</v>
          </cell>
          <cell r="D918" t="str">
            <v>MICRO SURFACING, TYPE 2</v>
          </cell>
          <cell r="E918" t="str">
            <v>SQYD</v>
          </cell>
        </row>
        <row r="919">
          <cell r="A919" t="str">
            <v>40901-3000</v>
          </cell>
          <cell r="B919" t="str">
            <v>Micro surfacing, type 3</v>
          </cell>
          <cell r="C919" t="str">
            <v>m2</v>
          </cell>
          <cell r="D919" t="str">
            <v>MICRO SURFACING, TYPE 3</v>
          </cell>
          <cell r="E919" t="str">
            <v>SQYD</v>
          </cell>
        </row>
        <row r="920">
          <cell r="A920" t="str">
            <v>40902-1000</v>
          </cell>
          <cell r="B920" t="str">
            <v>Micro surfacing, type 1</v>
          </cell>
          <cell r="C920" t="str">
            <v>t</v>
          </cell>
          <cell r="D920" t="str">
            <v>MICRO SURFACING, TYPE 1</v>
          </cell>
          <cell r="E920" t="str">
            <v>TON</v>
          </cell>
        </row>
        <row r="921">
          <cell r="A921" t="str">
            <v>40902-2000</v>
          </cell>
          <cell r="B921" t="str">
            <v>Micro surfacing, type 2</v>
          </cell>
          <cell r="C921" t="str">
            <v>t</v>
          </cell>
          <cell r="D921" t="str">
            <v>MICRO SURFACING, TYPE 2</v>
          </cell>
          <cell r="E921" t="str">
            <v>TON</v>
          </cell>
        </row>
        <row r="922">
          <cell r="A922" t="str">
            <v>40902-3000</v>
          </cell>
          <cell r="B922" t="str">
            <v>Micro surfacing, type 3</v>
          </cell>
          <cell r="C922" t="str">
            <v>t</v>
          </cell>
          <cell r="D922" t="str">
            <v>MICRO SURFACING, TYPE 3</v>
          </cell>
          <cell r="E922" t="str">
            <v>TON</v>
          </cell>
        </row>
        <row r="923">
          <cell r="A923" t="str">
            <v>41001-1000</v>
          </cell>
          <cell r="B923" t="str">
            <v>Slurry seal, type 1</v>
          </cell>
          <cell r="C923" t="str">
            <v>m2</v>
          </cell>
          <cell r="D923" t="str">
            <v>SLURRY SEAL, TYPE 1</v>
          </cell>
          <cell r="E923" t="str">
            <v>SQYD</v>
          </cell>
        </row>
        <row r="924">
          <cell r="A924" t="str">
            <v>41001-2000</v>
          </cell>
          <cell r="B924" t="str">
            <v>Slurry seal, type 2</v>
          </cell>
          <cell r="C924" t="str">
            <v>m2</v>
          </cell>
          <cell r="D924" t="str">
            <v>SLURRY SEAL, TYPE 2</v>
          </cell>
          <cell r="E924" t="str">
            <v>SQYD</v>
          </cell>
        </row>
        <row r="925">
          <cell r="A925" t="str">
            <v>41001-3000</v>
          </cell>
          <cell r="B925" t="str">
            <v>Slurry seal, type 3</v>
          </cell>
          <cell r="C925" t="str">
            <v>m2</v>
          </cell>
          <cell r="D925" t="str">
            <v>SLURRY SEAL, TYPE 3</v>
          </cell>
          <cell r="E925" t="str">
            <v>SQYD</v>
          </cell>
        </row>
        <row r="926">
          <cell r="A926" t="str">
            <v>41101-0000</v>
          </cell>
          <cell r="B926" t="str">
            <v>Prime coat</v>
          </cell>
          <cell r="C926" t="str">
            <v>t</v>
          </cell>
          <cell r="D926" t="str">
            <v>PRIME COAT</v>
          </cell>
          <cell r="E926" t="str">
            <v>TON</v>
          </cell>
        </row>
        <row r="927">
          <cell r="A927" t="str">
            <v>41101-1000</v>
          </cell>
          <cell r="B927" t="str">
            <v>Prime coat, method 1</v>
          </cell>
          <cell r="C927" t="str">
            <v>t</v>
          </cell>
          <cell r="D927" t="str">
            <v>PRIME COAT, METHOD 1</v>
          </cell>
          <cell r="E927" t="str">
            <v>TON</v>
          </cell>
        </row>
        <row r="928">
          <cell r="A928" t="str">
            <v>41101-2000</v>
          </cell>
          <cell r="B928" t="str">
            <v>Prime coat, method 2</v>
          </cell>
          <cell r="C928" t="str">
            <v>t</v>
          </cell>
          <cell r="D928" t="str">
            <v>PRIME COAT, METHOD 2</v>
          </cell>
          <cell r="E928" t="str">
            <v>TON</v>
          </cell>
        </row>
        <row r="929">
          <cell r="A929" t="str">
            <v>41101-3000</v>
          </cell>
          <cell r="B929" t="str">
            <v>Prime coat, method 3</v>
          </cell>
          <cell r="C929" t="str">
            <v>t</v>
          </cell>
          <cell r="D929" t="str">
            <v>PRIME COAT, METHOD 3</v>
          </cell>
          <cell r="E929" t="str">
            <v>TON</v>
          </cell>
        </row>
        <row r="930">
          <cell r="A930" t="str">
            <v>41102-0000</v>
          </cell>
          <cell r="B930" t="str">
            <v>Prime coat</v>
          </cell>
          <cell r="C930" t="str">
            <v>m2</v>
          </cell>
          <cell r="D930" t="str">
            <v>PRIME COAT</v>
          </cell>
          <cell r="E930" t="str">
            <v>SQYD</v>
          </cell>
        </row>
        <row r="931">
          <cell r="A931" t="str">
            <v>41102-1000</v>
          </cell>
          <cell r="B931" t="str">
            <v>Prime coat, method 1</v>
          </cell>
          <cell r="C931" t="str">
            <v>m2</v>
          </cell>
          <cell r="D931" t="str">
            <v>PRIME COAT, METHOD 1</v>
          </cell>
          <cell r="E931" t="str">
            <v>SQYD</v>
          </cell>
        </row>
        <row r="932">
          <cell r="A932" t="str">
            <v>41102-2000</v>
          </cell>
          <cell r="B932" t="str">
            <v>Prime coat, method 2</v>
          </cell>
          <cell r="C932" t="str">
            <v>m2</v>
          </cell>
          <cell r="D932" t="str">
            <v>PRIME COAT, METHOD 2</v>
          </cell>
          <cell r="E932" t="str">
            <v>SQYD</v>
          </cell>
        </row>
        <row r="933">
          <cell r="A933" t="str">
            <v>41102-3000</v>
          </cell>
          <cell r="B933" t="str">
            <v>Prime coat, method 3</v>
          </cell>
          <cell r="C933" t="str">
            <v>m2</v>
          </cell>
          <cell r="D933" t="str">
            <v>PRIME COAT, METHOD 3</v>
          </cell>
          <cell r="E933" t="str">
            <v>SQYD</v>
          </cell>
        </row>
        <row r="934">
          <cell r="A934" t="str">
            <v>41105-0000</v>
          </cell>
          <cell r="B934" t="str">
            <v>Blotter</v>
          </cell>
          <cell r="C934" t="str">
            <v>t</v>
          </cell>
          <cell r="D934" t="str">
            <v>BLOTTER</v>
          </cell>
          <cell r="E934" t="str">
            <v>TON</v>
          </cell>
        </row>
        <row r="935">
          <cell r="A935" t="str">
            <v>41106-0000</v>
          </cell>
          <cell r="B935" t="str">
            <v>Crushed aggregate</v>
          </cell>
          <cell r="C935" t="str">
            <v>t</v>
          </cell>
          <cell r="D935" t="str">
            <v>CRUSHED AGGREGATE</v>
          </cell>
          <cell r="E935" t="str">
            <v>TON</v>
          </cell>
        </row>
        <row r="936">
          <cell r="A936" t="str">
            <v>41201-0000</v>
          </cell>
          <cell r="B936" t="str">
            <v>Tack coat</v>
          </cell>
          <cell r="C936" t="str">
            <v>t</v>
          </cell>
          <cell r="D936" t="str">
            <v>TACK COAT</v>
          </cell>
          <cell r="E936" t="str">
            <v>TON</v>
          </cell>
        </row>
        <row r="937">
          <cell r="A937" t="str">
            <v>41202-0000</v>
          </cell>
          <cell r="B937" t="str">
            <v>Tack coat</v>
          </cell>
          <cell r="C937" t="str">
            <v>l</v>
          </cell>
          <cell r="D937" t="str">
            <v>TACK COAT</v>
          </cell>
          <cell r="E937" t="str">
            <v>GAL</v>
          </cell>
        </row>
        <row r="938">
          <cell r="A938" t="str">
            <v>41301-0000</v>
          </cell>
          <cell r="B938" t="str">
            <v>Asphalt pavement milling</v>
          </cell>
          <cell r="C938" t="str">
            <v>m2</v>
          </cell>
          <cell r="D938" t="str">
            <v>ASPHALT PAVEMENT MILLING</v>
          </cell>
          <cell r="E938" t="str">
            <v>SQYD</v>
          </cell>
        </row>
        <row r="939">
          <cell r="A939" t="str">
            <v>41301-0100</v>
          </cell>
          <cell r="B939" t="str">
            <v>Asphalt pavement milling, 20mm depth</v>
          </cell>
          <cell r="C939" t="str">
            <v>m2</v>
          </cell>
          <cell r="D939" t="str">
            <v>ASPHALT PAVEMENT MILLING, 3/4-INCH DEPTH</v>
          </cell>
          <cell r="E939" t="str">
            <v>SQYD</v>
          </cell>
        </row>
        <row r="940">
          <cell r="A940" t="str">
            <v>41301-0200</v>
          </cell>
          <cell r="B940" t="str">
            <v>Asphalt pavement milling, 25mm depth</v>
          </cell>
          <cell r="C940" t="str">
            <v>m2</v>
          </cell>
          <cell r="D940" t="str">
            <v>ASPHALT PAVEMENT MILLING, 1-INCH DEPTH</v>
          </cell>
          <cell r="E940" t="str">
            <v>SQYD</v>
          </cell>
        </row>
        <row r="941">
          <cell r="A941" t="str">
            <v>41301-0400</v>
          </cell>
          <cell r="B941" t="str">
            <v>Asphalt pavement milling, 40mm depth</v>
          </cell>
          <cell r="C941" t="str">
            <v>m2</v>
          </cell>
          <cell r="D941" t="str">
            <v>ASPHALT PAVEMENT MILLING, 1 1/2-INCH DEPTH</v>
          </cell>
          <cell r="E941" t="str">
            <v>SQYD</v>
          </cell>
        </row>
        <row r="942">
          <cell r="A942" t="str">
            <v>41301-0600</v>
          </cell>
          <cell r="B942" t="str">
            <v>Asphalt pavement milling, 50mm depth</v>
          </cell>
          <cell r="C942" t="str">
            <v>m2</v>
          </cell>
          <cell r="D942" t="str">
            <v>ASPHALT PAVEMENT MILLING, 2-INCH DEPTH</v>
          </cell>
          <cell r="E942" t="str">
            <v>SQYD</v>
          </cell>
        </row>
        <row r="943">
          <cell r="A943" t="str">
            <v>41301-0700</v>
          </cell>
          <cell r="B943" t="str">
            <v>Asphalt pavement milling, 65mm depth</v>
          </cell>
          <cell r="C943" t="str">
            <v>m2</v>
          </cell>
          <cell r="D943" t="str">
            <v>ASPHALT PAVEMENT MILLING, 2 1/2-INCH DEPTH</v>
          </cell>
          <cell r="E943" t="str">
            <v>SQYD</v>
          </cell>
        </row>
        <row r="944">
          <cell r="A944" t="str">
            <v>41301-0800</v>
          </cell>
          <cell r="B944" t="str">
            <v>Asphalt pavement milling, 75mm depth</v>
          </cell>
          <cell r="C944" t="str">
            <v>m2</v>
          </cell>
          <cell r="D944" t="str">
            <v>ASPHALT PAVEMENT MILLING, 3-INCH DEPTH</v>
          </cell>
          <cell r="E944" t="str">
            <v>SQYD</v>
          </cell>
        </row>
        <row r="945">
          <cell r="A945" t="str">
            <v>41301-0900</v>
          </cell>
          <cell r="B945" t="str">
            <v>Asphalt pavement milling, 90mm depth</v>
          </cell>
          <cell r="C945" t="str">
            <v>m2</v>
          </cell>
          <cell r="D945" t="str">
            <v>ASPHALT PAVEMENT MILLING, 3 1/2-INCH DEPTH</v>
          </cell>
          <cell r="E945" t="str">
            <v>SQYD</v>
          </cell>
        </row>
        <row r="946">
          <cell r="A946" t="str">
            <v>41301-1000</v>
          </cell>
          <cell r="B946" t="str">
            <v>Asphalt pavement milling, 100mm depth</v>
          </cell>
          <cell r="C946" t="str">
            <v>m2</v>
          </cell>
          <cell r="D946" t="str">
            <v>ASPHALT PAVEMENT MILLING, 4-INCH DEPTH</v>
          </cell>
          <cell r="E946" t="str">
            <v>SQYD</v>
          </cell>
        </row>
        <row r="947">
          <cell r="A947" t="str">
            <v>41301-1100</v>
          </cell>
          <cell r="B947" t="str">
            <v>Asphalt pavement milling, 115mm depth</v>
          </cell>
          <cell r="C947" t="str">
            <v>m2</v>
          </cell>
          <cell r="D947" t="str">
            <v>ASPHALT PAVEMENT MILLING, 4 1/2-INCH DEPTH</v>
          </cell>
          <cell r="E947" t="str">
            <v>SQYD</v>
          </cell>
        </row>
        <row r="948">
          <cell r="A948" t="str">
            <v>41301-1200</v>
          </cell>
          <cell r="B948" t="str">
            <v>Asphalt pavement milling, 125mm depth</v>
          </cell>
          <cell r="C948" t="str">
            <v>m2</v>
          </cell>
          <cell r="D948" t="str">
            <v>ASPHALT PAVEMENT MILLING, 5-INCH DEPTH</v>
          </cell>
          <cell r="E948" t="str">
            <v>SQYD</v>
          </cell>
        </row>
        <row r="949">
          <cell r="A949" t="str">
            <v>41301-1300</v>
          </cell>
          <cell r="B949" t="str">
            <v>Asphalt pavement milling, 150mm depth</v>
          </cell>
          <cell r="C949" t="str">
            <v>m2</v>
          </cell>
          <cell r="D949" t="str">
            <v>ASPHALT PAVEMENT MILLING, 6-INCH DEPTH</v>
          </cell>
          <cell r="E949" t="str">
            <v>SQYD</v>
          </cell>
        </row>
        <row r="950">
          <cell r="A950" t="str">
            <v>41301-1400</v>
          </cell>
          <cell r="B950" t="str">
            <v>Asphalt pavement milling, 200mm depth</v>
          </cell>
          <cell r="C950" t="str">
            <v>m2</v>
          </cell>
          <cell r="D950" t="str">
            <v>ASPHALT PAVEMENT MILLING, 8-INCH DEPTH</v>
          </cell>
          <cell r="E950" t="str">
            <v>SQYD</v>
          </cell>
        </row>
        <row r="951">
          <cell r="A951" t="str">
            <v>41302-0000</v>
          </cell>
          <cell r="B951" t="str">
            <v>Asphalt pavement milling</v>
          </cell>
          <cell r="C951" t="str">
            <v>km</v>
          </cell>
          <cell r="D951" t="str">
            <v>ASPHALT PAVEMENT MILLING</v>
          </cell>
          <cell r="E951" t="str">
            <v>MILE</v>
          </cell>
        </row>
        <row r="952">
          <cell r="A952" t="str">
            <v>41401-1000</v>
          </cell>
          <cell r="B952" t="str">
            <v>Cracks, routing, cleaning and sealing</v>
          </cell>
          <cell r="C952" t="str">
            <v>m</v>
          </cell>
          <cell r="D952" t="str">
            <v>CRACKS, ROUTING, CLEANING AND SEALING</v>
          </cell>
          <cell r="E952" t="str">
            <v>LNFT</v>
          </cell>
        </row>
        <row r="953">
          <cell r="A953" t="str">
            <v>41401-2000</v>
          </cell>
          <cell r="B953" t="str">
            <v>Cracks, cleaning and sealing</v>
          </cell>
          <cell r="C953" t="str">
            <v>m</v>
          </cell>
          <cell r="D953" t="str">
            <v>CRACKS, CLEANING AND SEALING</v>
          </cell>
          <cell r="E953" t="str">
            <v>LNFT</v>
          </cell>
        </row>
        <row r="954">
          <cell r="A954" t="str">
            <v>41401-3000</v>
          </cell>
          <cell r="B954" t="str">
            <v>Cracks, cleaning and filling</v>
          </cell>
          <cell r="C954" t="str">
            <v>m</v>
          </cell>
          <cell r="D954" t="str">
            <v>CRACKS, CLEANING AND FILLING</v>
          </cell>
          <cell r="E954" t="str">
            <v>LNFT</v>
          </cell>
        </row>
        <row r="955">
          <cell r="A955" t="str">
            <v>41402-1000</v>
          </cell>
          <cell r="B955" t="str">
            <v>Cracks, routing, cleaning and sealing</v>
          </cell>
          <cell r="C955" t="str">
            <v>km</v>
          </cell>
          <cell r="D955" t="str">
            <v>CRACKS, ROUTING, CLEANING AND SEALING</v>
          </cell>
          <cell r="E955" t="str">
            <v>MILE</v>
          </cell>
        </row>
        <row r="956">
          <cell r="A956" t="str">
            <v>41402-2000</v>
          </cell>
          <cell r="B956" t="str">
            <v>Cracks, cleaning and sealing</v>
          </cell>
          <cell r="C956" t="str">
            <v>km</v>
          </cell>
          <cell r="D956" t="str">
            <v>CRACKS, CLEANING AND SEALING</v>
          </cell>
          <cell r="E956" t="str">
            <v>MILE</v>
          </cell>
        </row>
        <row r="957">
          <cell r="A957" t="str">
            <v>41402-3000</v>
          </cell>
          <cell r="B957" t="str">
            <v>Cracks, cleaning and filling</v>
          </cell>
          <cell r="C957" t="str">
            <v>km</v>
          </cell>
          <cell r="D957" t="str">
            <v>CRACKS, CLEANING AND FILLING</v>
          </cell>
          <cell r="E957" t="str">
            <v>MILE</v>
          </cell>
        </row>
        <row r="958">
          <cell r="A958" t="str">
            <v>41410-0000</v>
          </cell>
          <cell r="B958" t="str">
            <v>Joint sealant and crack filler</v>
          </cell>
          <cell r="C958" t="str">
            <v>kg</v>
          </cell>
          <cell r="D958" t="str">
            <v>JOINT SEALANT AND CRACK FILLER</v>
          </cell>
          <cell r="E958" t="str">
            <v>LB</v>
          </cell>
        </row>
        <row r="959">
          <cell r="A959" t="str">
            <v>41501-0000</v>
          </cell>
          <cell r="B959" t="str">
            <v>Paving geotextile</v>
          </cell>
          <cell r="C959" t="str">
            <v>m2</v>
          </cell>
          <cell r="D959" t="str">
            <v>PAVING GEOTEXTILE</v>
          </cell>
          <cell r="E959" t="str">
            <v>SQYD</v>
          </cell>
        </row>
        <row r="960">
          <cell r="A960" t="str">
            <v>41505-0000</v>
          </cell>
          <cell r="B960" t="str">
            <v>Asphalt binder</v>
          </cell>
          <cell r="C960" t="str">
            <v>t</v>
          </cell>
          <cell r="D960" t="str">
            <v>ASPHALT BINDER</v>
          </cell>
          <cell r="E960" t="str">
            <v>TON</v>
          </cell>
        </row>
        <row r="961">
          <cell r="A961" t="str">
            <v>41701-0000</v>
          </cell>
          <cell r="B961" t="str">
            <v>Emulsified asphalt pavement</v>
          </cell>
          <cell r="C961" t="str">
            <v>t</v>
          </cell>
          <cell r="D961" t="str">
            <v>EMULSIFIED ASPHALT PAVEMENT</v>
          </cell>
          <cell r="E961" t="str">
            <v>TON</v>
          </cell>
        </row>
        <row r="962">
          <cell r="A962" t="str">
            <v>41702-0000</v>
          </cell>
          <cell r="B962" t="str">
            <v>Open-graded emulsified asphalt pavement</v>
          </cell>
          <cell r="C962" t="str">
            <v>t</v>
          </cell>
          <cell r="D962" t="str">
            <v>OPEN-GRADED EMULSIFIED ASPHALT PAVEMENT</v>
          </cell>
          <cell r="E962" t="str">
            <v>TON</v>
          </cell>
        </row>
        <row r="963">
          <cell r="A963" t="str">
            <v>41705-0000</v>
          </cell>
          <cell r="B963" t="str">
            <v>Emulsified asphalt</v>
          </cell>
          <cell r="C963" t="str">
            <v>t</v>
          </cell>
          <cell r="D963" t="str">
            <v>EMULSIFIED ASPHALT</v>
          </cell>
          <cell r="E963" t="str">
            <v>TON</v>
          </cell>
        </row>
        <row r="964">
          <cell r="A964" t="str">
            <v>41706-0000</v>
          </cell>
          <cell r="B964" t="str">
            <v>Mineral filler</v>
          </cell>
          <cell r="C964" t="str">
            <v>t</v>
          </cell>
          <cell r="D964" t="str">
            <v>MINERAL FILLER</v>
          </cell>
          <cell r="E964" t="str">
            <v>TON</v>
          </cell>
        </row>
        <row r="965">
          <cell r="A965" t="str">
            <v>41707-0000</v>
          </cell>
          <cell r="B965" t="str">
            <v>Choker aggregate</v>
          </cell>
          <cell r="C965" t="str">
            <v>t</v>
          </cell>
          <cell r="D965" t="str">
            <v>CHOKER AGGREGATE</v>
          </cell>
          <cell r="E965" t="str">
            <v>TON</v>
          </cell>
        </row>
        <row r="966">
          <cell r="A966" t="str">
            <v>41801-1000</v>
          </cell>
          <cell r="B966" t="str">
            <v>Asphalt concrete pavement patch, type 1</v>
          </cell>
          <cell r="C966" t="str">
            <v>m2</v>
          </cell>
          <cell r="D966" t="str">
            <v>ASPHALT CONCRETE PAVEMENT PATCH, TYPE 1</v>
          </cell>
          <cell r="E966" t="str">
            <v>SQYD</v>
          </cell>
        </row>
        <row r="967">
          <cell r="A967" t="str">
            <v>41801-2000</v>
          </cell>
          <cell r="B967" t="str">
            <v>Asphalt concrete pavement patch, type 2</v>
          </cell>
          <cell r="C967" t="str">
            <v>m2</v>
          </cell>
          <cell r="D967" t="str">
            <v>ASPHALT CONCRETE PAVEMENT PATCH, TYPE 2</v>
          </cell>
          <cell r="E967" t="str">
            <v>SQYD</v>
          </cell>
        </row>
        <row r="968">
          <cell r="A968" t="str">
            <v>41801-3000</v>
          </cell>
          <cell r="B968" t="str">
            <v>Asphalt concrete pavement patch, type 3</v>
          </cell>
          <cell r="C968" t="str">
            <v>m2</v>
          </cell>
          <cell r="D968" t="str">
            <v>ASPHALT CONCRETE PAVEMENT PATCH, TYPE 3</v>
          </cell>
          <cell r="E968" t="str">
            <v>SQYD</v>
          </cell>
        </row>
        <row r="969">
          <cell r="A969" t="str">
            <v>41802-3000</v>
          </cell>
          <cell r="B969" t="str">
            <v>Asphalt concrete pavement patch, type 3</v>
          </cell>
          <cell r="C969" t="str">
            <v>t</v>
          </cell>
          <cell r="D969" t="str">
            <v>ASPHALT CONCRETE PAVEMENT PATCH, TYPE 3</v>
          </cell>
          <cell r="E969" t="str">
            <v>TON</v>
          </cell>
        </row>
        <row r="970">
          <cell r="A970" t="str">
            <v>42001-0000</v>
          </cell>
          <cell r="B970" t="str">
            <v>Pavement preservation treatment</v>
          </cell>
          <cell r="C970" t="str">
            <v>m2</v>
          </cell>
          <cell r="D970" t="str">
            <v>PAVEMENT PRESERVATION TREATMENT</v>
          </cell>
          <cell r="E970" t="str">
            <v>SQYD</v>
          </cell>
        </row>
        <row r="971">
          <cell r="A971" t="str">
            <v>42101-0000</v>
          </cell>
          <cell r="B971" t="str">
            <v>Scrub Seal</v>
          </cell>
          <cell r="C971" t="str">
            <v>m2</v>
          </cell>
          <cell r="D971" t="str">
            <v>SCRUB SEAL</v>
          </cell>
          <cell r="E971" t="str">
            <v>SQYD</v>
          </cell>
        </row>
        <row r="972">
          <cell r="A972" t="str">
            <v>42109-0000</v>
          </cell>
          <cell r="B972" t="str">
            <v>Emulsified asphalt</v>
          </cell>
          <cell r="C972" t="str">
            <v>t</v>
          </cell>
          <cell r="D972" t="str">
            <v>EMULSIFIED ASPHALT</v>
          </cell>
          <cell r="E972" t="str">
            <v>TON</v>
          </cell>
        </row>
        <row r="973">
          <cell r="A973" t="str">
            <v>42110-0000</v>
          </cell>
          <cell r="B973" t="str">
            <v>Polymer modified rejuvenating asphaltic emulsion</v>
          </cell>
          <cell r="C973" t="str">
            <v>t</v>
          </cell>
          <cell r="D973" t="str">
            <v>POLYMER MODIFIED REJUVENATING ASPHALTIC EMULSION</v>
          </cell>
          <cell r="E973" t="str">
            <v>TON</v>
          </cell>
        </row>
        <row r="974">
          <cell r="A974" t="str">
            <v>42111-0000</v>
          </cell>
          <cell r="B974" t="str">
            <v>Blotter</v>
          </cell>
          <cell r="C974" t="str">
            <v>t</v>
          </cell>
          <cell r="D974" t="str">
            <v>BLOTTER</v>
          </cell>
          <cell r="E974" t="str">
            <v>TON</v>
          </cell>
        </row>
        <row r="975">
          <cell r="A975" t="str">
            <v>42201-0000</v>
          </cell>
          <cell r="B975" t="str">
            <v>Seal Coat</v>
          </cell>
          <cell r="C975" t="str">
            <v>m2</v>
          </cell>
          <cell r="D975" t="str">
            <v>SEAL COAT</v>
          </cell>
          <cell r="E975" t="str">
            <v>SQYD</v>
          </cell>
        </row>
        <row r="976">
          <cell r="A976" t="str">
            <v>42210-0000</v>
          </cell>
          <cell r="B976" t="str">
            <v>Blotter</v>
          </cell>
          <cell r="C976" t="str">
            <v>t</v>
          </cell>
          <cell r="D976" t="str">
            <v>BLOTTER</v>
          </cell>
          <cell r="E976" t="str">
            <v>TON</v>
          </cell>
        </row>
        <row r="977">
          <cell r="A977" t="str">
            <v>42801-0000</v>
          </cell>
          <cell r="B977" t="str">
            <v>Hydroblasting</v>
          </cell>
          <cell r="C977" t="str">
            <v>m2</v>
          </cell>
          <cell r="D977" t="str">
            <v>HYDROBLASTING</v>
          </cell>
          <cell r="E977" t="str">
            <v>SQYD</v>
          </cell>
        </row>
        <row r="978">
          <cell r="A978" t="str">
            <v>42901-0000</v>
          </cell>
          <cell r="B978" t="str">
            <v>Ultra-thin bonded wearing course</v>
          </cell>
          <cell r="C978" t="str">
            <v>t</v>
          </cell>
          <cell r="D978" t="str">
            <v>ULTRA-THIN BONDED WEARING COURSE</v>
          </cell>
          <cell r="E978" t="str">
            <v>TON</v>
          </cell>
        </row>
        <row r="979">
          <cell r="A979" t="str">
            <v>42903-0000</v>
          </cell>
          <cell r="B979" t="str">
            <v>Ultra-thin bonded wearing course</v>
          </cell>
          <cell r="C979" t="str">
            <v>m2</v>
          </cell>
          <cell r="D979" t="str">
            <v>ULTRA-THIN BONDED WEARING COURSE</v>
          </cell>
          <cell r="E979" t="str">
            <v>SQYD</v>
          </cell>
        </row>
        <row r="980">
          <cell r="A980" t="str">
            <v>42905-0000</v>
          </cell>
          <cell r="B980" t="str">
            <v>Polymer modified emulsion membrane</v>
          </cell>
          <cell r="C980" t="str">
            <v>t</v>
          </cell>
          <cell r="D980" t="str">
            <v>POLYMER MODIFIED EMULSION MEMBRANE</v>
          </cell>
          <cell r="E980" t="str">
            <v>TON</v>
          </cell>
        </row>
        <row r="981">
          <cell r="A981" t="str">
            <v>43001-0000</v>
          </cell>
          <cell r="B981" t="str">
            <v>High friction surface treatment</v>
          </cell>
          <cell r="C981" t="str">
            <v>m2</v>
          </cell>
          <cell r="D981" t="str">
            <v>HIGH FRICTION SURFACE TREATMENT</v>
          </cell>
          <cell r="E981" t="str">
            <v>SQYD</v>
          </cell>
        </row>
        <row r="982">
          <cell r="A982" t="str">
            <v>43101-0000</v>
          </cell>
          <cell r="B982" t="str">
            <v>Thin lift asphalt concrete pavement</v>
          </cell>
          <cell r="C982" t="str">
            <v>t</v>
          </cell>
          <cell r="D982" t="str">
            <v>THIN LIFT ASPHALT CONCRETE PAVEMENT</v>
          </cell>
          <cell r="E982" t="str">
            <v>TON</v>
          </cell>
        </row>
        <row r="983">
          <cell r="A983" t="str">
            <v>50101-0600</v>
          </cell>
          <cell r="B983" t="str">
            <v>Minor concrete pavement, reinforced, 150mm depth</v>
          </cell>
          <cell r="C983" t="str">
            <v>m2</v>
          </cell>
          <cell r="D983" t="str">
            <v>MINOR CONCRETE PAVEMENT, REINFORCED, 6-INCH DEPTH</v>
          </cell>
          <cell r="E983" t="str">
            <v>SQYD</v>
          </cell>
        </row>
        <row r="984">
          <cell r="A984" t="str">
            <v>50101-0700</v>
          </cell>
          <cell r="B984" t="str">
            <v>Minor concrete pavement, reinforced, 175mm depth</v>
          </cell>
          <cell r="C984" t="str">
            <v>m2</v>
          </cell>
          <cell r="D984" t="str">
            <v>MINOR CONCRETE PAVEMENT, REINFORCED, 7-INCH DEPTH</v>
          </cell>
          <cell r="E984" t="str">
            <v>SQYD</v>
          </cell>
        </row>
        <row r="985">
          <cell r="A985" t="str">
            <v>50101-0800</v>
          </cell>
          <cell r="B985" t="str">
            <v>Minor concrete pavement, reinforced, 200mm depth</v>
          </cell>
          <cell r="C985" t="str">
            <v>m2</v>
          </cell>
          <cell r="D985" t="str">
            <v>MINOR CONCRETE PAVEMENT, REINFORCED, 8-INCH DEPTH</v>
          </cell>
          <cell r="E985" t="str">
            <v>SQYD</v>
          </cell>
        </row>
        <row r="986">
          <cell r="A986" t="str">
            <v>50101-0900</v>
          </cell>
          <cell r="B986" t="str">
            <v>Minor concrete pavement, reinforced, 225mm depth</v>
          </cell>
          <cell r="C986" t="str">
            <v>m2</v>
          </cell>
          <cell r="D986" t="str">
            <v>MINOR CONCRETE PAVEMENT, REINFORCED, 9-INCH DEPTH</v>
          </cell>
          <cell r="E986" t="str">
            <v>SQYD</v>
          </cell>
        </row>
        <row r="987">
          <cell r="A987" t="str">
            <v>50101-1000</v>
          </cell>
          <cell r="B987" t="str">
            <v>Minor concrete pavement, reinforced, 250mm depth</v>
          </cell>
          <cell r="C987" t="str">
            <v>m2</v>
          </cell>
          <cell r="D987" t="str">
            <v>MINOR CONCRETE PAVEMENT, REINFORCED, 10-INCH DEPTH</v>
          </cell>
          <cell r="E987" t="str">
            <v>SQYD</v>
          </cell>
        </row>
        <row r="988">
          <cell r="A988" t="str">
            <v>50101-1100</v>
          </cell>
          <cell r="B988" t="str">
            <v>Minor concrete pavement, reinforced, 275mm depth</v>
          </cell>
          <cell r="C988" t="str">
            <v>m2</v>
          </cell>
          <cell r="D988" t="str">
            <v>MINOR CONCRETE PAVEMENT, REINFORCED, 11-INCH DEPTH</v>
          </cell>
          <cell r="E988" t="str">
            <v>SQYD</v>
          </cell>
        </row>
        <row r="989">
          <cell r="A989" t="str">
            <v>50101-1200</v>
          </cell>
          <cell r="B989" t="str">
            <v>Minor concrete pavement, reinforced, 300mm depth</v>
          </cell>
          <cell r="C989" t="str">
            <v>m2</v>
          </cell>
          <cell r="D989" t="str">
            <v>MINOR CONCRETE PAVEMENT, REINFORCED, 12-INCH DEPTH</v>
          </cell>
          <cell r="E989" t="str">
            <v>SQYD</v>
          </cell>
        </row>
        <row r="990">
          <cell r="A990" t="str">
            <v>50101-2500</v>
          </cell>
          <cell r="B990" t="str">
            <v>Minor concrete pavement, plain, 125mm depth</v>
          </cell>
          <cell r="C990" t="str">
            <v>m2</v>
          </cell>
          <cell r="D990" t="str">
            <v>MINOR CONCRETE PAVEMENT, PLAIN, 5-INCH DEPTH</v>
          </cell>
          <cell r="E990" t="str">
            <v>SQYD</v>
          </cell>
        </row>
        <row r="991">
          <cell r="A991" t="str">
            <v>50101-2600</v>
          </cell>
          <cell r="B991" t="str">
            <v>Minor concrete pavement, plain, 150mm depth</v>
          </cell>
          <cell r="C991" t="str">
            <v>m2</v>
          </cell>
          <cell r="D991" t="str">
            <v>MINOR CONCRETE PAVEMENT, PLAIN, 6-INCH DEPTH</v>
          </cell>
          <cell r="E991" t="str">
            <v>SQYD</v>
          </cell>
        </row>
        <row r="992">
          <cell r="A992" t="str">
            <v>50101-2700</v>
          </cell>
          <cell r="B992" t="str">
            <v>Minor concrete pavement, plain, 175mm depth</v>
          </cell>
          <cell r="C992" t="str">
            <v>m2</v>
          </cell>
          <cell r="D992" t="str">
            <v>MINOR CONCRETE PAVEMENT, PLAIN, 7-INCH DEPTH</v>
          </cell>
          <cell r="E992" t="str">
            <v>SQYD</v>
          </cell>
        </row>
        <row r="993">
          <cell r="A993" t="str">
            <v>50101-2800</v>
          </cell>
          <cell r="B993" t="str">
            <v>Minor concrete pavement, plain, 200mm depth</v>
          </cell>
          <cell r="C993" t="str">
            <v>m2</v>
          </cell>
          <cell r="D993" t="str">
            <v>MINOR CONCRETE PAVEMENT, PLAIN, 8-INCH DEPTH</v>
          </cell>
          <cell r="E993" t="str">
            <v>SQYD</v>
          </cell>
        </row>
        <row r="994">
          <cell r="A994" t="str">
            <v>50101-2900</v>
          </cell>
          <cell r="B994" t="str">
            <v>Minor concrete pavement, plain, 225mm depth</v>
          </cell>
          <cell r="C994" t="str">
            <v>m2</v>
          </cell>
          <cell r="D994" t="str">
            <v>MINOR CONCRETE PAVEMENT, PLAIN, 9-INCH DEPTH</v>
          </cell>
          <cell r="E994" t="str">
            <v>SQYD</v>
          </cell>
        </row>
        <row r="995">
          <cell r="A995" t="str">
            <v>50101-3000</v>
          </cell>
          <cell r="B995" t="str">
            <v>Minor concrete pavement, plain, 250mm depth</v>
          </cell>
          <cell r="C995" t="str">
            <v>m2</v>
          </cell>
          <cell r="D995" t="str">
            <v>MINOR CONCRETE PAVEMENT, PLAIN, 10-INCH DEPTH</v>
          </cell>
          <cell r="E995" t="str">
            <v>SQYD</v>
          </cell>
        </row>
        <row r="996">
          <cell r="A996" t="str">
            <v>50101-3100</v>
          </cell>
          <cell r="B996" t="str">
            <v>Minor concrete pavement, plain, 275mm depth</v>
          </cell>
          <cell r="C996" t="str">
            <v>m2</v>
          </cell>
          <cell r="D996" t="str">
            <v>MINOR CONCRETE PAVEMENT, PLAIN, 11-INCH DEPTH</v>
          </cell>
          <cell r="E996" t="str">
            <v>SQYD</v>
          </cell>
        </row>
        <row r="997">
          <cell r="A997" t="str">
            <v>50101-3200</v>
          </cell>
          <cell r="B997" t="str">
            <v>Minor concrete pavement, plain, 300mm depth</v>
          </cell>
          <cell r="C997" t="str">
            <v>m2</v>
          </cell>
          <cell r="D997" t="str">
            <v>MINOR CONCRETE PAVEMENT, PLAIN, 12-INCH DEPTH</v>
          </cell>
          <cell r="E997" t="str">
            <v>SQYD</v>
          </cell>
        </row>
        <row r="998">
          <cell r="A998" t="str">
            <v>50201-0000</v>
          </cell>
          <cell r="B998" t="str">
            <v>Concrete pavement restoration, pavement patch</v>
          </cell>
          <cell r="C998" t="str">
            <v>m2</v>
          </cell>
          <cell r="D998" t="str">
            <v>CONCRETE PAVEMENT RESTORATION, PAVEMENT PATCH</v>
          </cell>
          <cell r="E998" t="str">
            <v>SQYD</v>
          </cell>
        </row>
        <row r="999">
          <cell r="A999" t="str">
            <v>50202-0000</v>
          </cell>
          <cell r="B999" t="str">
            <v>Sealing joints and cracks</v>
          </cell>
          <cell r="C999" t="str">
            <v>m</v>
          </cell>
          <cell r="D999" t="str">
            <v>SEALING JOINTS AND CRACKS</v>
          </cell>
          <cell r="E999" t="str">
            <v>LNFT</v>
          </cell>
        </row>
        <row r="1000">
          <cell r="A1000" t="str">
            <v>50203-0000</v>
          </cell>
          <cell r="B1000" t="str">
            <v>Grout</v>
          </cell>
          <cell r="C1000" t="str">
            <v>m3</v>
          </cell>
          <cell r="D1000" t="str">
            <v>GROUT</v>
          </cell>
          <cell r="E1000" t="str">
            <v>CUFT</v>
          </cell>
        </row>
        <row r="1001">
          <cell r="A1001" t="str">
            <v>50204-0000</v>
          </cell>
          <cell r="B1001" t="str">
            <v>Undersealing hole</v>
          </cell>
          <cell r="C1001" t="str">
            <v>Each</v>
          </cell>
          <cell r="D1001" t="str">
            <v>UNDERSEALING HOLE</v>
          </cell>
          <cell r="E1001" t="str">
            <v>EACH</v>
          </cell>
        </row>
        <row r="1002">
          <cell r="A1002" t="str">
            <v>50205-0000</v>
          </cell>
          <cell r="B1002" t="str">
            <v>Surface diamond grinding</v>
          </cell>
          <cell r="C1002" t="str">
            <v>m2</v>
          </cell>
          <cell r="D1002" t="str">
            <v>SURFACE DIAMOND GRINDING</v>
          </cell>
          <cell r="E1002" t="str">
            <v>SQYD</v>
          </cell>
        </row>
        <row r="1003">
          <cell r="A1003" t="str">
            <v>50206-0000</v>
          </cell>
          <cell r="B1003" t="str">
            <v>Concrete pavement restoration, breaking and seating pavement</v>
          </cell>
          <cell r="C1003" t="str">
            <v>m2</v>
          </cell>
          <cell r="D1003" t="str">
            <v>CONCRETE PAVEMENT RESTORATION, BREAKING AND SEATING PAVEMENT</v>
          </cell>
          <cell r="E1003" t="str">
            <v>SQYD</v>
          </cell>
        </row>
        <row r="1004">
          <cell r="A1004" t="str">
            <v>50207-0000</v>
          </cell>
          <cell r="B1004" t="str">
            <v>Concrete pavement restoration, cracking and seating pavement</v>
          </cell>
          <cell r="C1004" t="str">
            <v>m2</v>
          </cell>
          <cell r="D1004" t="str">
            <v>CONCRETE PAVEMENT RESTORATION, CRACKING AND SEATING PAVEMENT</v>
          </cell>
          <cell r="E1004" t="str">
            <v>SQYD</v>
          </cell>
        </row>
        <row r="1005">
          <cell r="A1005" t="str">
            <v>50208-0000</v>
          </cell>
          <cell r="B1005" t="str">
            <v>Concrete pavement restoration, rubblizing and compacting pavement</v>
          </cell>
          <cell r="C1005" t="str">
            <v>m2</v>
          </cell>
          <cell r="D1005" t="str">
            <v>CONCRETE PAVEMENT RESTORATION, RUBBLIZING AND COMPACTING PAVEMENT</v>
          </cell>
          <cell r="E1005" t="str">
            <v>SQYD</v>
          </cell>
        </row>
        <row r="1006">
          <cell r="A1006" t="str">
            <v>50209-0000</v>
          </cell>
          <cell r="B1006" t="str">
            <v>Cleaning and restoration of concrete surfaces</v>
          </cell>
          <cell r="C1006" t="str">
            <v>m2</v>
          </cell>
          <cell r="D1006" t="str">
            <v>CLEANING AND RESTORATION OF CONCRETE SURFACES</v>
          </cell>
          <cell r="E1006" t="str">
            <v>SQYD</v>
          </cell>
        </row>
        <row r="1007">
          <cell r="A1007" t="str">
            <v>55101-0200</v>
          </cell>
          <cell r="B1007" t="str">
            <v>Concrete filled steel pipe pile, in place</v>
          </cell>
          <cell r="C1007" t="str">
            <v>m</v>
          </cell>
          <cell r="D1007" t="str">
            <v>CONCRETE FILLED STEEL PIPE PILE, IN PLACE</v>
          </cell>
          <cell r="E1007" t="str">
            <v>LNFT</v>
          </cell>
        </row>
        <row r="1008">
          <cell r="A1008" t="str">
            <v>55101-0300</v>
          </cell>
          <cell r="B1008" t="str">
            <v>Precast prestressed concrete pile, in place</v>
          </cell>
          <cell r="C1008" t="str">
            <v>m</v>
          </cell>
          <cell r="D1008" t="str">
            <v>PRECAST PRESTRESSED CONCRETE PILE, IN PLACE</v>
          </cell>
          <cell r="E1008" t="str">
            <v>LNFT</v>
          </cell>
        </row>
        <row r="1009">
          <cell r="A1009" t="str">
            <v>55101-0400</v>
          </cell>
          <cell r="B1009" t="str">
            <v>Precast prestressed concrete pile, 255mm x 255mm, in place</v>
          </cell>
          <cell r="C1009" t="str">
            <v>m</v>
          </cell>
          <cell r="D1009" t="str">
            <v>PRECAST PRESTRESSED CONCRETE PILE, 10-INCH X 10-INCH, IN PLACE</v>
          </cell>
          <cell r="E1009" t="str">
            <v>LNFT</v>
          </cell>
        </row>
        <row r="1010">
          <cell r="A1010" t="str">
            <v>55101-0500</v>
          </cell>
          <cell r="B1010" t="str">
            <v>Precast prestressed concrete pile, 305mm x 305mm, in place</v>
          </cell>
          <cell r="C1010" t="str">
            <v>m</v>
          </cell>
          <cell r="D1010" t="str">
            <v>PRECAST PRESTRESSED CONCRETE PILE, 12-INCH X 12-INCH, IN PLACE</v>
          </cell>
          <cell r="E1010" t="str">
            <v>LNFT</v>
          </cell>
        </row>
        <row r="1011">
          <cell r="A1011" t="str">
            <v>55101-0600</v>
          </cell>
          <cell r="B1011" t="str">
            <v>Precast prestressed concrete pile, 355mm x 355mm, in place</v>
          </cell>
          <cell r="C1011" t="str">
            <v>m</v>
          </cell>
          <cell r="D1011" t="str">
            <v>PRECAST PRESTRESSED CONCRETE PILE, 14-INCH X 14-INCH, IN PLACE</v>
          </cell>
          <cell r="E1011" t="str">
            <v>LNFT</v>
          </cell>
        </row>
        <row r="1012">
          <cell r="A1012" t="str">
            <v>55101-0700</v>
          </cell>
          <cell r="B1012" t="str">
            <v>Precast prestressed concrete pile, 405mm x 405mm, in place</v>
          </cell>
          <cell r="C1012" t="str">
            <v>m</v>
          </cell>
          <cell r="D1012" t="str">
            <v>PRECAST PRESTRESSED CONCRETE PILE, 16-INCH X 16-INCH, IN PLACE</v>
          </cell>
          <cell r="E1012" t="str">
            <v>LNFT</v>
          </cell>
        </row>
        <row r="1013">
          <cell r="A1013" t="str">
            <v>55101-0800</v>
          </cell>
          <cell r="B1013" t="str">
            <v>Precast prestressed concrete pile, 460mm x 460mm, in place</v>
          </cell>
          <cell r="C1013" t="str">
            <v>m</v>
          </cell>
          <cell r="D1013" t="str">
            <v>PRECAST PRESTRESSED CONCRETE PILE, 18-INCH X 18-INCH, IN PLACE</v>
          </cell>
          <cell r="E1013" t="str">
            <v>LNFT</v>
          </cell>
        </row>
        <row r="1014">
          <cell r="A1014" t="str">
            <v>55101-0900</v>
          </cell>
          <cell r="B1014" t="str">
            <v>Precast prestressed concrete pile, 510mm x 510mm, in place</v>
          </cell>
          <cell r="C1014" t="str">
            <v>m</v>
          </cell>
          <cell r="D1014" t="str">
            <v>PRECAST PRESTRESSED CONCRETE PILE, 20-INCH X 20-INCH, IN PLACE</v>
          </cell>
          <cell r="E1014" t="str">
            <v>LNFT</v>
          </cell>
        </row>
        <row r="1015">
          <cell r="A1015" t="str">
            <v>55101-1000</v>
          </cell>
          <cell r="B1015" t="str">
            <v>Precast prestressed concrete pile, 610mm x 610mm, in place</v>
          </cell>
          <cell r="C1015" t="str">
            <v>m</v>
          </cell>
          <cell r="D1015" t="str">
            <v>PRECAST PRESTRESSED CONCRETE PILE, 24-INCH X 24-INCH, IN PLACE</v>
          </cell>
          <cell r="E1015" t="str">
            <v>LNFT</v>
          </cell>
        </row>
        <row r="1016">
          <cell r="A1016" t="str">
            <v>55101-1100</v>
          </cell>
          <cell r="B1016" t="str">
            <v>Steel H-pile, in place</v>
          </cell>
          <cell r="C1016" t="str">
            <v>m</v>
          </cell>
          <cell r="D1016" t="str">
            <v>STEEL H-PILE, IN PLACE</v>
          </cell>
          <cell r="E1016" t="str">
            <v>LNFT</v>
          </cell>
        </row>
        <row r="1017">
          <cell r="A1017" t="str">
            <v>55101-1200</v>
          </cell>
          <cell r="B1017" t="str">
            <v>Steel H-pile, 250 x 62, in place</v>
          </cell>
          <cell r="C1017" t="str">
            <v>m</v>
          </cell>
          <cell r="D1017" t="str">
            <v>STEEL H-PILE, 10 X 42, IN PLACE</v>
          </cell>
          <cell r="E1017" t="str">
            <v>LNFT</v>
          </cell>
        </row>
        <row r="1018">
          <cell r="A1018" t="str">
            <v>55101-1300</v>
          </cell>
          <cell r="B1018" t="str">
            <v>Steel H-pile, 250 x 85, in place</v>
          </cell>
          <cell r="C1018" t="str">
            <v>m</v>
          </cell>
          <cell r="D1018" t="str">
            <v>STEEL H-PILE, 10 X 57, IN PLACE</v>
          </cell>
          <cell r="E1018" t="str">
            <v>LNFT</v>
          </cell>
        </row>
        <row r="1019">
          <cell r="A1019" t="str">
            <v>55101-1400</v>
          </cell>
          <cell r="B1019" t="str">
            <v>Steel H-pile, 310 x 79, in place</v>
          </cell>
          <cell r="C1019" t="str">
            <v>m</v>
          </cell>
          <cell r="D1019" t="str">
            <v>STEEL H-PILE, 12 X 53, IN PLACE</v>
          </cell>
          <cell r="E1019" t="str">
            <v>LNFT</v>
          </cell>
        </row>
        <row r="1020">
          <cell r="A1020" t="str">
            <v>55101-1500</v>
          </cell>
          <cell r="B1020" t="str">
            <v>Steel H-pile, 310 x 94, in place</v>
          </cell>
          <cell r="C1020" t="str">
            <v>m</v>
          </cell>
          <cell r="D1020" t="str">
            <v>STEEL H-PILE, 12 X 63, IN PLACE</v>
          </cell>
          <cell r="E1020" t="str">
            <v>LNFT</v>
          </cell>
        </row>
        <row r="1021">
          <cell r="A1021" t="str">
            <v>55101-1600</v>
          </cell>
          <cell r="B1021" t="str">
            <v>Steel H-pile, 310 x 110, in place</v>
          </cell>
          <cell r="C1021" t="str">
            <v>m</v>
          </cell>
          <cell r="D1021" t="str">
            <v>STEEL H-PILE, 12 X 74, IN PLACE</v>
          </cell>
          <cell r="E1021" t="str">
            <v>LNFT</v>
          </cell>
        </row>
        <row r="1022">
          <cell r="A1022" t="str">
            <v>55101-1700</v>
          </cell>
          <cell r="B1022" t="str">
            <v>Steel H-pile, 310 x 125, in place</v>
          </cell>
          <cell r="C1022" t="str">
            <v>m</v>
          </cell>
          <cell r="D1022" t="str">
            <v>STEEL H-PILE, 12 X 84, IN PLACE</v>
          </cell>
          <cell r="E1022" t="str">
            <v>LNFT</v>
          </cell>
        </row>
        <row r="1023">
          <cell r="A1023" t="str">
            <v>55101-1800</v>
          </cell>
          <cell r="B1023" t="str">
            <v>Steel H-pile, 360 x 108, in place</v>
          </cell>
          <cell r="C1023" t="str">
            <v>m</v>
          </cell>
          <cell r="D1023" t="str">
            <v>STEEL H-PILE, 14 X 73, IN PLACE</v>
          </cell>
          <cell r="E1023" t="str">
            <v>LNFT</v>
          </cell>
        </row>
        <row r="1024">
          <cell r="A1024" t="str">
            <v>55101-1900</v>
          </cell>
          <cell r="B1024" t="str">
            <v>Steel H-pile, 360 x 132, in place</v>
          </cell>
          <cell r="C1024" t="str">
            <v>m</v>
          </cell>
          <cell r="D1024" t="str">
            <v>STEEL H-PILE, 14 X 89, IN PLACE</v>
          </cell>
          <cell r="E1024" t="str">
            <v>LNFT</v>
          </cell>
        </row>
        <row r="1025">
          <cell r="A1025" t="str">
            <v>55101-2000</v>
          </cell>
          <cell r="B1025" t="str">
            <v>Steel H-pile, 360 x 152, in place</v>
          </cell>
          <cell r="C1025" t="str">
            <v>m</v>
          </cell>
          <cell r="D1025" t="str">
            <v>STEEL H-PILE, 14 X 102, IN PLACE</v>
          </cell>
          <cell r="E1025" t="str">
            <v>LNFT</v>
          </cell>
        </row>
        <row r="1026">
          <cell r="A1026" t="str">
            <v>55101-2100</v>
          </cell>
          <cell r="B1026" t="str">
            <v>Steel H-pile, 360 x 174, in place</v>
          </cell>
          <cell r="C1026" t="str">
            <v>m</v>
          </cell>
          <cell r="D1026" t="str">
            <v>STEEL H-PILE, 14X 117, IN PLACE</v>
          </cell>
          <cell r="E1026" t="str">
            <v>LNFT</v>
          </cell>
        </row>
        <row r="1027">
          <cell r="A1027" t="str">
            <v>55101-2200</v>
          </cell>
          <cell r="B1027" t="str">
            <v>Steel pipe pile, in place</v>
          </cell>
          <cell r="C1027" t="str">
            <v>m</v>
          </cell>
          <cell r="D1027" t="str">
            <v>STEEL PIPE PILE, IN PLACE</v>
          </cell>
          <cell r="E1027" t="str">
            <v>LNFT</v>
          </cell>
        </row>
        <row r="1028">
          <cell r="A1028" t="str">
            <v>55101-2300</v>
          </cell>
          <cell r="B1028" t="str">
            <v>Treated timber pile, in place</v>
          </cell>
          <cell r="C1028" t="str">
            <v>m</v>
          </cell>
          <cell r="D1028" t="str">
            <v>TREATED TIMBER PILE, IN PLACE</v>
          </cell>
          <cell r="E1028" t="str">
            <v>LNFT</v>
          </cell>
        </row>
        <row r="1029">
          <cell r="A1029" t="str">
            <v>55101-2400</v>
          </cell>
          <cell r="B1029" t="str">
            <v>Untreated timber pile, in place</v>
          </cell>
          <cell r="C1029" t="str">
            <v>m</v>
          </cell>
          <cell r="D1029" t="str">
            <v>UNTREATED TIMBER PILE, IN PLACE</v>
          </cell>
          <cell r="E1029" t="str">
            <v>LNFT</v>
          </cell>
        </row>
        <row r="1030">
          <cell r="A1030" t="str">
            <v>55101-3000</v>
          </cell>
          <cell r="B1030" t="str">
            <v>Sheet pile, in place</v>
          </cell>
          <cell r="C1030" t="str">
            <v>m</v>
          </cell>
          <cell r="D1030" t="str">
            <v>SHEET PILE, IN PLACE</v>
          </cell>
          <cell r="E1030" t="str">
            <v>LNFT</v>
          </cell>
        </row>
        <row r="1031">
          <cell r="A1031" t="str">
            <v>55102-1100</v>
          </cell>
          <cell r="B1031" t="str">
            <v>Steel H-pile, in place</v>
          </cell>
          <cell r="C1031" t="str">
            <v>Each</v>
          </cell>
          <cell r="D1031" t="str">
            <v>STEEL H-PILE, IN PLACE</v>
          </cell>
          <cell r="E1031" t="str">
            <v>EACH</v>
          </cell>
        </row>
        <row r="1032">
          <cell r="A1032" t="str">
            <v>55102-2200</v>
          </cell>
          <cell r="B1032" t="str">
            <v>Steel pipe pile, in place</v>
          </cell>
          <cell r="C1032" t="str">
            <v>Each</v>
          </cell>
          <cell r="D1032" t="str">
            <v>STEEL PIPE PILE, IN PLACE</v>
          </cell>
          <cell r="E1032" t="str">
            <v>EACH</v>
          </cell>
        </row>
        <row r="1033">
          <cell r="A1033" t="str">
            <v>55102-2300</v>
          </cell>
          <cell r="B1033" t="str">
            <v>Treated timber pile, in place</v>
          </cell>
          <cell r="C1033" t="str">
            <v>Each</v>
          </cell>
          <cell r="D1033" t="str">
            <v>TREATED TIMBER PILE, IN PLACE</v>
          </cell>
          <cell r="E1033" t="str">
            <v>EACH</v>
          </cell>
        </row>
        <row r="1034">
          <cell r="A1034" t="str">
            <v>55102-2400</v>
          </cell>
          <cell r="B1034" t="str">
            <v>Untreated timber pile, in place</v>
          </cell>
          <cell r="C1034" t="str">
            <v>Each</v>
          </cell>
          <cell r="D1034" t="str">
            <v>UNTREATED TIMBER PILE, IN PLACE</v>
          </cell>
          <cell r="E1034" t="str">
            <v>EACH</v>
          </cell>
        </row>
        <row r="1035">
          <cell r="A1035" t="str">
            <v>55103-1000</v>
          </cell>
          <cell r="B1035" t="str">
            <v>Sheet pile, in place</v>
          </cell>
          <cell r="C1035" t="str">
            <v>m2</v>
          </cell>
          <cell r="D1035" t="str">
            <v>SHEET PILE, IN PLACE</v>
          </cell>
          <cell r="E1035" t="str">
            <v>SQYD</v>
          </cell>
        </row>
        <row r="1036">
          <cell r="A1036" t="str">
            <v>55103-2000</v>
          </cell>
          <cell r="B1036" t="str">
            <v>Vinyl sheet pile, in place</v>
          </cell>
          <cell r="C1036" t="str">
            <v>m2</v>
          </cell>
          <cell r="D1036" t="str">
            <v>VINYL SHEET PILE, IN PLACE</v>
          </cell>
          <cell r="E1036" t="str">
            <v>SQYD</v>
          </cell>
        </row>
        <row r="1037">
          <cell r="A1037" t="str">
            <v>55104-1000</v>
          </cell>
          <cell r="B1037" t="str">
            <v>Dynamic pile load test</v>
          </cell>
          <cell r="C1037" t="str">
            <v>Each</v>
          </cell>
          <cell r="D1037" t="str">
            <v>DYNAMIC PILE LOAD TEST</v>
          </cell>
          <cell r="E1037" t="str">
            <v>EACH</v>
          </cell>
        </row>
        <row r="1038">
          <cell r="A1038" t="str">
            <v>55104-2000</v>
          </cell>
          <cell r="B1038" t="str">
            <v>Static pile load test</v>
          </cell>
          <cell r="C1038" t="str">
            <v>Each</v>
          </cell>
          <cell r="D1038" t="str">
            <v>STATIC PILE LOAD TEST</v>
          </cell>
          <cell r="E1038" t="str">
            <v>EACH</v>
          </cell>
        </row>
        <row r="1039">
          <cell r="A1039" t="str">
            <v>55105-1000</v>
          </cell>
          <cell r="B1039" t="str">
            <v>Dynamic pile load test</v>
          </cell>
          <cell r="C1039" t="str">
            <v>LPSM</v>
          </cell>
          <cell r="D1039" t="str">
            <v>DYNAMIC PILE LOAD TEST</v>
          </cell>
          <cell r="E1039" t="str">
            <v>LPSM</v>
          </cell>
        </row>
        <row r="1040">
          <cell r="A1040" t="str">
            <v>55105-2000</v>
          </cell>
          <cell r="B1040" t="str">
            <v>Static pile load test</v>
          </cell>
          <cell r="C1040" t="str">
            <v>LPSM</v>
          </cell>
          <cell r="D1040" t="str">
            <v>STATIC PILE LOAD TEST</v>
          </cell>
          <cell r="E1040" t="str">
            <v>LPSM</v>
          </cell>
        </row>
        <row r="1041">
          <cell r="A1041" t="str">
            <v>55106-1000</v>
          </cell>
          <cell r="B1041" t="str">
            <v>Sheet pile, in place</v>
          </cell>
          <cell r="C1041" t="str">
            <v>LPSM</v>
          </cell>
          <cell r="D1041" t="str">
            <v>SHEET PILE, IN PLACE</v>
          </cell>
          <cell r="E1041" t="str">
            <v>LPSM</v>
          </cell>
        </row>
        <row r="1042">
          <cell r="A1042" t="str">
            <v>55115-1000</v>
          </cell>
          <cell r="B1042" t="str">
            <v>Preboring</v>
          </cell>
          <cell r="C1042" t="str">
            <v>m</v>
          </cell>
          <cell r="D1042" t="str">
            <v>PREBORING</v>
          </cell>
          <cell r="E1042" t="str">
            <v>LNFT</v>
          </cell>
        </row>
        <row r="1043">
          <cell r="A1043" t="str">
            <v>55115-2000</v>
          </cell>
          <cell r="B1043" t="str">
            <v>Preboring, blast hole</v>
          </cell>
          <cell r="C1043" t="str">
            <v>m</v>
          </cell>
          <cell r="D1043" t="str">
            <v>PREBORING, BLAST HOLE</v>
          </cell>
          <cell r="E1043" t="str">
            <v>LNFT</v>
          </cell>
        </row>
        <row r="1044">
          <cell r="A1044" t="str">
            <v>55116-0000</v>
          </cell>
          <cell r="B1044" t="str">
            <v>Splice</v>
          </cell>
          <cell r="C1044" t="str">
            <v>Each</v>
          </cell>
          <cell r="D1044" t="str">
            <v>SPLICE</v>
          </cell>
          <cell r="E1044" t="str">
            <v>EACH</v>
          </cell>
        </row>
        <row r="1045">
          <cell r="A1045" t="str">
            <v>55117-0000</v>
          </cell>
          <cell r="B1045" t="str">
            <v>Preboring</v>
          </cell>
          <cell r="C1045" t="str">
            <v>Each</v>
          </cell>
          <cell r="D1045" t="str">
            <v>PREBORING</v>
          </cell>
          <cell r="E1045" t="str">
            <v>EACH</v>
          </cell>
        </row>
        <row r="1046">
          <cell r="A1046" t="str">
            <v>55120-0000</v>
          </cell>
          <cell r="B1046" t="str">
            <v>Test pile</v>
          </cell>
          <cell r="C1046" t="str">
            <v>m</v>
          </cell>
          <cell r="D1046" t="str">
            <v>TEST PILE</v>
          </cell>
          <cell r="E1046" t="str">
            <v>LNFT</v>
          </cell>
        </row>
        <row r="1047">
          <cell r="A1047" t="str">
            <v>55121-0000</v>
          </cell>
          <cell r="B1047" t="str">
            <v>Test pile</v>
          </cell>
          <cell r="C1047" t="str">
            <v>Each</v>
          </cell>
          <cell r="D1047" t="str">
            <v>TEST PILE</v>
          </cell>
          <cell r="E1047" t="str">
            <v>EACH</v>
          </cell>
        </row>
        <row r="1048">
          <cell r="A1048" t="str">
            <v>55125-0000</v>
          </cell>
          <cell r="B1048" t="str">
            <v>Pile stress monitoring</v>
          </cell>
          <cell r="C1048" t="str">
            <v>Each</v>
          </cell>
          <cell r="D1048" t="str">
            <v>PILE STRESS MONITORING</v>
          </cell>
          <cell r="E1048" t="str">
            <v>EACH</v>
          </cell>
        </row>
        <row r="1049">
          <cell r="A1049" t="str">
            <v>55201-0100</v>
          </cell>
          <cell r="B1049" t="str">
            <v>Structural concrete, class A</v>
          </cell>
          <cell r="C1049" t="str">
            <v>m3</v>
          </cell>
          <cell r="D1049" t="str">
            <v>STRUCTURAL CONCRETE, CLASS A</v>
          </cell>
          <cell r="E1049" t="str">
            <v>CUYD</v>
          </cell>
        </row>
        <row r="1050">
          <cell r="A1050" t="str">
            <v>55201-0200</v>
          </cell>
          <cell r="B1050" t="str">
            <v>Structural concrete, class A (AE)</v>
          </cell>
          <cell r="C1050" t="str">
            <v>m3</v>
          </cell>
          <cell r="D1050" t="str">
            <v>STRUCTURAL CONCRETE, CLASS A (AE)</v>
          </cell>
          <cell r="E1050" t="str">
            <v>CUYD</v>
          </cell>
        </row>
        <row r="1051">
          <cell r="A1051" t="str">
            <v>55201-0500</v>
          </cell>
          <cell r="B1051" t="str">
            <v>Structural concrete, class C</v>
          </cell>
          <cell r="C1051" t="str">
            <v>m3</v>
          </cell>
          <cell r="D1051" t="str">
            <v>STRUCTURAL CONCRETE, CLASS C</v>
          </cell>
          <cell r="E1051" t="str">
            <v>CUYD</v>
          </cell>
        </row>
        <row r="1052">
          <cell r="A1052" t="str">
            <v>55201-0600</v>
          </cell>
          <cell r="B1052" t="str">
            <v>Structural concrete, class C (AE)</v>
          </cell>
          <cell r="C1052" t="str">
            <v>m3</v>
          </cell>
          <cell r="D1052" t="str">
            <v>STRUCTURAL CONCRETE, CLASS C (AE)</v>
          </cell>
          <cell r="E1052" t="str">
            <v>CUYD</v>
          </cell>
        </row>
        <row r="1053">
          <cell r="A1053" t="str">
            <v>55201-0800</v>
          </cell>
          <cell r="B1053" t="str">
            <v>Structural concrete, class D (AE)</v>
          </cell>
          <cell r="C1053" t="str">
            <v>m3</v>
          </cell>
          <cell r="D1053" t="str">
            <v>STRUCTURAL CONCRETE, CLASS D (AE)</v>
          </cell>
          <cell r="E1053" t="str">
            <v>CUYD</v>
          </cell>
        </row>
        <row r="1054">
          <cell r="A1054" t="str">
            <v>55201-1200</v>
          </cell>
          <cell r="B1054" t="str">
            <v>Structural concrete, class S (seal)</v>
          </cell>
          <cell r="C1054" t="str">
            <v>m3</v>
          </cell>
          <cell r="D1054" t="str">
            <v>STRUCTURAL CONCRETE, CLASS S (SEAL)</v>
          </cell>
          <cell r="E1054" t="str">
            <v>CUYD</v>
          </cell>
        </row>
        <row r="1055">
          <cell r="A1055" t="str">
            <v>55201-1500</v>
          </cell>
          <cell r="B1055" t="str">
            <v>Structural concrete, class StateDOT</v>
          </cell>
          <cell r="C1055" t="str">
            <v>m3</v>
          </cell>
          <cell r="D1055" t="str">
            <v>STRUCTURAL CONCRETE, CLASS STATEDOT</v>
          </cell>
          <cell r="E1055" t="str">
            <v>CUYD</v>
          </cell>
        </row>
        <row r="1056">
          <cell r="A1056" t="str">
            <v>55202-1000</v>
          </cell>
          <cell r="B1056" t="str">
            <v>Structural concrete, class D (AE), for approach slabs, type 1</v>
          </cell>
          <cell r="C1056" t="str">
            <v>m2</v>
          </cell>
          <cell r="D1056" t="str">
            <v>STRUCTURAL CONCRETE, CLASS D (AE), FOR APPROACH SLABS, TYPE 1</v>
          </cell>
          <cell r="E1056" t="str">
            <v>SQYD</v>
          </cell>
        </row>
        <row r="1057">
          <cell r="A1057" t="str">
            <v>55202-2000</v>
          </cell>
          <cell r="B1057" t="str">
            <v>Structural concrete, class D (AE), for approach slabs, type 2</v>
          </cell>
          <cell r="C1057" t="str">
            <v>m2</v>
          </cell>
          <cell r="D1057" t="str">
            <v>STRUCTURAL CONCRETE, CLASS D (AE), FOR APPROACH SLABS, TYPE 2</v>
          </cell>
          <cell r="E1057" t="str">
            <v>SQYD</v>
          </cell>
        </row>
        <row r="1058">
          <cell r="A1058" t="str">
            <v>55202-3000</v>
          </cell>
          <cell r="B1058" t="str">
            <v>Structural concrete, class A(AE), for precast wall panels</v>
          </cell>
          <cell r="C1058" t="str">
            <v>m2</v>
          </cell>
          <cell r="D1058" t="str">
            <v>STRUCTURAL CONCRETE, CLASS A (AE), FOR PRECAST WALL PANELS</v>
          </cell>
          <cell r="E1058" t="str">
            <v>SQYD</v>
          </cell>
        </row>
        <row r="1059">
          <cell r="A1059" t="str">
            <v>55203-1000</v>
          </cell>
          <cell r="B1059" t="str">
            <v>Structural concrete, class D (AE), for approach slabs, type 1</v>
          </cell>
          <cell r="C1059" t="str">
            <v>m3</v>
          </cell>
          <cell r="D1059" t="str">
            <v>STRUCTURAL CONCRETE, CLASS D (AE), FOR APPROACH SLABS, TYPE 1</v>
          </cell>
          <cell r="E1059" t="str">
            <v>CUYD</v>
          </cell>
        </row>
        <row r="1060">
          <cell r="A1060" t="str">
            <v>55203-2000</v>
          </cell>
          <cell r="B1060" t="str">
            <v>Structural concrete, class D (AE), for approach slabs, type 2</v>
          </cell>
          <cell r="C1060" t="str">
            <v>m3</v>
          </cell>
          <cell r="D1060" t="str">
            <v>STRUCTURAL CONCRETE, CLASS D (AE), FOR APPROACH SLABS, TYPE 2</v>
          </cell>
          <cell r="E1060" t="str">
            <v>CUYD</v>
          </cell>
        </row>
        <row r="1061">
          <cell r="A1061" t="str">
            <v>55210-0000</v>
          </cell>
          <cell r="B1061" t="str">
            <v>Precast structural concrete</v>
          </cell>
          <cell r="C1061" t="str">
            <v>m3</v>
          </cell>
          <cell r="D1061" t="str">
            <v>PRECAST STRUCTURAL CONCRETE</v>
          </cell>
          <cell r="E1061" t="str">
            <v>CUYD</v>
          </cell>
        </row>
        <row r="1062">
          <cell r="A1062" t="str">
            <v>55210-0100</v>
          </cell>
          <cell r="B1062" t="str">
            <v>Precast structural concrete, class A, abutment</v>
          </cell>
          <cell r="C1062" t="str">
            <v>m3</v>
          </cell>
          <cell r="D1062" t="str">
            <v>PRECAST STRUCTURAL CONCRETE, CLASS A, ABUTMENT</v>
          </cell>
          <cell r="E1062" t="str">
            <v>CUYD</v>
          </cell>
        </row>
        <row r="1063">
          <cell r="A1063" t="str">
            <v>55210-0200</v>
          </cell>
          <cell r="B1063" t="str">
            <v>Precast structural concrete, class A, deck</v>
          </cell>
          <cell r="C1063" t="str">
            <v>m3</v>
          </cell>
          <cell r="D1063" t="str">
            <v>PRECAST STRUCTURAL CONCRETE, CLASS A, DECK</v>
          </cell>
          <cell r="E1063" t="str">
            <v>CUYD</v>
          </cell>
        </row>
        <row r="1064">
          <cell r="A1064" t="str">
            <v>55210-0300</v>
          </cell>
          <cell r="B1064" t="str">
            <v>Precast structural concrete, class A, pier</v>
          </cell>
          <cell r="C1064" t="str">
            <v>m3</v>
          </cell>
          <cell r="D1064" t="str">
            <v>PRECAST STRUCTURAL CONCRETE, CLASS A, PIER</v>
          </cell>
          <cell r="E1064" t="str">
            <v>CUYD</v>
          </cell>
        </row>
        <row r="1065">
          <cell r="A1065" t="str">
            <v>55210-0400</v>
          </cell>
          <cell r="B1065" t="str">
            <v>Precast structural concrete, class A(AE), abutment</v>
          </cell>
          <cell r="C1065" t="str">
            <v>m3</v>
          </cell>
          <cell r="D1065" t="str">
            <v>PRECAST STRUCTURAL CONCRETE, CLASS A(AE), ABUTMENT</v>
          </cell>
          <cell r="E1065" t="str">
            <v>CUYD</v>
          </cell>
        </row>
        <row r="1066">
          <cell r="A1066" t="str">
            <v>55210-0500</v>
          </cell>
          <cell r="B1066" t="str">
            <v>Precast structural concrete, class A(AE), deck</v>
          </cell>
          <cell r="C1066" t="str">
            <v>m3</v>
          </cell>
          <cell r="D1066" t="str">
            <v>PRECAST STRUCTURAL CONCRETE, CLASS A(AE), DECK</v>
          </cell>
          <cell r="E1066" t="str">
            <v>CUYD</v>
          </cell>
        </row>
        <row r="1067">
          <cell r="A1067" t="str">
            <v>55210-0600</v>
          </cell>
          <cell r="B1067" t="str">
            <v>Precast structural concrete, class A(AE), pier</v>
          </cell>
          <cell r="C1067" t="str">
            <v>m3</v>
          </cell>
          <cell r="D1067" t="str">
            <v>PRECAST STRUCTURAL CONCRETE, CLASS A(AE), PIER</v>
          </cell>
          <cell r="E1067" t="str">
            <v>CUYD</v>
          </cell>
        </row>
        <row r="1068">
          <cell r="A1068" t="str">
            <v>55210-0700</v>
          </cell>
          <cell r="B1068" t="str">
            <v>Precast structural concrete, class C, abutment</v>
          </cell>
          <cell r="C1068" t="str">
            <v>m3</v>
          </cell>
          <cell r="D1068" t="str">
            <v>PRECAST STRUCTURAL CONCRETE, CLASS C, ABUTMENT</v>
          </cell>
          <cell r="E1068" t="str">
            <v>CUYD</v>
          </cell>
        </row>
        <row r="1069">
          <cell r="A1069" t="str">
            <v>55210-0800</v>
          </cell>
          <cell r="B1069" t="str">
            <v>Precast structural concrete, class C, deck</v>
          </cell>
          <cell r="C1069" t="str">
            <v>m3</v>
          </cell>
          <cell r="D1069" t="str">
            <v>PRECAST STRUCTURAL CONCRETE, CLASS C, DECK</v>
          </cell>
          <cell r="E1069" t="str">
            <v>CUYD</v>
          </cell>
        </row>
        <row r="1070">
          <cell r="A1070" t="str">
            <v>55210-0900</v>
          </cell>
          <cell r="B1070" t="str">
            <v>Precast structural concrete, class C, pier</v>
          </cell>
          <cell r="C1070" t="str">
            <v>m3</v>
          </cell>
          <cell r="D1070" t="str">
            <v>PRECAST STRUCTURAL CONCRETE, CLASS C, PIER</v>
          </cell>
          <cell r="E1070" t="str">
            <v>CUYD</v>
          </cell>
        </row>
        <row r="1071">
          <cell r="A1071" t="str">
            <v>55210-1000</v>
          </cell>
          <cell r="B1071" t="str">
            <v>Precast structural concrete, class C (AE), abutment</v>
          </cell>
          <cell r="C1071" t="str">
            <v>m3</v>
          </cell>
          <cell r="D1071" t="str">
            <v>PRECAST STRUCTURAL CONCRETE, CLASS C (AE), ABUTMENT</v>
          </cell>
          <cell r="E1071" t="str">
            <v>CUYD</v>
          </cell>
        </row>
        <row r="1072">
          <cell r="A1072" t="str">
            <v>55210-1100</v>
          </cell>
          <cell r="B1072" t="str">
            <v>Precast structural concrete, class C (AE), deck</v>
          </cell>
          <cell r="C1072" t="str">
            <v>m3</v>
          </cell>
          <cell r="D1072" t="str">
            <v>PRECAST STRUCTURAL CONCRETE, CLASS C (AE), DECK</v>
          </cell>
          <cell r="E1072" t="str">
            <v>CUYD</v>
          </cell>
        </row>
        <row r="1073">
          <cell r="A1073" t="str">
            <v>55210-1200</v>
          </cell>
          <cell r="B1073" t="str">
            <v>Precast structural concrete, class C (AE), pier</v>
          </cell>
          <cell r="C1073" t="str">
            <v>m3</v>
          </cell>
          <cell r="D1073" t="str">
            <v>PRECAST STRUCTURAL CONCRETE, CLASS C (AE), PIER</v>
          </cell>
          <cell r="E1073" t="str">
            <v>CUYD</v>
          </cell>
        </row>
        <row r="1074">
          <cell r="A1074" t="str">
            <v>55210-1300</v>
          </cell>
          <cell r="B1074" t="str">
            <v>Precast structural concrete, class D (AE), abutment</v>
          </cell>
          <cell r="C1074" t="str">
            <v>m3</v>
          </cell>
          <cell r="D1074" t="str">
            <v>PRECAST STRUCTURAL CONCRETE, CLASS D (AE), ABUTMENT</v>
          </cell>
          <cell r="E1074" t="str">
            <v>CUYD</v>
          </cell>
        </row>
        <row r="1075">
          <cell r="A1075" t="str">
            <v>55210-1400</v>
          </cell>
          <cell r="B1075" t="str">
            <v>Precast structural concrete, class D (AE), deck</v>
          </cell>
          <cell r="C1075" t="str">
            <v>m3</v>
          </cell>
          <cell r="D1075" t="str">
            <v>PRECAST STRUCTURAL CONCRETE, CLASS D (AE), DECK</v>
          </cell>
          <cell r="E1075" t="str">
            <v>CUYD</v>
          </cell>
        </row>
        <row r="1076">
          <cell r="A1076" t="str">
            <v>55210-1500</v>
          </cell>
          <cell r="B1076" t="str">
            <v>Precast structural concrete, class D (AE), pier</v>
          </cell>
          <cell r="C1076" t="str">
            <v>m3</v>
          </cell>
          <cell r="D1076" t="str">
            <v>PRECAST STRUCTURAL CONCRETE, CLASS D (AE), PIER</v>
          </cell>
          <cell r="E1076" t="str">
            <v>CUYD</v>
          </cell>
        </row>
        <row r="1077">
          <cell r="A1077" t="str">
            <v>55210-1600</v>
          </cell>
          <cell r="B1077" t="str">
            <v>Precast structural concrete, class S (seal), abutment</v>
          </cell>
          <cell r="C1077" t="str">
            <v>m3</v>
          </cell>
          <cell r="D1077" t="str">
            <v>PRECAST STRUCTURAL CONCRETE, CLASS S (SEAL), ABUTMENT</v>
          </cell>
          <cell r="E1077" t="str">
            <v>CUYD</v>
          </cell>
        </row>
        <row r="1078">
          <cell r="A1078" t="str">
            <v>55210-1700</v>
          </cell>
          <cell r="B1078" t="str">
            <v>Precast structural concrete, class S (seal), deck</v>
          </cell>
          <cell r="C1078" t="str">
            <v>m3</v>
          </cell>
          <cell r="D1078" t="str">
            <v>PRECAST STRUCTURAL CONCRETE, CLASS S (SEAL), DECK</v>
          </cell>
          <cell r="E1078" t="str">
            <v>CUYD</v>
          </cell>
        </row>
        <row r="1079">
          <cell r="A1079" t="str">
            <v>55210-1800</v>
          </cell>
          <cell r="B1079" t="str">
            <v>Precast structural concrete, class S (seal), pier</v>
          </cell>
          <cell r="C1079" t="str">
            <v>m3</v>
          </cell>
          <cell r="D1079" t="str">
            <v>PRECAST STRUCTURAL CONCRETE, CLASS S (SEAL), PIER</v>
          </cell>
          <cell r="E1079" t="str">
            <v>CUYD</v>
          </cell>
        </row>
        <row r="1080">
          <cell r="A1080" t="str">
            <v>55211-0000</v>
          </cell>
          <cell r="B1080" t="str">
            <v>Precast structural concrete</v>
          </cell>
          <cell r="C1080" t="str">
            <v>m2</v>
          </cell>
          <cell r="D1080" t="str">
            <v>PRECAST STRUCTURAL CONCRETE</v>
          </cell>
          <cell r="E1080" t="str">
            <v>SQYD</v>
          </cell>
        </row>
        <row r="1081">
          <cell r="A1081" t="str">
            <v>55220-0000</v>
          </cell>
          <cell r="B1081" t="str">
            <v>Repair concrete</v>
          </cell>
          <cell r="C1081" t="str">
            <v>m2</v>
          </cell>
          <cell r="D1081" t="str">
            <v>REPAIR CONCRETE</v>
          </cell>
          <cell r="E1081" t="str">
            <v>SQYD</v>
          </cell>
        </row>
        <row r="1082">
          <cell r="A1082" t="str">
            <v>55221-0000</v>
          </cell>
          <cell r="B1082" t="str">
            <v>Repair concrete</v>
          </cell>
          <cell r="C1082" t="str">
            <v>m3</v>
          </cell>
          <cell r="D1082" t="str">
            <v>REPAIR CONCRETE</v>
          </cell>
          <cell r="E1082" t="str">
            <v>CUYD</v>
          </cell>
        </row>
        <row r="1083">
          <cell r="A1083" t="str">
            <v>55222-0000</v>
          </cell>
          <cell r="B1083" t="str">
            <v>Repair concrete</v>
          </cell>
          <cell r="C1083" t="str">
            <v>LPSM</v>
          </cell>
          <cell r="D1083" t="str">
            <v>REPAIR CONCRETE</v>
          </cell>
          <cell r="E1083" t="str">
            <v>LPSM</v>
          </cell>
        </row>
        <row r="1084">
          <cell r="A1084" t="str">
            <v>55223-0000</v>
          </cell>
          <cell r="B1084" t="str">
            <v>Repair concrete</v>
          </cell>
          <cell r="C1084" t="str">
            <v>m</v>
          </cell>
          <cell r="D1084" t="str">
            <v>REPAIR CONCRETE</v>
          </cell>
          <cell r="E1084" t="str">
            <v>LNFT</v>
          </cell>
        </row>
        <row r="1085">
          <cell r="A1085" t="str">
            <v>55224-0000</v>
          </cell>
          <cell r="B1085" t="str">
            <v>Seal concrete surface</v>
          </cell>
          <cell r="C1085" t="str">
            <v>m2</v>
          </cell>
          <cell r="D1085" t="str">
            <v>SEAL CONCRETE SURFACE</v>
          </cell>
          <cell r="E1085" t="str">
            <v>SQYD</v>
          </cell>
        </row>
        <row r="1086">
          <cell r="A1086" t="str">
            <v>55225-0000</v>
          </cell>
          <cell r="B1086" t="str">
            <v>Clean and reseal joints</v>
          </cell>
          <cell r="C1086" t="str">
            <v>m</v>
          </cell>
          <cell r="D1086" t="str">
            <v>CLEAN AND RESEAL JOINTS</v>
          </cell>
          <cell r="E1086" t="str">
            <v>LNFT</v>
          </cell>
        </row>
        <row r="1087">
          <cell r="A1087" t="str">
            <v>55226-0000</v>
          </cell>
          <cell r="B1087" t="str">
            <v>Clean concrete surface</v>
          </cell>
          <cell r="C1087" t="str">
            <v>m2</v>
          </cell>
          <cell r="D1087" t="str">
            <v>CLEAN CONCRETE SURFACE</v>
          </cell>
          <cell r="E1087" t="str">
            <v>SQYD</v>
          </cell>
        </row>
        <row r="1088">
          <cell r="A1088" t="str">
            <v>55227-0000</v>
          </cell>
          <cell r="B1088" t="str">
            <v>Clean concrete surface</v>
          </cell>
          <cell r="C1088" t="str">
            <v>LPSM</v>
          </cell>
          <cell r="D1088" t="str">
            <v>CLEAN CONCRETE SURFACE</v>
          </cell>
          <cell r="E1088" t="str">
            <v>LPSM</v>
          </cell>
        </row>
        <row r="1089">
          <cell r="A1089" t="str">
            <v>55230-0000</v>
          </cell>
          <cell r="B1089" t="str">
            <v>Concrete color finish</v>
          </cell>
          <cell r="C1089" t="str">
            <v>m2</v>
          </cell>
          <cell r="D1089" t="str">
            <v>CONCRETE COLOR FINISH</v>
          </cell>
          <cell r="E1089" t="str">
            <v>SQYD</v>
          </cell>
        </row>
        <row r="1090">
          <cell r="A1090" t="str">
            <v>55231-0000</v>
          </cell>
          <cell r="B1090" t="str">
            <v>Concrete color agent</v>
          </cell>
          <cell r="C1090" t="str">
            <v>kg</v>
          </cell>
          <cell r="D1090" t="str">
            <v>CONCRETE COLOR AGENT</v>
          </cell>
          <cell r="E1090" t="str">
            <v>LB</v>
          </cell>
        </row>
        <row r="1091">
          <cell r="A1091" t="str">
            <v>55235-0000</v>
          </cell>
          <cell r="B1091" t="str">
            <v>Expansion joints</v>
          </cell>
          <cell r="C1091" t="str">
            <v>m</v>
          </cell>
          <cell r="D1091" t="str">
            <v>EXPANSION JOINTS</v>
          </cell>
          <cell r="E1091" t="str">
            <v>LNFT</v>
          </cell>
        </row>
        <row r="1092">
          <cell r="A1092" t="str">
            <v>55236-0000</v>
          </cell>
          <cell r="B1092" t="str">
            <v>Expansion joint repair</v>
          </cell>
          <cell r="C1092" t="str">
            <v>LPSM</v>
          </cell>
          <cell r="D1092" t="str">
            <v>EXPANSION JOINT REPAIR</v>
          </cell>
          <cell r="E1092" t="str">
            <v>LPSM</v>
          </cell>
        </row>
        <row r="1093">
          <cell r="A1093" t="str">
            <v>55240-0000</v>
          </cell>
          <cell r="B1093" t="str">
            <v>Grout</v>
          </cell>
          <cell r="C1093" t="str">
            <v>m3</v>
          </cell>
          <cell r="D1093" t="str">
            <v>GROUT</v>
          </cell>
          <cell r="E1093" t="str">
            <v>CUFT</v>
          </cell>
        </row>
        <row r="1094">
          <cell r="A1094" t="str">
            <v>55301-0100</v>
          </cell>
          <cell r="B1094" t="str">
            <v>Precast, prestressed concrete AASHTO girder, non-standard</v>
          </cell>
          <cell r="C1094" t="str">
            <v>Each</v>
          </cell>
          <cell r="D1094" t="str">
            <v>PRECAST, PRESTRESSED CONCRETE AASHTO GIRDER, NON-STANDARD</v>
          </cell>
          <cell r="E1094" t="str">
            <v>EACH</v>
          </cell>
        </row>
        <row r="1095">
          <cell r="A1095" t="str">
            <v>55301-3200</v>
          </cell>
          <cell r="B1095" t="str">
            <v>Precast, prestressed concrete girder</v>
          </cell>
          <cell r="C1095" t="str">
            <v>Each</v>
          </cell>
          <cell r="D1095" t="str">
            <v>PRECAST, PRESTRESSED CONCRETE GIRDER</v>
          </cell>
          <cell r="E1095" t="str">
            <v>EACH</v>
          </cell>
        </row>
        <row r="1096">
          <cell r="A1096" t="str">
            <v>55301-3300</v>
          </cell>
          <cell r="B1096" t="str">
            <v>Precast, prestressed concrete AASHTO girder</v>
          </cell>
          <cell r="C1096" t="str">
            <v>Each</v>
          </cell>
          <cell r="D1096" t="str">
            <v>PRECAST, PRESTRESSED CONCRETE AASHTO GIRDER</v>
          </cell>
          <cell r="E1096" t="str">
            <v>EACH</v>
          </cell>
        </row>
        <row r="1097">
          <cell r="A1097" t="str">
            <v>55301-3400</v>
          </cell>
          <cell r="B1097" t="str">
            <v>Precast, prestressed concrete box beam</v>
          </cell>
          <cell r="C1097" t="str">
            <v>Each</v>
          </cell>
          <cell r="D1097" t="str">
            <v>PRECAST, PRESTRESSED CONCRETE BOX BEAM</v>
          </cell>
          <cell r="E1097" t="str">
            <v>EACH</v>
          </cell>
        </row>
        <row r="1098">
          <cell r="A1098" t="str">
            <v>55301-3500</v>
          </cell>
          <cell r="B1098" t="str">
            <v>Precast, prestressed concrete slab</v>
          </cell>
          <cell r="C1098" t="str">
            <v>Each</v>
          </cell>
          <cell r="D1098" t="str">
            <v>PRECAST, PRESTRESSED CONCRETE SLAB</v>
          </cell>
          <cell r="E1098" t="str">
            <v>EACH</v>
          </cell>
        </row>
        <row r="1099">
          <cell r="A1099" t="str">
            <v>55301-3600</v>
          </cell>
          <cell r="B1099" t="str">
            <v>Precast, prestressed concrete bulb tee girder</v>
          </cell>
          <cell r="C1099" t="str">
            <v>Each</v>
          </cell>
          <cell r="D1099" t="str">
            <v>PRECAST, PRESTRESSED CONCRETE BULB TEE GIRDER</v>
          </cell>
          <cell r="E1099" t="str">
            <v>EACH</v>
          </cell>
        </row>
        <row r="1100">
          <cell r="A1100" t="str">
            <v>55301-3700</v>
          </cell>
          <cell r="B1100" t="str">
            <v>Precast, prestressed concrete decked bulb tee girder</v>
          </cell>
          <cell r="C1100" t="str">
            <v>Each</v>
          </cell>
          <cell r="D1100" t="str">
            <v>PRECAST, PRESTRESSED CONCRETE DECKED BULB TEE GIRDER</v>
          </cell>
          <cell r="E1100" t="str">
            <v>EACH</v>
          </cell>
        </row>
        <row r="1101">
          <cell r="A1101" t="str">
            <v>55302-0100</v>
          </cell>
          <cell r="B1101" t="str">
            <v>Precast, prestressed concrete AASHTO girder, non-standard</v>
          </cell>
          <cell r="C1101" t="str">
            <v>m</v>
          </cell>
          <cell r="D1101" t="str">
            <v>PRECAST, PRESTRESSED CONCRETE AASHTO GIRDER, NON-STANDARD</v>
          </cell>
          <cell r="E1101" t="str">
            <v>LNFT</v>
          </cell>
        </row>
        <row r="1102">
          <cell r="A1102" t="str">
            <v>55302-0200</v>
          </cell>
          <cell r="B1102" t="str">
            <v>Precast, prestressed concrete slabs, 900mm non-voided</v>
          </cell>
          <cell r="C1102" t="str">
            <v>m</v>
          </cell>
          <cell r="D1102" t="str">
            <v>PRECAST, PRESTRESSED CONCRETE SLABS, 36-INCH NON-VOIDED</v>
          </cell>
          <cell r="E1102" t="str">
            <v>LNFT</v>
          </cell>
        </row>
        <row r="1103">
          <cell r="A1103" t="str">
            <v>55302-0300</v>
          </cell>
          <cell r="B1103" t="str">
            <v>Precast, prestressed concrete slabs, 1200mm non-voided</v>
          </cell>
          <cell r="C1103" t="str">
            <v>m</v>
          </cell>
          <cell r="D1103" t="str">
            <v>PRECAST, PRESTRESSED CONCRETE SLABS, 48-INCH NON-VOIDED</v>
          </cell>
          <cell r="E1103" t="str">
            <v>LNFT</v>
          </cell>
        </row>
        <row r="1104">
          <cell r="A1104" t="str">
            <v>55302-0400</v>
          </cell>
          <cell r="B1104" t="str">
            <v>Precast, prestressed concrete slabs, 900mm voided</v>
          </cell>
          <cell r="C1104" t="str">
            <v>m</v>
          </cell>
          <cell r="D1104" t="str">
            <v>PRECAST, PRESTRESSED CONCRETE SLABS, 36-INCH VOIDED</v>
          </cell>
          <cell r="E1104" t="str">
            <v>LNFT</v>
          </cell>
        </row>
        <row r="1105">
          <cell r="A1105" t="str">
            <v>55302-0500</v>
          </cell>
          <cell r="B1105" t="str">
            <v>Precast, prestressed concrete slabs, 1200mm voided</v>
          </cell>
          <cell r="C1105" t="str">
            <v>m</v>
          </cell>
          <cell r="D1105" t="str">
            <v>PRECAST, PRESTRESSED CONCRETE SLABS, 48-INCH VOIDED</v>
          </cell>
          <cell r="E1105" t="str">
            <v>LNFT</v>
          </cell>
        </row>
        <row r="1106">
          <cell r="A1106" t="str">
            <v>55302-0600</v>
          </cell>
          <cell r="B1106" t="str">
            <v>Precast, prestressed concrete box beam, type B1-36</v>
          </cell>
          <cell r="C1106" t="str">
            <v>m</v>
          </cell>
          <cell r="D1106" t="str">
            <v>PRECAST, PRESTRESSED CONCRETE BOX BEAM, TYPE B1-36</v>
          </cell>
          <cell r="E1106" t="str">
            <v>LNFT</v>
          </cell>
        </row>
        <row r="1107">
          <cell r="A1107" t="str">
            <v>55302-0700</v>
          </cell>
          <cell r="B1107" t="str">
            <v>Precast, prestressed concrete box beam, type B2-36</v>
          </cell>
          <cell r="C1107" t="str">
            <v>m</v>
          </cell>
          <cell r="D1107" t="str">
            <v>PRECAST, PRESTRESSED CONCRETE BOX BEAM, TYPE B2-36</v>
          </cell>
          <cell r="E1107" t="str">
            <v>LNFT</v>
          </cell>
        </row>
        <row r="1108">
          <cell r="A1108" t="str">
            <v>55302-0800</v>
          </cell>
          <cell r="B1108" t="str">
            <v>Precast, prestressed concrete box beam, type B3-36</v>
          </cell>
          <cell r="C1108" t="str">
            <v>m</v>
          </cell>
          <cell r="D1108" t="str">
            <v>PRECAST, PRESTRESSED CONCRETE BOX BEAM, TYPE B3-36</v>
          </cell>
          <cell r="E1108" t="str">
            <v>LNFT</v>
          </cell>
        </row>
        <row r="1109">
          <cell r="A1109" t="str">
            <v>55302-0900</v>
          </cell>
          <cell r="B1109" t="str">
            <v>Precast, prestressed concrete box beam, type B4-36</v>
          </cell>
          <cell r="C1109" t="str">
            <v>m</v>
          </cell>
          <cell r="D1109" t="str">
            <v>PRECAST, PRESTRESSED CONCRETE BOX BEAM, TYPE B4-36</v>
          </cell>
          <cell r="E1109" t="str">
            <v>LNFT</v>
          </cell>
        </row>
        <row r="1110">
          <cell r="A1110" t="str">
            <v>55302-1000</v>
          </cell>
          <cell r="B1110" t="str">
            <v>Precast, prestressed concrete box beam, type B1-48</v>
          </cell>
          <cell r="C1110" t="str">
            <v>m</v>
          </cell>
          <cell r="D1110" t="str">
            <v>PRECAST, PRESTRESSED CONCRETE BOX BEAM, TYPE B1-48</v>
          </cell>
          <cell r="E1110" t="str">
            <v>LNFT</v>
          </cell>
        </row>
        <row r="1111">
          <cell r="A1111" t="str">
            <v>55302-1100</v>
          </cell>
          <cell r="B1111" t="str">
            <v>Precast, prestressed concrete box beam, type B2-48</v>
          </cell>
          <cell r="C1111" t="str">
            <v>m</v>
          </cell>
          <cell r="D1111" t="str">
            <v>PRECAST, PRESTRESSED CONCRETE BOX BEAM, TYPE B2-48</v>
          </cell>
          <cell r="E1111" t="str">
            <v>LNFT</v>
          </cell>
        </row>
        <row r="1112">
          <cell r="A1112" t="str">
            <v>55302-1200</v>
          </cell>
          <cell r="B1112" t="str">
            <v>Precast, prestressed concrete box beam, type B3-48</v>
          </cell>
          <cell r="C1112" t="str">
            <v>m</v>
          </cell>
          <cell r="D1112" t="str">
            <v>PRECAST, PRESTRESSED CONCRETE BOX BEAM, TYPE B3-48</v>
          </cell>
          <cell r="E1112" t="str">
            <v>LNFT</v>
          </cell>
        </row>
        <row r="1113">
          <cell r="A1113" t="str">
            <v>55302-1300</v>
          </cell>
          <cell r="B1113" t="str">
            <v>Precast, prestressed concrete box beam, type B4-48</v>
          </cell>
          <cell r="C1113" t="str">
            <v>m</v>
          </cell>
          <cell r="D1113" t="str">
            <v>PRECAST, PRESTRESSED CONCRETE BOX BEAM, TYPE B4-48</v>
          </cell>
          <cell r="E1113" t="str">
            <v>LNFT</v>
          </cell>
        </row>
        <row r="1114">
          <cell r="A1114" t="str">
            <v>55302-1400</v>
          </cell>
          <cell r="B1114" t="str">
            <v>Precast, prestressed concrete box beam, non-standard</v>
          </cell>
          <cell r="C1114" t="str">
            <v>m</v>
          </cell>
          <cell r="D1114" t="str">
            <v>PRECAST, PRESTRESSED CONCRETE BOX BEAM, NON-STANDARD</v>
          </cell>
          <cell r="E1114" t="str">
            <v>LNFT</v>
          </cell>
        </row>
        <row r="1115">
          <cell r="A1115" t="str">
            <v>55302-1500</v>
          </cell>
          <cell r="B1115" t="str">
            <v>Precast, prestressed concrete bulb tee girders, 1050mm</v>
          </cell>
          <cell r="C1115" t="str">
            <v>m</v>
          </cell>
          <cell r="D1115" t="str">
            <v>PRECAST, PRESTRESSED CONCRETE BULB TEE GIRDERS, 42-INCH</v>
          </cell>
          <cell r="E1115" t="str">
            <v>LNFT</v>
          </cell>
        </row>
        <row r="1116">
          <cell r="A1116" t="str">
            <v>55302-1600</v>
          </cell>
          <cell r="B1116" t="str">
            <v>Precast, prestressed concrete bulb tee girders, 1250mm</v>
          </cell>
          <cell r="C1116" t="str">
            <v>m</v>
          </cell>
          <cell r="D1116" t="str">
            <v>PRECAST, PRESTRESSED CONCRETE BULB TEE GIRDERS, 50-INCH</v>
          </cell>
          <cell r="E1116" t="str">
            <v>LNFT</v>
          </cell>
        </row>
        <row r="1117">
          <cell r="A1117" t="str">
            <v>55302-1700</v>
          </cell>
          <cell r="B1117" t="str">
            <v>Precast, prestressed concrete bulb tee girders, 1350mm</v>
          </cell>
          <cell r="C1117" t="str">
            <v>m</v>
          </cell>
          <cell r="D1117" t="str">
            <v>PRECAST, PRESTRESSED CONCRETE BULB TEE GIRDERS, 54-INCH</v>
          </cell>
          <cell r="E1117" t="str">
            <v>LNFT</v>
          </cell>
        </row>
        <row r="1118">
          <cell r="A1118" t="str">
            <v>55302-1800</v>
          </cell>
          <cell r="B1118" t="str">
            <v>Precast, prestressed concrete bulb tee girders, 1450mm</v>
          </cell>
          <cell r="C1118" t="str">
            <v>m</v>
          </cell>
          <cell r="D1118" t="str">
            <v>PRECAST, PRESTRESSED CONCRETE BULB TEE GIRDERS, 58-INCH</v>
          </cell>
          <cell r="E1118" t="str">
            <v>LNFT</v>
          </cell>
        </row>
        <row r="1119">
          <cell r="A1119" t="str">
            <v>55302-1900</v>
          </cell>
          <cell r="B1119" t="str">
            <v>Precast, prestressed concrete bulb tee girders, 1575mm</v>
          </cell>
          <cell r="C1119" t="str">
            <v>m</v>
          </cell>
          <cell r="D1119" t="str">
            <v>PRECAST, PRESTRESSED CONCRETE BULB TEE GIRDERS, 63-INCH</v>
          </cell>
          <cell r="E1119" t="str">
            <v>LNFT</v>
          </cell>
        </row>
        <row r="1120">
          <cell r="A1120" t="str">
            <v>55302-2000</v>
          </cell>
          <cell r="B1120" t="str">
            <v>Precast, prestressed concrete bulb tee girders, 1800mm</v>
          </cell>
          <cell r="C1120" t="str">
            <v>m</v>
          </cell>
          <cell r="D1120" t="str">
            <v>PRECAST, PRESTRESSED CONCRETE BULB TEE GIRDERS, 72-INCH</v>
          </cell>
          <cell r="E1120" t="str">
            <v>LNFT</v>
          </cell>
        </row>
        <row r="1121">
          <cell r="A1121" t="str">
            <v>55302-2100</v>
          </cell>
          <cell r="B1121" t="str">
            <v>Precast, prestressed concrete bulb tee girders, 1850mm</v>
          </cell>
          <cell r="C1121" t="str">
            <v>m</v>
          </cell>
          <cell r="D1121" t="str">
            <v>PRECAST, PRESTRESSED CONCRETE BULB TEE GIRDERS, 74-INCH</v>
          </cell>
          <cell r="E1121" t="str">
            <v>LNFT</v>
          </cell>
        </row>
        <row r="1122">
          <cell r="A1122" t="str">
            <v>55302-2200</v>
          </cell>
          <cell r="B1122" t="str">
            <v>Precast, prestressed concrete decked bulb tee girders, 875mm</v>
          </cell>
          <cell r="C1122" t="str">
            <v>m</v>
          </cell>
          <cell r="D1122" t="str">
            <v>PRECAST, PRESTRESSED CONCRETE DECKED BULB TEE GIRDERS, 35-INCH</v>
          </cell>
          <cell r="E1122" t="str">
            <v>LNFT</v>
          </cell>
        </row>
        <row r="1123">
          <cell r="A1123" t="str">
            <v>55302-2300</v>
          </cell>
          <cell r="B1123" t="str">
            <v>Precast, prestressed concrete decked bulb tee girders, 900mm</v>
          </cell>
          <cell r="C1123" t="str">
            <v>m</v>
          </cell>
          <cell r="D1123" t="str">
            <v>PRECAST, PRESTRESSED CONCRETE DECKED BULB TEE GIRDERS, 36-INCH</v>
          </cell>
          <cell r="E1123" t="str">
            <v>LNFT</v>
          </cell>
        </row>
        <row r="1124">
          <cell r="A1124" t="str">
            <v>55302-2400</v>
          </cell>
          <cell r="B1124" t="str">
            <v>Precast, prestressed concrete decked bulb tee girders, 1025mm</v>
          </cell>
          <cell r="C1124" t="str">
            <v>m</v>
          </cell>
          <cell r="D1124" t="str">
            <v>PRECAST, PRESTRESSED CONCRETE DECKED BULB TEE GIRDERS, 41-INCH</v>
          </cell>
          <cell r="E1124" t="str">
            <v>LNFT</v>
          </cell>
        </row>
        <row r="1125">
          <cell r="A1125" t="str">
            <v>55302-2500</v>
          </cell>
          <cell r="B1125" t="str">
            <v>Precast, prestressed concrete decked bulb tee girders, 1125mm</v>
          </cell>
          <cell r="C1125" t="str">
            <v>m</v>
          </cell>
          <cell r="D1125" t="str">
            <v>PRECAST, PRESTRESSED CONCRETE DECKED BULB TEE GIRDERS, 45-INCH</v>
          </cell>
          <cell r="E1125" t="str">
            <v>LNFT</v>
          </cell>
        </row>
        <row r="1126">
          <cell r="A1126" t="str">
            <v>55302-2600</v>
          </cell>
          <cell r="B1126" t="str">
            <v>Precast, prestressed concrete decked bulb tee girders, 1275mm</v>
          </cell>
          <cell r="C1126" t="str">
            <v>m</v>
          </cell>
          <cell r="D1126" t="str">
            <v>PRECAST, PRESTRESSED CONCRETE DECKED BULB TEE GIRDERS, 51-INCH</v>
          </cell>
          <cell r="E1126" t="str">
            <v>LNFT</v>
          </cell>
        </row>
        <row r="1127">
          <cell r="A1127" t="str">
            <v>55302-2700</v>
          </cell>
          <cell r="B1127" t="str">
            <v>Precast, prestressed concrete decked bulb tee girders, 1325mm</v>
          </cell>
          <cell r="C1127" t="str">
            <v>m</v>
          </cell>
          <cell r="D1127" t="str">
            <v>PRECAST, PRESTRESSED CONCRETE DECKED BULB TEE GIRDERS, 53-INCH</v>
          </cell>
          <cell r="E1127" t="str">
            <v>LNFT</v>
          </cell>
        </row>
        <row r="1128">
          <cell r="A1128" t="str">
            <v>55302-2800</v>
          </cell>
          <cell r="B1128" t="str">
            <v>Precast, prestressed concrete decked bulb tee girders, 1350mm</v>
          </cell>
          <cell r="C1128" t="str">
            <v>m</v>
          </cell>
          <cell r="D1128" t="str">
            <v>PRECAST, PRESTRESSED CONCRETE DECKED BULB TEE GIRDERS, 54-INCH</v>
          </cell>
          <cell r="E1128" t="str">
            <v>LNFT</v>
          </cell>
        </row>
        <row r="1129">
          <cell r="A1129" t="str">
            <v>55302-2900</v>
          </cell>
          <cell r="B1129" t="str">
            <v>Precast, prestressed concrete decked bulb tee girders, 1375mm</v>
          </cell>
          <cell r="C1129" t="str">
            <v>m</v>
          </cell>
          <cell r="D1129" t="str">
            <v>PRECAST, PRESTRESSED CONCRETE DECKED BULB TEE GIRDERS, 55-INCH</v>
          </cell>
          <cell r="E1129" t="str">
            <v>LNFT</v>
          </cell>
        </row>
        <row r="1130">
          <cell r="A1130" t="str">
            <v>55302-3000</v>
          </cell>
          <cell r="B1130" t="str">
            <v>Precast, prestressed concrete decked bulb tee girders, 1500mm</v>
          </cell>
          <cell r="C1130" t="str">
            <v>m</v>
          </cell>
          <cell r="D1130" t="str">
            <v>PRECAST, PRESTRESSED CONCRETE DECKED BULB TEE GIRDERS, 60-INCH</v>
          </cell>
          <cell r="E1130" t="str">
            <v>LNFT</v>
          </cell>
        </row>
        <row r="1131">
          <cell r="A1131" t="str">
            <v>55302-3100</v>
          </cell>
          <cell r="B1131" t="str">
            <v>Precast, prestressed concrete decked bulb tee girders, 1625mm</v>
          </cell>
          <cell r="C1131" t="str">
            <v>m</v>
          </cell>
          <cell r="D1131" t="str">
            <v>PRECAST, PRESTRESSED CONCRETE DECKED BULB TEE GIRDERS, 65-INCH</v>
          </cell>
          <cell r="E1131" t="str">
            <v>LNFT</v>
          </cell>
        </row>
        <row r="1132">
          <cell r="A1132" t="str">
            <v>55302-3200</v>
          </cell>
          <cell r="B1132" t="str">
            <v>Precast, prestressed concrete girder</v>
          </cell>
          <cell r="C1132" t="str">
            <v>m</v>
          </cell>
          <cell r="D1132" t="str">
            <v>PRECAST, PRESTRESSED CONCRETE GIRDER</v>
          </cell>
          <cell r="E1132" t="str">
            <v>LNFT</v>
          </cell>
        </row>
        <row r="1133">
          <cell r="A1133" t="str">
            <v>55302-3300</v>
          </cell>
          <cell r="B1133" t="str">
            <v>Precast, prestressed concrete AASHTO girder</v>
          </cell>
          <cell r="C1133" t="str">
            <v>m</v>
          </cell>
          <cell r="D1133" t="str">
            <v>PRECAST, PRESTRESSED CONCRETE AASHTO GIRDER</v>
          </cell>
          <cell r="E1133" t="str">
            <v>LNFT</v>
          </cell>
        </row>
        <row r="1134">
          <cell r="A1134" t="str">
            <v>55302-3400</v>
          </cell>
          <cell r="B1134" t="str">
            <v>Precast, prestressed concrete box beam</v>
          </cell>
          <cell r="C1134" t="str">
            <v>m</v>
          </cell>
          <cell r="D1134" t="str">
            <v>PRECAST, PRESTRESSED CONCRETE BOX BEAM</v>
          </cell>
          <cell r="E1134" t="str">
            <v>LNFT</v>
          </cell>
        </row>
        <row r="1135">
          <cell r="A1135" t="str">
            <v>55302-3500</v>
          </cell>
          <cell r="B1135" t="str">
            <v>Precast, prestressed concrete slab</v>
          </cell>
          <cell r="C1135" t="str">
            <v>m</v>
          </cell>
          <cell r="D1135" t="str">
            <v>PRECAST, PRESTRESSED CONCRETE SLAB</v>
          </cell>
          <cell r="E1135" t="str">
            <v>LNFT</v>
          </cell>
        </row>
        <row r="1136">
          <cell r="A1136" t="str">
            <v>55302-3600</v>
          </cell>
          <cell r="B1136" t="str">
            <v>Precast, prestressed concrete bulb tee girder</v>
          </cell>
          <cell r="C1136" t="str">
            <v>m</v>
          </cell>
          <cell r="D1136" t="str">
            <v>PRECAST, PRESTRESSED CONCRETE BULB TEE GIRDER</v>
          </cell>
          <cell r="E1136" t="str">
            <v>LNFT</v>
          </cell>
        </row>
        <row r="1137">
          <cell r="A1137" t="str">
            <v>55302-3700</v>
          </cell>
          <cell r="B1137" t="str">
            <v>Precast, prestressed concrete decked bulb tee girder</v>
          </cell>
          <cell r="C1137" t="str">
            <v>m</v>
          </cell>
          <cell r="D1137" t="str">
            <v>PRECAST, PRESTRESSED CONCRETE DECKED BULB TEE GIRDER</v>
          </cell>
          <cell r="E1137" t="str">
            <v>LNFT</v>
          </cell>
        </row>
        <row r="1138">
          <cell r="A1138" t="str">
            <v>55303-0000</v>
          </cell>
          <cell r="B1138" t="str">
            <v>Prestressing system</v>
          </cell>
          <cell r="C1138" t="str">
            <v>LPSM</v>
          </cell>
          <cell r="D1138" t="str">
            <v>PRESTRESSING SYSTEM</v>
          </cell>
          <cell r="E1138" t="str">
            <v>LPSM</v>
          </cell>
        </row>
        <row r="1139">
          <cell r="A1139" t="str">
            <v>55310-0100</v>
          </cell>
          <cell r="B1139" t="str">
            <v>Post-tensioning tendon repair</v>
          </cell>
          <cell r="C1139" t="str">
            <v>m</v>
          </cell>
          <cell r="D1139" t="str">
            <v>POST-TENSIONING TENDON REPAIR</v>
          </cell>
          <cell r="E1139" t="str">
            <v>LNFT</v>
          </cell>
        </row>
        <row r="1140">
          <cell r="A1140" t="str">
            <v>55311-0100</v>
          </cell>
          <cell r="B1140" t="str">
            <v>Post-tensioning anchorage repair</v>
          </cell>
          <cell r="C1140" t="str">
            <v>Each</v>
          </cell>
          <cell r="D1140" t="str">
            <v>POST-TENSIONING ANCHORAGE REPAIR</v>
          </cell>
          <cell r="E1140" t="str">
            <v>EACH</v>
          </cell>
        </row>
        <row r="1141">
          <cell r="A1141" t="str">
            <v>55401-1000</v>
          </cell>
          <cell r="B1141" t="str">
            <v>Reinforcing steel</v>
          </cell>
          <cell r="C1141" t="str">
            <v>kg</v>
          </cell>
          <cell r="D1141" t="str">
            <v>REINFORCING STEEL</v>
          </cell>
          <cell r="E1141" t="str">
            <v>LB</v>
          </cell>
        </row>
        <row r="1142">
          <cell r="A1142" t="str">
            <v>55401-2000</v>
          </cell>
          <cell r="B1142" t="str">
            <v>Reinforcing steel, epoxy coated</v>
          </cell>
          <cell r="C1142" t="str">
            <v>kg</v>
          </cell>
          <cell r="D1142" t="str">
            <v>REINFORCING STEEL, EPOXY COATED</v>
          </cell>
          <cell r="E1142" t="str">
            <v>LB</v>
          </cell>
        </row>
        <row r="1143">
          <cell r="A1143" t="str">
            <v>55401-2500</v>
          </cell>
          <cell r="B1143" t="str">
            <v>Reinforcing steel, galvanized</v>
          </cell>
          <cell r="C1143" t="str">
            <v>kg</v>
          </cell>
          <cell r="D1143" t="str">
            <v>REINFORCING STEEL, GALVANIZED</v>
          </cell>
          <cell r="E1143" t="str">
            <v>LB</v>
          </cell>
        </row>
        <row r="1144">
          <cell r="A1144" t="str">
            <v>55401-3000</v>
          </cell>
          <cell r="B1144" t="str">
            <v>Reinforcing steel, stainless steel</v>
          </cell>
          <cell r="C1144" t="str">
            <v>kg</v>
          </cell>
          <cell r="D1144" t="str">
            <v>REINFORCING STEEL, STAINLESS STEEL</v>
          </cell>
          <cell r="E1144" t="str">
            <v>LB</v>
          </cell>
        </row>
        <row r="1145">
          <cell r="A1145" t="str">
            <v>55401-4000</v>
          </cell>
          <cell r="B1145" t="str">
            <v>Reinforcing steel, uncoated, specialty high-strength, corrosion resistant</v>
          </cell>
          <cell r="C1145" t="str">
            <v>kg</v>
          </cell>
          <cell r="D1145" t="str">
            <v>REINFORCING STEEL, UNCOATED, SPECIALTY HIGH-STRENGTH, CORROSION RESISTANT</v>
          </cell>
          <cell r="E1145" t="str">
            <v>LB</v>
          </cell>
        </row>
        <row r="1146">
          <cell r="A1146" t="str">
            <v>55501-0000</v>
          </cell>
          <cell r="B1146" t="str">
            <v>Structural steel</v>
          </cell>
          <cell r="C1146" t="str">
            <v>LPSM</v>
          </cell>
          <cell r="D1146" t="str">
            <v>STRUCTURAL STEEL</v>
          </cell>
          <cell r="E1146" t="str">
            <v>LPSM</v>
          </cell>
        </row>
        <row r="1147">
          <cell r="A1147" t="str">
            <v>55501-1000</v>
          </cell>
          <cell r="B1147" t="str">
            <v>Structural steel, salvaged, modified, and erected</v>
          </cell>
          <cell r="C1147" t="str">
            <v>LPSM</v>
          </cell>
          <cell r="D1147" t="str">
            <v>STRUCTURAL STEEL, SALVAGED, MODIFIED, AND ERECTED</v>
          </cell>
          <cell r="E1147" t="str">
            <v>LPSM</v>
          </cell>
        </row>
        <row r="1148">
          <cell r="A1148" t="str">
            <v>55501-2000</v>
          </cell>
          <cell r="B1148" t="str">
            <v>Structural steel, evaluate gusset plate</v>
          </cell>
          <cell r="C1148" t="str">
            <v>LPSM</v>
          </cell>
          <cell r="D1148" t="str">
            <v>STRUCTURAL STEEL, EVALUATE GUSSET PLATE</v>
          </cell>
          <cell r="E1148" t="str">
            <v>LPSM</v>
          </cell>
        </row>
        <row r="1149">
          <cell r="A1149" t="str">
            <v>55501-2100</v>
          </cell>
          <cell r="B1149" t="str">
            <v>Structural steel, repair gusset plate</v>
          </cell>
          <cell r="C1149" t="str">
            <v>LPSM</v>
          </cell>
          <cell r="D1149" t="str">
            <v>STRUCTURAL STEEL, REPAIR GUSSET PLATE</v>
          </cell>
          <cell r="E1149" t="str">
            <v>LPSM</v>
          </cell>
        </row>
        <row r="1150">
          <cell r="A1150" t="str">
            <v>55502-0000</v>
          </cell>
          <cell r="B1150" t="str">
            <v>Structural steel, furnished, fabricated, and erected</v>
          </cell>
          <cell r="C1150" t="str">
            <v>kg</v>
          </cell>
          <cell r="D1150" t="str">
            <v>STRUCTURAL STEEL, FURNISHED, FABRICATED, AND ERECTED</v>
          </cell>
          <cell r="E1150" t="str">
            <v>LB</v>
          </cell>
        </row>
        <row r="1151">
          <cell r="A1151" t="str">
            <v>55504-0000</v>
          </cell>
          <cell r="B1151" t="str">
            <v>Pre-fabricated steel bridge</v>
          </cell>
          <cell r="C1151" t="str">
            <v>LPSM</v>
          </cell>
          <cell r="D1151" t="str">
            <v>PRE-FABRICATED STEEL BRIDGE</v>
          </cell>
          <cell r="E1151" t="str">
            <v>LPSM</v>
          </cell>
        </row>
        <row r="1152">
          <cell r="A1152" t="str">
            <v>55505-0000</v>
          </cell>
          <cell r="B1152" t="str">
            <v>Structural steel soldier pile</v>
          </cell>
          <cell r="C1152" t="str">
            <v>m</v>
          </cell>
          <cell r="D1152" t="str">
            <v>STRUCTURAL STEEL SOLDIER PILE</v>
          </cell>
          <cell r="E1152" t="str">
            <v>LNFT</v>
          </cell>
        </row>
        <row r="1153">
          <cell r="A1153" t="str">
            <v>55506-0000</v>
          </cell>
          <cell r="B1153" t="str">
            <v>Miscellaneous steel</v>
          </cell>
          <cell r="C1153" t="str">
            <v>Each</v>
          </cell>
          <cell r="D1153" t="str">
            <v>MISCELLANEOUS STEEL</v>
          </cell>
          <cell r="E1153" t="str">
            <v>EACH</v>
          </cell>
        </row>
        <row r="1154">
          <cell r="A1154" t="str">
            <v>55506-0100</v>
          </cell>
          <cell r="B1154" t="str">
            <v>Miscellaneous steel, scupper extension</v>
          </cell>
          <cell r="C1154" t="str">
            <v>Each</v>
          </cell>
          <cell r="D1154" t="str">
            <v>MISCELLANEOUS STEEL, SCUPPER EXTENSION</v>
          </cell>
          <cell r="E1154" t="str">
            <v>EACH</v>
          </cell>
        </row>
        <row r="1155">
          <cell r="A1155" t="str">
            <v>55601-0100</v>
          </cell>
          <cell r="B1155" t="str">
            <v>Bridge railing, aluminum</v>
          </cell>
          <cell r="C1155" t="str">
            <v>m</v>
          </cell>
          <cell r="D1155" t="str">
            <v>BRIDGE RAILING, ALUMINUM</v>
          </cell>
          <cell r="E1155" t="str">
            <v>LNFT</v>
          </cell>
        </row>
        <row r="1156">
          <cell r="A1156" t="str">
            <v>55601-0200</v>
          </cell>
          <cell r="B1156" t="str">
            <v>Bridge railing, aluminum, one rail</v>
          </cell>
          <cell r="C1156" t="str">
            <v>m</v>
          </cell>
          <cell r="D1156" t="str">
            <v>BRIDGE RAILING, ALUMINUM, ONE RAIL</v>
          </cell>
          <cell r="E1156" t="str">
            <v>LNFT</v>
          </cell>
        </row>
        <row r="1157">
          <cell r="A1157" t="str">
            <v>55601-0300</v>
          </cell>
          <cell r="B1157" t="str">
            <v>Bridge railing, aluminum, two rail</v>
          </cell>
          <cell r="C1157" t="str">
            <v>m</v>
          </cell>
          <cell r="D1157" t="str">
            <v>BRIDGE RAILING, ALUMINUM, TWO RAIL</v>
          </cell>
          <cell r="E1157" t="str">
            <v>LNFT</v>
          </cell>
        </row>
        <row r="1158">
          <cell r="A1158" t="str">
            <v>55601-0400</v>
          </cell>
          <cell r="B1158" t="str">
            <v>Bridge railing, aluminum, three rail</v>
          </cell>
          <cell r="C1158" t="str">
            <v>m</v>
          </cell>
          <cell r="D1158" t="str">
            <v>BRIDGE RAILING, ALUMINUM, THREE RAIL</v>
          </cell>
          <cell r="E1158" t="str">
            <v>LNFT</v>
          </cell>
        </row>
        <row r="1159">
          <cell r="A1159" t="str">
            <v>55601-0500</v>
          </cell>
          <cell r="B1159" t="str">
            <v>Bridge railing, concrete</v>
          </cell>
          <cell r="C1159" t="str">
            <v>m</v>
          </cell>
          <cell r="D1159" t="str">
            <v>BRIDGE RAILING, CONCRETE</v>
          </cell>
          <cell r="E1159" t="str">
            <v>LNFT</v>
          </cell>
        </row>
        <row r="1160">
          <cell r="A1160" t="str">
            <v>55601-0600</v>
          </cell>
          <cell r="B1160" t="str">
            <v>Bridge railing, concrete, beam rail</v>
          </cell>
          <cell r="C1160" t="str">
            <v>m</v>
          </cell>
          <cell r="D1160" t="str">
            <v>BRIDGE RAILING, CONCRETE, BEAM RAIL</v>
          </cell>
          <cell r="E1160" t="str">
            <v>LNFT</v>
          </cell>
        </row>
        <row r="1161">
          <cell r="A1161" t="str">
            <v>55601-0700</v>
          </cell>
          <cell r="B1161" t="str">
            <v>Bridge railing, concrete, Natchez Trace Rail</v>
          </cell>
          <cell r="C1161" t="str">
            <v>m</v>
          </cell>
          <cell r="D1161" t="str">
            <v>BRIDGE RAILING, CONCRETE, NATCHEZ TRACE RAIL</v>
          </cell>
          <cell r="E1161" t="str">
            <v>LNFT</v>
          </cell>
        </row>
        <row r="1162">
          <cell r="A1162" t="str">
            <v>55601-0800</v>
          </cell>
          <cell r="B1162" t="str">
            <v>Bridge railing, concrete, New Jersey safety shape</v>
          </cell>
          <cell r="C1162" t="str">
            <v>m</v>
          </cell>
          <cell r="D1162" t="str">
            <v>BRIDGE RAILING, CONCRETE, NEW JERSEY SAFETY SHAPE</v>
          </cell>
          <cell r="E1162" t="str">
            <v>LNFT</v>
          </cell>
        </row>
        <row r="1163">
          <cell r="A1163" t="str">
            <v>55601-0900</v>
          </cell>
          <cell r="B1163" t="str">
            <v>Bridge railing, steel</v>
          </cell>
          <cell r="C1163" t="str">
            <v>m</v>
          </cell>
          <cell r="D1163" t="str">
            <v>BRIDGE RAILING, STEEL</v>
          </cell>
          <cell r="E1163" t="str">
            <v>LNFT</v>
          </cell>
        </row>
        <row r="1164">
          <cell r="A1164" t="str">
            <v>55601-1000</v>
          </cell>
          <cell r="B1164" t="str">
            <v>Bridge railing, steel, one rail</v>
          </cell>
          <cell r="C1164" t="str">
            <v>m</v>
          </cell>
          <cell r="D1164" t="str">
            <v>BRIDGE RAILING, STEEL, ONE RAIL</v>
          </cell>
          <cell r="E1164" t="str">
            <v>LNFT</v>
          </cell>
        </row>
        <row r="1165">
          <cell r="A1165" t="str">
            <v>55601-1100</v>
          </cell>
          <cell r="B1165" t="str">
            <v>Bridge railing, steel, two rail</v>
          </cell>
          <cell r="C1165" t="str">
            <v>m</v>
          </cell>
          <cell r="D1165" t="str">
            <v>BRIDGE RAILING, STEEL, TWO RAIL</v>
          </cell>
          <cell r="E1165" t="str">
            <v>LNFT</v>
          </cell>
        </row>
        <row r="1166">
          <cell r="A1166" t="str">
            <v>55601-1200</v>
          </cell>
          <cell r="B1166" t="str">
            <v>Bridge railing, steel, three rail</v>
          </cell>
          <cell r="C1166" t="str">
            <v>m</v>
          </cell>
          <cell r="D1166" t="str">
            <v>BRIDGE RAILING, STEEL, THREE RAIL</v>
          </cell>
          <cell r="E1166" t="str">
            <v>LNFT</v>
          </cell>
        </row>
        <row r="1167">
          <cell r="A1167" t="str">
            <v>55601-1300</v>
          </cell>
          <cell r="B1167" t="str">
            <v>Bridge railing, timber</v>
          </cell>
          <cell r="C1167" t="str">
            <v>m</v>
          </cell>
          <cell r="D1167" t="str">
            <v>BRIDGE RAILING, TIMBER</v>
          </cell>
          <cell r="E1167" t="str">
            <v>LNFT</v>
          </cell>
        </row>
        <row r="1168">
          <cell r="A1168" t="str">
            <v>55601-1400</v>
          </cell>
          <cell r="B1168" t="str">
            <v>Bridge railing, timber, steel-backed</v>
          </cell>
          <cell r="C1168" t="str">
            <v>m</v>
          </cell>
          <cell r="D1168" t="str">
            <v>BRIDGE RAILING, TIMBER, STEEL-BACKED</v>
          </cell>
          <cell r="E1168" t="str">
            <v>LNFT</v>
          </cell>
        </row>
        <row r="1169">
          <cell r="A1169" t="str">
            <v>55602-1000</v>
          </cell>
          <cell r="B1169" t="str">
            <v>Remove and reset bridge railing</v>
          </cell>
          <cell r="C1169" t="str">
            <v>m</v>
          </cell>
          <cell r="D1169" t="str">
            <v>REMOVE AND RESET BRIDGE RAILING</v>
          </cell>
          <cell r="E1169" t="str">
            <v>LNFT</v>
          </cell>
        </row>
        <row r="1170">
          <cell r="A1170" t="str">
            <v>55603-1000</v>
          </cell>
          <cell r="B1170" t="str">
            <v>Remove and reset bridge railing</v>
          </cell>
          <cell r="C1170" t="str">
            <v>LPSM</v>
          </cell>
          <cell r="D1170" t="str">
            <v>REMOVE AND RESET BRIDGE RAILING</v>
          </cell>
          <cell r="E1170" t="str">
            <v>LPSM</v>
          </cell>
        </row>
        <row r="1171">
          <cell r="A1171" t="str">
            <v>55701-1000</v>
          </cell>
          <cell r="B1171" t="str">
            <v>Structural timber and lumber, untreated</v>
          </cell>
          <cell r="C1171" t="str">
            <v>m3</v>
          </cell>
          <cell r="D1171" t="str">
            <v>STRUCTURAL TIMBER AND LUMBER, UNTREATED</v>
          </cell>
          <cell r="E1171" t="str">
            <v>MFBM</v>
          </cell>
        </row>
        <row r="1172">
          <cell r="A1172" t="str">
            <v>55701-2000</v>
          </cell>
          <cell r="B1172" t="str">
            <v>Structural timber and lumber, treated</v>
          </cell>
          <cell r="C1172" t="str">
            <v>m3</v>
          </cell>
          <cell r="D1172" t="str">
            <v>STRUCTURAL TIMBER AND LUMBER, TREATED</v>
          </cell>
          <cell r="E1172" t="str">
            <v>MFBM</v>
          </cell>
        </row>
        <row r="1173">
          <cell r="A1173" t="str">
            <v>55701-3000</v>
          </cell>
          <cell r="B1173" t="str">
            <v>Structural timber and lumber, composite</v>
          </cell>
          <cell r="C1173" t="str">
            <v>m3</v>
          </cell>
          <cell r="D1173" t="str">
            <v>STRUCTURAL TIMBER AND LUMBER, COMPOSITE</v>
          </cell>
          <cell r="E1173" t="str">
            <v>MFBM</v>
          </cell>
        </row>
        <row r="1174">
          <cell r="A1174" t="str">
            <v>55702-1000</v>
          </cell>
          <cell r="B1174" t="str">
            <v>Structural timber and lumber, treated, pedestrian bridge</v>
          </cell>
          <cell r="C1174" t="str">
            <v>m</v>
          </cell>
          <cell r="D1174" t="str">
            <v>STRUCTURAL TIMBER AND LUMBER, TREATED, PEDESTRIAN BRIDGE</v>
          </cell>
          <cell r="E1174" t="str">
            <v>LNFT</v>
          </cell>
        </row>
        <row r="1175">
          <cell r="A1175" t="str">
            <v>55703-1000</v>
          </cell>
          <cell r="B1175" t="str">
            <v>Structural timber and lumber, treated, boardwalk</v>
          </cell>
          <cell r="C1175" t="str">
            <v>m2</v>
          </cell>
          <cell r="D1175" t="str">
            <v>STRUCTURAL TIMBER AND LUMBER, TREATED, BOARDWALK</v>
          </cell>
          <cell r="E1175" t="str">
            <v>SQYD</v>
          </cell>
        </row>
        <row r="1176">
          <cell r="A1176" t="str">
            <v>55703-2000</v>
          </cell>
          <cell r="B1176" t="str">
            <v>Structural timber and lumber, treated, decking</v>
          </cell>
          <cell r="C1176" t="str">
            <v>m2</v>
          </cell>
          <cell r="D1176" t="str">
            <v>STRUCTURAL TIMBER AND LUMBER, TREATED, DECKING</v>
          </cell>
          <cell r="E1176" t="str">
            <v>SQYD</v>
          </cell>
        </row>
        <row r="1177">
          <cell r="A1177" t="str">
            <v>55706-1000</v>
          </cell>
          <cell r="B1177" t="str">
            <v>Structural timber and lumber, untreated</v>
          </cell>
          <cell r="C1177" t="str">
            <v>LPSM</v>
          </cell>
          <cell r="D1177" t="str">
            <v>STRUCTURAL TIMBER AND LUMBER, UNTREATED</v>
          </cell>
          <cell r="E1177" t="str">
            <v>LPSM</v>
          </cell>
        </row>
        <row r="1178">
          <cell r="A1178" t="str">
            <v>55706-2000</v>
          </cell>
          <cell r="B1178" t="str">
            <v>Structural timber and lumber, treated</v>
          </cell>
          <cell r="C1178" t="str">
            <v>LPSM</v>
          </cell>
          <cell r="D1178" t="str">
            <v>STRUCTURAL TIMBER AND LUMBER, TREATED</v>
          </cell>
          <cell r="E1178" t="str">
            <v>LPSM</v>
          </cell>
        </row>
        <row r="1179">
          <cell r="A1179" t="str">
            <v>55707-1000</v>
          </cell>
          <cell r="B1179" t="str">
            <v>Hardware, prefabricated aluminum ramp</v>
          </cell>
          <cell r="C1179" t="str">
            <v>Each</v>
          </cell>
          <cell r="D1179" t="str">
            <v>HARDWARE, PREFABRICATED ALUMINUM RAMP</v>
          </cell>
          <cell r="E1179" t="str">
            <v>EACH</v>
          </cell>
        </row>
        <row r="1180">
          <cell r="A1180" t="str">
            <v>55720-0000</v>
          </cell>
          <cell r="B1180" t="str">
            <v>Repair structural timber and lumber</v>
          </cell>
          <cell r="C1180" t="str">
            <v>LPSM</v>
          </cell>
          <cell r="D1180" t="str">
            <v>REPAIR STRUCTURAL TIMBER AND LUMBER</v>
          </cell>
          <cell r="E1180" t="str">
            <v>LPSM</v>
          </cell>
        </row>
        <row r="1181">
          <cell r="A1181" t="str">
            <v>55801-0000</v>
          </cell>
          <cell r="B1181" t="str">
            <v>Dampproofing</v>
          </cell>
          <cell r="C1181" t="str">
            <v>m2</v>
          </cell>
          <cell r="D1181" t="str">
            <v>DAMPPROOFING</v>
          </cell>
          <cell r="E1181" t="str">
            <v>SQYD</v>
          </cell>
        </row>
        <row r="1182">
          <cell r="A1182" t="str">
            <v>55901-0000</v>
          </cell>
          <cell r="B1182" t="str">
            <v>Membrane waterproofing</v>
          </cell>
          <cell r="C1182" t="str">
            <v>m2</v>
          </cell>
          <cell r="D1182" t="str">
            <v>MEMBRANE WATERPROOFING</v>
          </cell>
          <cell r="E1182" t="str">
            <v>SQYD</v>
          </cell>
        </row>
        <row r="1183">
          <cell r="A1183" t="str">
            <v>55901-1000</v>
          </cell>
          <cell r="B1183" t="str">
            <v>Membrane waterproofing, type 1</v>
          </cell>
          <cell r="C1183" t="str">
            <v>m2</v>
          </cell>
          <cell r="D1183" t="str">
            <v>MEMBRANE WATERPROOFING, TYPE 1</v>
          </cell>
          <cell r="E1183" t="str">
            <v>SQYD</v>
          </cell>
        </row>
        <row r="1184">
          <cell r="A1184" t="str">
            <v>55901-2000</v>
          </cell>
          <cell r="B1184" t="str">
            <v>Membrane waterproofing, type 2</v>
          </cell>
          <cell r="C1184" t="str">
            <v>m2</v>
          </cell>
          <cell r="D1184" t="str">
            <v>MEMBRANE WATERPROOFING, TYPE 2</v>
          </cell>
          <cell r="E1184" t="str">
            <v>SQYD</v>
          </cell>
        </row>
        <row r="1185">
          <cell r="A1185" t="str">
            <v>56001-0000</v>
          </cell>
          <cell r="B1185" t="str">
            <v>Removal of concrete by hydrodemolition</v>
          </cell>
          <cell r="C1185" t="str">
            <v>m2</v>
          </cell>
          <cell r="D1185" t="str">
            <v>REMOVAL OF CONCRETE BY HYDRODEMOLITION</v>
          </cell>
          <cell r="E1185" t="str">
            <v>SQYD</v>
          </cell>
        </row>
        <row r="1186">
          <cell r="A1186" t="str">
            <v>56003-0000</v>
          </cell>
          <cell r="B1186" t="str">
            <v>Removal of concrete by hydrodemolition</v>
          </cell>
          <cell r="C1186" t="str">
            <v>LPSM</v>
          </cell>
          <cell r="D1186" t="str">
            <v>REMOVAL OF CONCRETE BY HYDRODEMOLITION</v>
          </cell>
          <cell r="E1186" t="str">
            <v>LPSM</v>
          </cell>
        </row>
        <row r="1187">
          <cell r="A1187" t="str">
            <v>56101-0000</v>
          </cell>
          <cell r="B1187" t="str">
            <v>Structural concrete injection and crack repair</v>
          </cell>
          <cell r="C1187" t="str">
            <v>m</v>
          </cell>
          <cell r="D1187" t="str">
            <v>STRUCTURAL CONCRETE INJECTION AND CRACK REPAIR</v>
          </cell>
          <cell r="E1187" t="str">
            <v>LNFT</v>
          </cell>
        </row>
        <row r="1188">
          <cell r="A1188" t="str">
            <v>56201-0000</v>
          </cell>
          <cell r="B1188" t="str">
            <v>Bridge erection system</v>
          </cell>
          <cell r="C1188" t="str">
            <v>LPSM</v>
          </cell>
          <cell r="D1188" t="str">
            <v>BRIDGE ERECTION SYSTEM</v>
          </cell>
          <cell r="E1188" t="str">
            <v>LPSM</v>
          </cell>
        </row>
        <row r="1189">
          <cell r="A1189" t="str">
            <v>56202-0000</v>
          </cell>
          <cell r="B1189" t="str">
            <v>Temporary support structure</v>
          </cell>
          <cell r="C1189" t="str">
            <v>LPSM</v>
          </cell>
          <cell r="D1189" t="str">
            <v>TEMPORARY SUPPORT STRUCTURE</v>
          </cell>
          <cell r="E1189" t="str">
            <v>LPSM</v>
          </cell>
        </row>
        <row r="1190">
          <cell r="A1190" t="str">
            <v>56203-0000</v>
          </cell>
          <cell r="B1190" t="str">
            <v>Temporary support structure</v>
          </cell>
          <cell r="C1190" t="str">
            <v>Each</v>
          </cell>
          <cell r="D1190" t="str">
            <v>TEMPORARY SUPPORT STRUCTURE</v>
          </cell>
          <cell r="E1190" t="str">
            <v>EACH</v>
          </cell>
        </row>
        <row r="1191">
          <cell r="A1191" t="str">
            <v>56204-0000</v>
          </cell>
          <cell r="B1191" t="str">
            <v>Debris shield</v>
          </cell>
          <cell r="C1191" t="str">
            <v>m2</v>
          </cell>
          <cell r="D1191" t="str">
            <v>DEBRIS SHIELD</v>
          </cell>
          <cell r="E1191" t="str">
            <v>SQYD</v>
          </cell>
        </row>
        <row r="1192">
          <cell r="A1192" t="str">
            <v>56205-0000</v>
          </cell>
          <cell r="B1192" t="str">
            <v>Debris shield</v>
          </cell>
          <cell r="C1192" t="str">
            <v>LPSM</v>
          </cell>
          <cell r="D1192" t="str">
            <v>DEBRIS SHIELD</v>
          </cell>
          <cell r="E1192" t="str">
            <v>LPSM</v>
          </cell>
        </row>
        <row r="1193">
          <cell r="A1193" t="str">
            <v>56301-1000</v>
          </cell>
          <cell r="B1193" t="str">
            <v>Painting, concrete structure</v>
          </cell>
          <cell r="C1193" t="str">
            <v>LPSM</v>
          </cell>
          <cell r="D1193" t="str">
            <v>PAINTING, CONCRETE STRUCTURE</v>
          </cell>
          <cell r="E1193" t="str">
            <v>LPSM</v>
          </cell>
        </row>
        <row r="1194">
          <cell r="A1194" t="str">
            <v>56301-2000</v>
          </cell>
          <cell r="B1194" t="str">
            <v>Painting, steel structure</v>
          </cell>
          <cell r="C1194" t="str">
            <v>LPSM</v>
          </cell>
          <cell r="D1194" t="str">
            <v>PAINTING, STEEL STRUCTURE</v>
          </cell>
          <cell r="E1194" t="str">
            <v>LPSM</v>
          </cell>
        </row>
        <row r="1195">
          <cell r="A1195" t="str">
            <v>56301-3000</v>
          </cell>
          <cell r="B1195" t="str">
            <v>Painting, timber structure</v>
          </cell>
          <cell r="C1195" t="str">
            <v>LPSM</v>
          </cell>
          <cell r="D1195" t="str">
            <v>PAINTING, TIMBER STRUCTURE</v>
          </cell>
          <cell r="E1195" t="str">
            <v>LPSM</v>
          </cell>
        </row>
        <row r="1196">
          <cell r="A1196" t="str">
            <v>56302-1000</v>
          </cell>
          <cell r="B1196" t="str">
            <v>Painting, concrete structure</v>
          </cell>
          <cell r="C1196" t="str">
            <v>m2</v>
          </cell>
          <cell r="D1196" t="str">
            <v>PAINTING, CONCRETE STRUCTURE</v>
          </cell>
          <cell r="E1196" t="str">
            <v>SQFT</v>
          </cell>
        </row>
        <row r="1197">
          <cell r="A1197" t="str">
            <v>56302-2000</v>
          </cell>
          <cell r="B1197" t="str">
            <v>Painting, steel structure</v>
          </cell>
          <cell r="C1197" t="str">
            <v>m2</v>
          </cell>
          <cell r="D1197" t="str">
            <v>PAINTING, STEEL STRUCTURE</v>
          </cell>
          <cell r="E1197" t="str">
            <v>SQFT</v>
          </cell>
        </row>
        <row r="1198">
          <cell r="A1198" t="str">
            <v>56303-1000</v>
          </cell>
          <cell r="B1198" t="str">
            <v>Painting, timber structure</v>
          </cell>
          <cell r="C1198" t="str">
            <v>m</v>
          </cell>
          <cell r="D1198" t="str">
            <v>PAINTING, TIMBER STRUCTURE</v>
          </cell>
          <cell r="E1198" t="str">
            <v>LNFT</v>
          </cell>
        </row>
        <row r="1199">
          <cell r="A1199" t="str">
            <v>56304-0100</v>
          </cell>
          <cell r="B1199" t="str">
            <v>Painting, pipe</v>
          </cell>
          <cell r="C1199" t="str">
            <v>m</v>
          </cell>
          <cell r="D1199" t="str">
            <v>PAINTING, PIPE</v>
          </cell>
          <cell r="E1199" t="str">
            <v>LNFT</v>
          </cell>
        </row>
        <row r="1200">
          <cell r="A1200" t="str">
            <v>56305-0000</v>
          </cell>
          <cell r="B1200" t="str">
            <v>Rock stain</v>
          </cell>
          <cell r="C1200" t="str">
            <v>m2</v>
          </cell>
          <cell r="D1200" t="str">
            <v>ROCK STAIN</v>
          </cell>
          <cell r="E1200" t="str">
            <v>SQFT</v>
          </cell>
        </row>
        <row r="1201">
          <cell r="A1201" t="str">
            <v>56310-0000</v>
          </cell>
          <cell r="B1201" t="str">
            <v>Weathering agent</v>
          </cell>
          <cell r="C1201" t="str">
            <v>l</v>
          </cell>
          <cell r="D1201" t="str">
            <v>WEATHERING AGENT</v>
          </cell>
          <cell r="E1201" t="str">
            <v>GAL</v>
          </cell>
        </row>
        <row r="1202">
          <cell r="A1202" t="str">
            <v>56311-1000</v>
          </cell>
          <cell r="B1202" t="str">
            <v>Weathering agent, desert application</v>
          </cell>
          <cell r="C1202" t="str">
            <v>m2</v>
          </cell>
          <cell r="D1202" t="str">
            <v>WEATHERING AGENT, DESERT APPLICATION</v>
          </cell>
          <cell r="E1202" t="str">
            <v>SQFT</v>
          </cell>
        </row>
        <row r="1203">
          <cell r="A1203" t="str">
            <v>56311-2000</v>
          </cell>
          <cell r="B1203" t="str">
            <v>Weathering agent, wall application</v>
          </cell>
          <cell r="C1203" t="str">
            <v>m2</v>
          </cell>
          <cell r="D1203" t="str">
            <v>WEATHERING AGENT, WALL APPLICATION</v>
          </cell>
          <cell r="E1203" t="str">
            <v>SQFT</v>
          </cell>
        </row>
        <row r="1204">
          <cell r="A1204" t="str">
            <v>56312-1000</v>
          </cell>
          <cell r="B1204" t="str">
            <v>Weathering agent, boulder application</v>
          </cell>
          <cell r="C1204" t="str">
            <v>Each</v>
          </cell>
          <cell r="D1204" t="str">
            <v>WEATHERING AGENT, BOULDER APPLICATION</v>
          </cell>
          <cell r="E1204" t="str">
            <v>EACH</v>
          </cell>
        </row>
        <row r="1205">
          <cell r="A1205" t="str">
            <v>56320-0000</v>
          </cell>
          <cell r="B1205" t="str">
            <v>Containment system and worker protection plan</v>
          </cell>
          <cell r="C1205" t="str">
            <v>LPSM</v>
          </cell>
          <cell r="D1205" t="str">
            <v>CONTAINMENT SYSTEM AND WORKER PROTECTION PLAN</v>
          </cell>
          <cell r="E1205" t="str">
            <v>LPSM</v>
          </cell>
        </row>
        <row r="1206">
          <cell r="A1206" t="str">
            <v>56401-0000</v>
          </cell>
          <cell r="B1206" t="str">
            <v>Bearing device</v>
          </cell>
          <cell r="C1206" t="str">
            <v>Each</v>
          </cell>
          <cell r="D1206" t="str">
            <v>BEARING DEVICE</v>
          </cell>
          <cell r="E1206" t="str">
            <v>EACH</v>
          </cell>
        </row>
        <row r="1207">
          <cell r="A1207" t="str">
            <v>56401-1000</v>
          </cell>
          <cell r="B1207" t="str">
            <v>Bearing device, elastomeric</v>
          </cell>
          <cell r="C1207" t="str">
            <v>Each</v>
          </cell>
          <cell r="D1207" t="str">
            <v>BEARING DEVICE, ELASTOMERIC</v>
          </cell>
          <cell r="E1207" t="str">
            <v>EACH</v>
          </cell>
        </row>
        <row r="1208">
          <cell r="A1208" t="str">
            <v>56401-2000</v>
          </cell>
          <cell r="B1208" t="str">
            <v>Bearing device, pot</v>
          </cell>
          <cell r="C1208" t="str">
            <v>Each</v>
          </cell>
          <cell r="D1208" t="str">
            <v>BEARING DEVICE, POT</v>
          </cell>
          <cell r="E1208" t="str">
            <v>EACH</v>
          </cell>
        </row>
        <row r="1209">
          <cell r="A1209" t="str">
            <v>56401-3000</v>
          </cell>
          <cell r="B1209" t="str">
            <v>Bearing device, sliding</v>
          </cell>
          <cell r="C1209" t="str">
            <v>Each</v>
          </cell>
          <cell r="D1209" t="str">
            <v>BEARING DEVICE, SLIDING</v>
          </cell>
          <cell r="E1209" t="str">
            <v>EACH</v>
          </cell>
        </row>
        <row r="1210">
          <cell r="A1210" t="str">
            <v>56401-4000</v>
          </cell>
          <cell r="B1210" t="str">
            <v>Bearing device, disk</v>
          </cell>
          <cell r="C1210" t="str">
            <v>Each</v>
          </cell>
          <cell r="D1210" t="str">
            <v>BEARING DEVICE, DISK</v>
          </cell>
          <cell r="E1210" t="str">
            <v>EACH</v>
          </cell>
        </row>
        <row r="1211">
          <cell r="A1211" t="str">
            <v>56501-0000</v>
          </cell>
          <cell r="B1211" t="str">
            <v>Drilled shaft</v>
          </cell>
          <cell r="C1211" t="str">
            <v>m</v>
          </cell>
          <cell r="D1211" t="str">
            <v>DRILLED SHAFT</v>
          </cell>
          <cell r="E1211" t="str">
            <v>LNFT</v>
          </cell>
        </row>
        <row r="1212">
          <cell r="A1212" t="str">
            <v>56501-0100</v>
          </cell>
          <cell r="B1212" t="str">
            <v>Drilled shaft, 450mm diameter</v>
          </cell>
          <cell r="C1212" t="str">
            <v>m</v>
          </cell>
          <cell r="D1212" t="str">
            <v>DRILLED SHAFT, 18-INCH DIAMETER</v>
          </cell>
          <cell r="E1212" t="str">
            <v>LNFT</v>
          </cell>
        </row>
        <row r="1213">
          <cell r="A1213" t="str">
            <v>56501-0200</v>
          </cell>
          <cell r="B1213" t="str">
            <v>Drilled shaft, 600mm diameter</v>
          </cell>
          <cell r="C1213" t="str">
            <v>m</v>
          </cell>
          <cell r="D1213" t="str">
            <v>DRILLED SHAFT, 24-INCH DIAMETER</v>
          </cell>
          <cell r="E1213" t="str">
            <v>LNFT</v>
          </cell>
        </row>
        <row r="1214">
          <cell r="A1214" t="str">
            <v>56501-0300</v>
          </cell>
          <cell r="B1214" t="str">
            <v>Drilled shaft, 750mm diameter</v>
          </cell>
          <cell r="C1214" t="str">
            <v>m</v>
          </cell>
          <cell r="D1214" t="str">
            <v>DRILLED SHAFT, 30-INCH DIAMETER</v>
          </cell>
          <cell r="E1214" t="str">
            <v>LNFT</v>
          </cell>
        </row>
        <row r="1215">
          <cell r="A1215" t="str">
            <v>56501-0310</v>
          </cell>
          <cell r="B1215" t="str">
            <v>Drilled shaft, 750mm diameter, H-pile core</v>
          </cell>
          <cell r="C1215" t="str">
            <v>m</v>
          </cell>
          <cell r="D1215" t="str">
            <v>DRILLED SHAFT, 30-INCH DIAMETER, H-PILE CORE</v>
          </cell>
          <cell r="E1215" t="str">
            <v>LNFT</v>
          </cell>
        </row>
        <row r="1216">
          <cell r="A1216" t="str">
            <v>56501-0400</v>
          </cell>
          <cell r="B1216" t="str">
            <v>Drilled shaft, 900mm diameter</v>
          </cell>
          <cell r="C1216" t="str">
            <v>m</v>
          </cell>
          <cell r="D1216" t="str">
            <v>DRILLED SHAFT, 36-INCH DIAMETER</v>
          </cell>
          <cell r="E1216" t="str">
            <v>LNFT</v>
          </cell>
        </row>
        <row r="1217">
          <cell r="A1217" t="str">
            <v>56501-0500</v>
          </cell>
          <cell r="B1217" t="str">
            <v>Drilled shaft, 1050mm diameter</v>
          </cell>
          <cell r="C1217" t="str">
            <v>m</v>
          </cell>
          <cell r="D1217" t="str">
            <v>DRILLED SHAFT, 42-INCH DIAMETER</v>
          </cell>
          <cell r="E1217" t="str">
            <v>LNFT</v>
          </cell>
        </row>
        <row r="1218">
          <cell r="A1218" t="str">
            <v>56501-0600</v>
          </cell>
          <cell r="B1218" t="str">
            <v>Drilled shaft, 1200mm diameter</v>
          </cell>
          <cell r="C1218" t="str">
            <v>m</v>
          </cell>
          <cell r="D1218" t="str">
            <v>DRILLED SHAFT, 48-INCH DIAMETER</v>
          </cell>
          <cell r="E1218" t="str">
            <v>LNFT</v>
          </cell>
        </row>
        <row r="1219">
          <cell r="A1219" t="str">
            <v>56501-0700</v>
          </cell>
          <cell r="B1219" t="str">
            <v>Drilled shaft, 1350mm diameter</v>
          </cell>
          <cell r="C1219" t="str">
            <v>m</v>
          </cell>
          <cell r="D1219" t="str">
            <v>DRILLED SHAFT, 54-INCH DIAMETER</v>
          </cell>
          <cell r="E1219" t="str">
            <v>LNFT</v>
          </cell>
        </row>
        <row r="1220">
          <cell r="A1220" t="str">
            <v>56501-0800</v>
          </cell>
          <cell r="B1220" t="str">
            <v>Drilled shaft, 1500mm diameter</v>
          </cell>
          <cell r="C1220" t="str">
            <v>m</v>
          </cell>
          <cell r="D1220" t="str">
            <v>DRILLED SHAFT, 60-INCH DIAMETER</v>
          </cell>
          <cell r="E1220" t="str">
            <v>LNFT</v>
          </cell>
        </row>
        <row r="1221">
          <cell r="A1221" t="str">
            <v>56501-0900</v>
          </cell>
          <cell r="B1221" t="str">
            <v>Drilled shaft, 1800mm diameter</v>
          </cell>
          <cell r="C1221" t="str">
            <v>m</v>
          </cell>
          <cell r="D1221" t="str">
            <v>DRILLED SHAFT, 72-INCH DIAMETER</v>
          </cell>
          <cell r="E1221" t="str">
            <v>LNFT</v>
          </cell>
        </row>
        <row r="1222">
          <cell r="A1222" t="str">
            <v>56501-0950</v>
          </cell>
          <cell r="B1222" t="str">
            <v>Drilled shaft, 1950mm diameter</v>
          </cell>
          <cell r="C1222" t="str">
            <v>m</v>
          </cell>
          <cell r="D1222" t="str">
            <v>DRILLED SHAFT, 78-INCH DIAMETER</v>
          </cell>
          <cell r="E1222" t="str">
            <v>LNFT</v>
          </cell>
        </row>
        <row r="1223">
          <cell r="A1223" t="str">
            <v>56501-1000</v>
          </cell>
          <cell r="B1223" t="str">
            <v>Drilled shaft, 2100mm diameter</v>
          </cell>
          <cell r="C1223" t="str">
            <v>m</v>
          </cell>
          <cell r="D1223" t="str">
            <v>DRILLED SHAFT, 84-INCH DIAMETER</v>
          </cell>
          <cell r="E1223" t="str">
            <v>LNFT</v>
          </cell>
        </row>
        <row r="1224">
          <cell r="A1224" t="str">
            <v>56502-0000</v>
          </cell>
          <cell r="B1224" t="str">
            <v>Trial drilled shaft</v>
          </cell>
          <cell r="C1224" t="str">
            <v>m</v>
          </cell>
          <cell r="D1224" t="str">
            <v>TRIAL DRILLED SHAFT</v>
          </cell>
          <cell r="E1224" t="str">
            <v>LNFT</v>
          </cell>
        </row>
        <row r="1225">
          <cell r="A1225" t="str">
            <v>56502-0100</v>
          </cell>
          <cell r="B1225" t="str">
            <v>Trial drilled shaft, 450mm diameter</v>
          </cell>
          <cell r="C1225" t="str">
            <v>m</v>
          </cell>
          <cell r="D1225" t="str">
            <v>TRIAL DRILLED SHAFT, 18-INCH DIAMETER</v>
          </cell>
          <cell r="E1225" t="str">
            <v>LNFT</v>
          </cell>
        </row>
        <row r="1226">
          <cell r="A1226" t="str">
            <v>56502-0200</v>
          </cell>
          <cell r="B1226" t="str">
            <v>Trial drilled shaft, 600mm diameter</v>
          </cell>
          <cell r="C1226" t="str">
            <v>m</v>
          </cell>
          <cell r="D1226" t="str">
            <v>TRIAL DRILLED SHAFT, 24-INCH DIAMETER</v>
          </cell>
          <cell r="E1226" t="str">
            <v>LNFT</v>
          </cell>
        </row>
        <row r="1227">
          <cell r="A1227" t="str">
            <v>56502-0300</v>
          </cell>
          <cell r="B1227" t="str">
            <v>Trial drilled shaft, 750mm diameter</v>
          </cell>
          <cell r="C1227" t="str">
            <v>m</v>
          </cell>
          <cell r="D1227" t="str">
            <v>TRIAL DRILLED SHAFT, 30-INCH DIAMETER</v>
          </cell>
          <cell r="E1227" t="str">
            <v>LNFT</v>
          </cell>
        </row>
        <row r="1228">
          <cell r="A1228" t="str">
            <v>56502-0400</v>
          </cell>
          <cell r="B1228" t="str">
            <v>Trial drilled shaft, 900mm diameter</v>
          </cell>
          <cell r="C1228" t="str">
            <v>m</v>
          </cell>
          <cell r="D1228" t="str">
            <v>TRIAL DRILLED SHAFT, 36-INCH DIAMETER</v>
          </cell>
          <cell r="E1228" t="str">
            <v>LNFT</v>
          </cell>
        </row>
        <row r="1229">
          <cell r="A1229" t="str">
            <v>56502-0500</v>
          </cell>
          <cell r="B1229" t="str">
            <v>Trial drilled shaft, 1050mm diameter</v>
          </cell>
          <cell r="C1229" t="str">
            <v>m</v>
          </cell>
          <cell r="D1229" t="str">
            <v>TRIAL DRILLED SHAFT, 42-INCH DIAMETER</v>
          </cell>
          <cell r="E1229" t="str">
            <v>LNFT</v>
          </cell>
        </row>
        <row r="1230">
          <cell r="A1230" t="str">
            <v>56502-0600</v>
          </cell>
          <cell r="B1230" t="str">
            <v>Trial drilled shaft, 1200mm diameter</v>
          </cell>
          <cell r="C1230" t="str">
            <v>m</v>
          </cell>
          <cell r="D1230" t="str">
            <v>TRIAL DRILLED SHAFT, 48-INCH DIAMETER</v>
          </cell>
          <cell r="E1230" t="str">
            <v>LNFT</v>
          </cell>
        </row>
        <row r="1231">
          <cell r="A1231" t="str">
            <v>56502-0700</v>
          </cell>
          <cell r="B1231" t="str">
            <v>Trial drilled shaft, 1350mm diameter</v>
          </cell>
          <cell r="C1231" t="str">
            <v>m</v>
          </cell>
          <cell r="D1231" t="str">
            <v>TRIAL DRILLED SHAFT, 54-INCH DIAMETER</v>
          </cell>
          <cell r="E1231" t="str">
            <v>LNFT</v>
          </cell>
        </row>
        <row r="1232">
          <cell r="A1232" t="str">
            <v>56502-0800</v>
          </cell>
          <cell r="B1232" t="str">
            <v>Trial drilled shaft, 1500mm diameter</v>
          </cell>
          <cell r="C1232" t="str">
            <v>m</v>
          </cell>
          <cell r="D1232" t="str">
            <v>TRIAL DRILLED SHAFT, 60-INCH DIAMETER</v>
          </cell>
          <cell r="E1232" t="str">
            <v>LNFT</v>
          </cell>
        </row>
        <row r="1233">
          <cell r="A1233" t="str">
            <v>56502-0900</v>
          </cell>
          <cell r="B1233" t="str">
            <v>Trial drilled shaft, 1800mm diameter</v>
          </cell>
          <cell r="C1233" t="str">
            <v>m</v>
          </cell>
          <cell r="D1233" t="str">
            <v>TRIAL DRILLED SHAFT, 72-INCH DIAMETER</v>
          </cell>
          <cell r="E1233" t="str">
            <v>LNFT</v>
          </cell>
        </row>
        <row r="1234">
          <cell r="A1234" t="str">
            <v>56502-1000</v>
          </cell>
          <cell r="B1234" t="str">
            <v>Trial drilled shaft, 2100mm diameter</v>
          </cell>
          <cell r="C1234" t="str">
            <v>m</v>
          </cell>
          <cell r="D1234" t="str">
            <v>TRIAL DRILLED SHAFT, 84-INCH DIAMETER</v>
          </cell>
          <cell r="E1234" t="str">
            <v>LNFT</v>
          </cell>
        </row>
        <row r="1235">
          <cell r="A1235" t="str">
            <v>56503-0000</v>
          </cell>
          <cell r="B1235" t="str">
            <v>Secant pile</v>
          </cell>
          <cell r="C1235" t="str">
            <v>m</v>
          </cell>
          <cell r="D1235" t="str">
            <v>SECANT PILE</v>
          </cell>
          <cell r="E1235" t="str">
            <v>LNFT</v>
          </cell>
        </row>
        <row r="1236">
          <cell r="A1236" t="str">
            <v>56503-0100</v>
          </cell>
          <cell r="B1236" t="str">
            <v>Secant pile, 450mm diameter</v>
          </cell>
          <cell r="C1236" t="str">
            <v>m</v>
          </cell>
          <cell r="D1236" t="str">
            <v>SECANT PILE, 18-INCH DIAMETER</v>
          </cell>
          <cell r="E1236" t="str">
            <v>LNFT</v>
          </cell>
        </row>
        <row r="1237">
          <cell r="A1237" t="str">
            <v>56503-0200</v>
          </cell>
          <cell r="B1237" t="str">
            <v>Secant pile, 600mm diameter</v>
          </cell>
          <cell r="C1237" t="str">
            <v>m</v>
          </cell>
          <cell r="D1237" t="str">
            <v>SECANT PILE, 24-INCH DIAMETER</v>
          </cell>
          <cell r="E1237" t="str">
            <v>LNFT</v>
          </cell>
        </row>
        <row r="1238">
          <cell r="A1238" t="str">
            <v>56503-0300</v>
          </cell>
          <cell r="B1238" t="str">
            <v>Secant pile, 750mm diameter</v>
          </cell>
          <cell r="C1238" t="str">
            <v>m</v>
          </cell>
          <cell r="D1238" t="str">
            <v>SECANT PILE, 30-INCH DIAMETER</v>
          </cell>
          <cell r="E1238" t="str">
            <v>LNFT</v>
          </cell>
        </row>
        <row r="1239">
          <cell r="A1239" t="str">
            <v>56503-0400</v>
          </cell>
          <cell r="B1239" t="str">
            <v>Secant pile, 900mm diameter</v>
          </cell>
          <cell r="C1239" t="str">
            <v>m</v>
          </cell>
          <cell r="D1239" t="str">
            <v>SECANT PILE, 36-INCH DIAMETER</v>
          </cell>
          <cell r="E1239" t="str">
            <v>LNFT</v>
          </cell>
        </row>
        <row r="1240">
          <cell r="A1240" t="str">
            <v>56503-0500</v>
          </cell>
          <cell r="B1240" t="str">
            <v>Secant pile, 1050mm diameter</v>
          </cell>
          <cell r="C1240" t="str">
            <v>m</v>
          </cell>
          <cell r="D1240" t="str">
            <v>SECANT PILE, 42-INCH DIAMETER</v>
          </cell>
          <cell r="E1240" t="str">
            <v>LNFT</v>
          </cell>
        </row>
        <row r="1241">
          <cell r="A1241" t="str">
            <v>56503-0600</v>
          </cell>
          <cell r="B1241" t="str">
            <v>Secant pile, 1200mm diameter</v>
          </cell>
          <cell r="C1241" t="str">
            <v>m</v>
          </cell>
          <cell r="D1241" t="str">
            <v>SECANT PILE, 48-INCH DIAMETER</v>
          </cell>
          <cell r="E1241" t="str">
            <v>LNFT</v>
          </cell>
        </row>
        <row r="1242">
          <cell r="A1242" t="str">
            <v>56505-0000</v>
          </cell>
          <cell r="B1242" t="str">
            <v>Crosshole sonic logging</v>
          </cell>
          <cell r="C1242" t="str">
            <v>Each</v>
          </cell>
          <cell r="D1242" t="str">
            <v>CROSSHOLE SONIC LOGGING</v>
          </cell>
          <cell r="E1242" t="str">
            <v>EACH</v>
          </cell>
        </row>
        <row r="1243">
          <cell r="A1243" t="str">
            <v>56506-0000</v>
          </cell>
          <cell r="B1243" t="str">
            <v>Coring/pressure grouting</v>
          </cell>
          <cell r="C1243" t="str">
            <v>m</v>
          </cell>
          <cell r="D1243" t="str">
            <v>CORING/PRESSURE GROUTING</v>
          </cell>
          <cell r="E1243" t="str">
            <v>LNFT</v>
          </cell>
        </row>
        <row r="1244">
          <cell r="A1244" t="str">
            <v>56507-0000</v>
          </cell>
          <cell r="B1244" t="str">
            <v>Temporary casing</v>
          </cell>
          <cell r="C1244" t="str">
            <v>m</v>
          </cell>
          <cell r="D1244" t="str">
            <v>TEMPORARY CASING</v>
          </cell>
          <cell r="E1244" t="str">
            <v>LNFT</v>
          </cell>
        </row>
        <row r="1245">
          <cell r="A1245" t="str">
            <v>56601-0000</v>
          </cell>
          <cell r="B1245" t="str">
            <v>Shotcrete</v>
          </cell>
          <cell r="C1245" t="str">
            <v>m2</v>
          </cell>
          <cell r="D1245" t="str">
            <v>SHOTCRETE</v>
          </cell>
          <cell r="E1245" t="str">
            <v>SQYD</v>
          </cell>
        </row>
        <row r="1246">
          <cell r="A1246" t="str">
            <v>56601-0100</v>
          </cell>
          <cell r="B1246" t="str">
            <v>Shotcrete, grading A</v>
          </cell>
          <cell r="C1246" t="str">
            <v>m2</v>
          </cell>
          <cell r="D1246" t="str">
            <v>SHOTCRETE, GRADING A</v>
          </cell>
          <cell r="E1246" t="str">
            <v>SQYD</v>
          </cell>
        </row>
        <row r="1247">
          <cell r="A1247" t="str">
            <v>56601-0200</v>
          </cell>
          <cell r="B1247" t="str">
            <v>Shotcrete, grading B</v>
          </cell>
          <cell r="C1247" t="str">
            <v>m2</v>
          </cell>
          <cell r="D1247" t="str">
            <v>SHOTCRETE, GRADING B</v>
          </cell>
          <cell r="E1247" t="str">
            <v>SQYD</v>
          </cell>
        </row>
        <row r="1248">
          <cell r="A1248" t="str">
            <v>56601-1000</v>
          </cell>
          <cell r="B1248" t="str">
            <v>Shotcrete, 50mm depth</v>
          </cell>
          <cell r="C1248" t="str">
            <v>m2</v>
          </cell>
          <cell r="D1248" t="str">
            <v>SHOTCRETE, 2-INCH DEPTH</v>
          </cell>
          <cell r="E1248" t="str">
            <v>SQYD</v>
          </cell>
        </row>
        <row r="1249">
          <cell r="A1249" t="str">
            <v>56601-1100</v>
          </cell>
          <cell r="B1249" t="str">
            <v>Shotcrete, grading A, 50mm depth</v>
          </cell>
          <cell r="C1249" t="str">
            <v>m2</v>
          </cell>
          <cell r="D1249" t="str">
            <v>SHOTCRETE, GRADING A, 2-INCH DEPTH</v>
          </cell>
          <cell r="E1249" t="str">
            <v>SQYD</v>
          </cell>
        </row>
        <row r="1250">
          <cell r="A1250" t="str">
            <v>56601-1200</v>
          </cell>
          <cell r="B1250" t="str">
            <v>Shotcrete, grading B, 50mm depth</v>
          </cell>
          <cell r="C1250" t="str">
            <v>m2</v>
          </cell>
          <cell r="D1250" t="str">
            <v>SHOTCRETE, GRADING B, 2-INCH DEPTH</v>
          </cell>
          <cell r="E1250" t="str">
            <v>SQYD</v>
          </cell>
        </row>
        <row r="1251">
          <cell r="A1251" t="str">
            <v>56601-2000</v>
          </cell>
          <cell r="B1251" t="str">
            <v>Shotcrete, 100mm depth</v>
          </cell>
          <cell r="C1251" t="str">
            <v>m2</v>
          </cell>
          <cell r="D1251" t="str">
            <v>SHOTCRETE, 4-INCH DEPTH</v>
          </cell>
          <cell r="E1251" t="str">
            <v>SQYD</v>
          </cell>
        </row>
        <row r="1252">
          <cell r="A1252" t="str">
            <v>56601-2100</v>
          </cell>
          <cell r="B1252" t="str">
            <v>Shotcrete, grading A, 100mm depth</v>
          </cell>
          <cell r="C1252" t="str">
            <v>m2</v>
          </cell>
          <cell r="D1252" t="str">
            <v>SHOTCRETE, GRADING A, 4-INCH DEPTH</v>
          </cell>
          <cell r="E1252" t="str">
            <v>SQYD</v>
          </cell>
        </row>
        <row r="1253">
          <cell r="A1253" t="str">
            <v>56601-2200</v>
          </cell>
          <cell r="B1253" t="str">
            <v>Shotcrete, grading B, 100mm depth</v>
          </cell>
          <cell r="C1253" t="str">
            <v>m2</v>
          </cell>
          <cell r="D1253" t="str">
            <v>SHOTCRETE, GRADING B, 4-INCH DEPTH</v>
          </cell>
          <cell r="E1253" t="str">
            <v>SQYD</v>
          </cell>
        </row>
        <row r="1254">
          <cell r="A1254" t="str">
            <v>56601-3000</v>
          </cell>
          <cell r="B1254" t="str">
            <v>Shotcrete, 150mm depth</v>
          </cell>
          <cell r="C1254" t="str">
            <v>m2</v>
          </cell>
          <cell r="D1254" t="str">
            <v>SHOTCRETE, 6-INCH DEPTH</v>
          </cell>
          <cell r="E1254" t="str">
            <v>SQYD</v>
          </cell>
        </row>
        <row r="1255">
          <cell r="A1255" t="str">
            <v>56601-3100</v>
          </cell>
          <cell r="B1255" t="str">
            <v>Shotcrete, grading A, 150mm depth</v>
          </cell>
          <cell r="C1255" t="str">
            <v>m2</v>
          </cell>
          <cell r="D1255" t="str">
            <v>SHOTCRETE, GRADING A, 6-INCH DEPTH</v>
          </cell>
          <cell r="E1255" t="str">
            <v>SQYD</v>
          </cell>
        </row>
        <row r="1256">
          <cell r="A1256" t="str">
            <v>56601-3200</v>
          </cell>
          <cell r="B1256" t="str">
            <v>Shotcrete, grading B, 150mm depth</v>
          </cell>
          <cell r="C1256" t="str">
            <v>m2</v>
          </cell>
          <cell r="D1256" t="str">
            <v>SHOTCRETE, GRADING B, 6-INCH DEPTH</v>
          </cell>
          <cell r="E1256" t="str">
            <v>SQYD</v>
          </cell>
        </row>
        <row r="1257">
          <cell r="A1257" t="str">
            <v>56602-0000</v>
          </cell>
          <cell r="B1257" t="str">
            <v>Shotcrete</v>
          </cell>
          <cell r="C1257" t="str">
            <v>m3</v>
          </cell>
          <cell r="D1257" t="str">
            <v>SHOTCRETE</v>
          </cell>
          <cell r="E1257" t="str">
            <v>CUYD</v>
          </cell>
        </row>
        <row r="1258">
          <cell r="A1258" t="str">
            <v>56602-0100</v>
          </cell>
          <cell r="B1258" t="str">
            <v>Shotcrete, grading A</v>
          </cell>
          <cell r="C1258" t="str">
            <v>m3</v>
          </cell>
          <cell r="D1258" t="str">
            <v>SHOTCRETE, GRADING A</v>
          </cell>
          <cell r="E1258" t="str">
            <v>CUYD</v>
          </cell>
        </row>
        <row r="1259">
          <cell r="A1259" t="str">
            <v>56602-0200</v>
          </cell>
          <cell r="B1259" t="str">
            <v>Shotcrete, grading B</v>
          </cell>
          <cell r="C1259" t="str">
            <v>m3</v>
          </cell>
          <cell r="D1259" t="str">
            <v>SHOTCRETE, GRADING B</v>
          </cell>
          <cell r="E1259" t="str">
            <v>CUYD</v>
          </cell>
        </row>
        <row r="1260">
          <cell r="A1260" t="str">
            <v>56603-0000</v>
          </cell>
          <cell r="B1260" t="str">
            <v>Reinforced shotcrete</v>
          </cell>
          <cell r="C1260" t="str">
            <v>m2</v>
          </cell>
          <cell r="D1260" t="str">
            <v>REINFORCED SHOTCRETE</v>
          </cell>
          <cell r="E1260" t="str">
            <v>SQYD</v>
          </cell>
        </row>
        <row r="1261">
          <cell r="A1261" t="str">
            <v>56603-0100</v>
          </cell>
          <cell r="B1261" t="str">
            <v>Reinforced shotcrete, grading A</v>
          </cell>
          <cell r="C1261" t="str">
            <v>m2</v>
          </cell>
          <cell r="D1261" t="str">
            <v>REINFORCED SHOTCRETE, GRADING A</v>
          </cell>
          <cell r="E1261" t="str">
            <v>SQYD</v>
          </cell>
        </row>
        <row r="1262">
          <cell r="A1262" t="str">
            <v>56603-0200</v>
          </cell>
          <cell r="B1262" t="str">
            <v>Reinforced shotcrete, grading B</v>
          </cell>
          <cell r="C1262" t="str">
            <v>m2</v>
          </cell>
          <cell r="D1262" t="str">
            <v>REINFORCED SHOTCRETE, GRADING B</v>
          </cell>
          <cell r="E1262" t="str">
            <v>SQYD</v>
          </cell>
        </row>
        <row r="1263">
          <cell r="A1263" t="str">
            <v>56603-1000</v>
          </cell>
          <cell r="B1263" t="str">
            <v>Reinforced shotcrete, 50mm depth</v>
          </cell>
          <cell r="C1263" t="str">
            <v>m2</v>
          </cell>
          <cell r="D1263" t="str">
            <v>REINFORCED SHOTCRETE, 2-INCH DEPTH</v>
          </cell>
          <cell r="E1263" t="str">
            <v>SQYD</v>
          </cell>
        </row>
        <row r="1264">
          <cell r="A1264" t="str">
            <v>56603-1100</v>
          </cell>
          <cell r="B1264" t="str">
            <v>Reinforced shotcrete, grading A, 50mm depth</v>
          </cell>
          <cell r="C1264" t="str">
            <v>m2</v>
          </cell>
          <cell r="D1264" t="str">
            <v>REINFORCED SHOTCRETE, GRADING A, 2-INCH DEPTH</v>
          </cell>
          <cell r="E1264" t="str">
            <v>SQYD</v>
          </cell>
        </row>
        <row r="1265">
          <cell r="A1265" t="str">
            <v>56603-1200</v>
          </cell>
          <cell r="B1265" t="str">
            <v>Reinforced shotcrete, grading B, 50mm depth</v>
          </cell>
          <cell r="C1265" t="str">
            <v>m2</v>
          </cell>
          <cell r="D1265" t="str">
            <v>REINFORCED SHOTCRETE, GRADING B, 2-INCH DEPTH</v>
          </cell>
          <cell r="E1265" t="str">
            <v>SQYD</v>
          </cell>
        </row>
        <row r="1266">
          <cell r="A1266" t="str">
            <v>56603-2000</v>
          </cell>
          <cell r="B1266" t="str">
            <v>Reinforced shotcrete, 100mm depth</v>
          </cell>
          <cell r="C1266" t="str">
            <v>m2</v>
          </cell>
          <cell r="D1266" t="str">
            <v>REINFORCED SHOTCRETE, 4-INCH DEPTH</v>
          </cell>
          <cell r="E1266" t="str">
            <v>SQYD</v>
          </cell>
        </row>
        <row r="1267">
          <cell r="A1267" t="str">
            <v>56603-2100</v>
          </cell>
          <cell r="B1267" t="str">
            <v>Reinforced shotcrete, grading A, 100mm depth</v>
          </cell>
          <cell r="C1267" t="str">
            <v>m2</v>
          </cell>
          <cell r="D1267" t="str">
            <v>REINFORCED SHOTCRETE, GRADING A, 4-INCH DEPTH</v>
          </cell>
          <cell r="E1267" t="str">
            <v>SQYD</v>
          </cell>
        </row>
        <row r="1268">
          <cell r="A1268" t="str">
            <v>56603-2200</v>
          </cell>
          <cell r="B1268" t="str">
            <v>Reinforced shotcrete, grading B, 100mm depth</v>
          </cell>
          <cell r="C1268" t="str">
            <v>m2</v>
          </cell>
          <cell r="D1268" t="str">
            <v>REINFORCED SHOTCRETE, GRADING B, 4-INCH DEPTH</v>
          </cell>
          <cell r="E1268" t="str">
            <v>SQYD</v>
          </cell>
        </row>
        <row r="1269">
          <cell r="A1269" t="str">
            <v>56603-3000</v>
          </cell>
          <cell r="B1269" t="str">
            <v>Reinforced shotcrete, 150mm depth</v>
          </cell>
          <cell r="C1269" t="str">
            <v>m2</v>
          </cell>
          <cell r="D1269" t="str">
            <v>REINFORCED SHOTCRETE, 6-INCH DEPTH</v>
          </cell>
          <cell r="E1269" t="str">
            <v>SQYD</v>
          </cell>
        </row>
        <row r="1270">
          <cell r="A1270" t="str">
            <v>56603-3100</v>
          </cell>
          <cell r="B1270" t="str">
            <v>Reinforced shotcrete, grading A, 150mm depth</v>
          </cell>
          <cell r="C1270" t="str">
            <v>m2</v>
          </cell>
          <cell r="D1270" t="str">
            <v>REINFORCED SHOTCRETE, GRADING A, 6-INCH DEPTH</v>
          </cell>
          <cell r="E1270" t="str">
            <v>SQYD</v>
          </cell>
        </row>
        <row r="1271">
          <cell r="A1271" t="str">
            <v>56603-3200</v>
          </cell>
          <cell r="B1271" t="str">
            <v>Reinforced shotcrete, grading B, 150mm depth</v>
          </cell>
          <cell r="C1271" t="str">
            <v>m2</v>
          </cell>
          <cell r="D1271" t="str">
            <v>REINFORCED SHOTCRETE, GRADING B, 6-INCH DEPTH</v>
          </cell>
          <cell r="E1271" t="str">
            <v>SQYD</v>
          </cell>
        </row>
        <row r="1272">
          <cell r="A1272" t="str">
            <v>56603-4000</v>
          </cell>
          <cell r="B1272" t="str">
            <v>Reinforced shotcrete, 200mm depth</v>
          </cell>
          <cell r="C1272" t="str">
            <v>m2</v>
          </cell>
          <cell r="D1272" t="str">
            <v>REINFORCED SHOTCRETE, 8-INCH DEPTH</v>
          </cell>
          <cell r="E1272" t="str">
            <v>SQYD</v>
          </cell>
        </row>
        <row r="1273">
          <cell r="A1273" t="str">
            <v>56603-4100</v>
          </cell>
          <cell r="B1273" t="str">
            <v>Reinforced shotcrete, grading A, 200mm depth</v>
          </cell>
          <cell r="C1273" t="str">
            <v>m2</v>
          </cell>
          <cell r="D1273" t="str">
            <v>REINFORCED SHOTCRETE, GRADING A, 8-INCH DEPTH</v>
          </cell>
          <cell r="E1273" t="str">
            <v>SQYD</v>
          </cell>
        </row>
        <row r="1274">
          <cell r="A1274" t="str">
            <v>56603-4200</v>
          </cell>
          <cell r="B1274" t="str">
            <v>Reinforced shotcrete, grading B, 200mm depth</v>
          </cell>
          <cell r="C1274" t="str">
            <v>m2</v>
          </cell>
          <cell r="D1274" t="str">
            <v>REINFORCED SHOTCRETE, GRADING B, 8-INCH DEPTH</v>
          </cell>
          <cell r="E1274" t="str">
            <v>SQYD</v>
          </cell>
        </row>
        <row r="1275">
          <cell r="A1275" t="str">
            <v>56603-5000</v>
          </cell>
          <cell r="B1275" t="str">
            <v>Reinforced shotcrete, 250mm depth</v>
          </cell>
          <cell r="C1275" t="str">
            <v>m2</v>
          </cell>
          <cell r="D1275" t="str">
            <v>REINFORCED SHOTCRETE, 10-INCH DEPTH</v>
          </cell>
          <cell r="E1275" t="str">
            <v>SQYD</v>
          </cell>
        </row>
        <row r="1276">
          <cell r="A1276" t="str">
            <v>56603-5100</v>
          </cell>
          <cell r="B1276" t="str">
            <v>Reinforced shotcrete, grading A, 250mm depth</v>
          </cell>
          <cell r="C1276" t="str">
            <v>m2</v>
          </cell>
          <cell r="D1276" t="str">
            <v>REINFORCED SHOTCRETE, GRADING A, 10-INCH DEPTH</v>
          </cell>
          <cell r="E1276" t="str">
            <v>SQYD</v>
          </cell>
        </row>
        <row r="1277">
          <cell r="A1277" t="str">
            <v>56603-5200</v>
          </cell>
          <cell r="B1277" t="str">
            <v>Reinforced shotcrete, grading B, 250mm depth</v>
          </cell>
          <cell r="C1277" t="str">
            <v>m2</v>
          </cell>
          <cell r="D1277" t="str">
            <v>REINFORCED SHOTCRETE, GRADING B, 10-INCH DEPTH</v>
          </cell>
          <cell r="E1277" t="str">
            <v>SQYD</v>
          </cell>
        </row>
        <row r="1278">
          <cell r="A1278" t="str">
            <v>56603-6000</v>
          </cell>
          <cell r="B1278" t="str">
            <v>Reinforced shotcrete, 300mm depth</v>
          </cell>
          <cell r="C1278" t="str">
            <v>m2</v>
          </cell>
          <cell r="D1278" t="str">
            <v>REINFORCED SHOTCRETE, 12-INCH DEPTH</v>
          </cell>
          <cell r="E1278" t="str">
            <v>SQYD</v>
          </cell>
        </row>
        <row r="1279">
          <cell r="A1279" t="str">
            <v>56603-6100</v>
          </cell>
          <cell r="B1279" t="str">
            <v>Reinforced shotcrete, grading A, 300mm depth</v>
          </cell>
          <cell r="C1279" t="str">
            <v>m2</v>
          </cell>
          <cell r="D1279" t="str">
            <v>REINFORCED SHOTCRETE, GRADING A, 12-INCH DEPTH</v>
          </cell>
          <cell r="E1279" t="str">
            <v>SQYD</v>
          </cell>
        </row>
        <row r="1280">
          <cell r="A1280" t="str">
            <v>56603-6200</v>
          </cell>
          <cell r="B1280" t="str">
            <v>Reinforced shotcrete, grading B, 300mm depth</v>
          </cell>
          <cell r="C1280" t="str">
            <v>m2</v>
          </cell>
          <cell r="D1280" t="str">
            <v>REINFORCED SHOTCRETE, GRADING B, 12-INCH DEPTH</v>
          </cell>
          <cell r="E1280" t="str">
            <v>SQYD</v>
          </cell>
        </row>
        <row r="1281">
          <cell r="A1281" t="str">
            <v>56604-0000</v>
          </cell>
          <cell r="B1281" t="str">
            <v>Reinforced shotcrete</v>
          </cell>
          <cell r="C1281" t="str">
            <v>m3</v>
          </cell>
          <cell r="D1281" t="str">
            <v>REINFORCED SHOTCRETE</v>
          </cell>
          <cell r="E1281" t="str">
            <v>CUYD</v>
          </cell>
        </row>
        <row r="1282">
          <cell r="A1282" t="str">
            <v>56604-0100</v>
          </cell>
          <cell r="B1282" t="str">
            <v>Reinforced shotcrete, grading A</v>
          </cell>
          <cell r="C1282" t="str">
            <v>m3</v>
          </cell>
          <cell r="D1282" t="str">
            <v>REINFORCED SHOTCRETE, GRADING A</v>
          </cell>
          <cell r="E1282" t="str">
            <v>CUYD</v>
          </cell>
        </row>
        <row r="1283">
          <cell r="A1283" t="str">
            <v>56604-0200</v>
          </cell>
          <cell r="B1283" t="str">
            <v>Reinforced shotcrete, grading B</v>
          </cell>
          <cell r="C1283" t="str">
            <v>m3</v>
          </cell>
          <cell r="D1283" t="str">
            <v>REINFORCED SHOTCRETE, GRADING B</v>
          </cell>
          <cell r="E1283" t="str">
            <v>CUYD</v>
          </cell>
        </row>
        <row r="1284">
          <cell r="A1284" t="str">
            <v>56701-0000</v>
          </cell>
          <cell r="B1284" t="str">
            <v>Micropile</v>
          </cell>
          <cell r="C1284" t="str">
            <v>m</v>
          </cell>
          <cell r="D1284" t="str">
            <v>MICROPILE</v>
          </cell>
          <cell r="E1284" t="str">
            <v>LNFT</v>
          </cell>
        </row>
        <row r="1285">
          <cell r="A1285" t="str">
            <v>56702-0000</v>
          </cell>
          <cell r="B1285" t="str">
            <v>Micropile</v>
          </cell>
          <cell r="C1285" t="str">
            <v>Each</v>
          </cell>
          <cell r="D1285" t="str">
            <v>MICROPILE</v>
          </cell>
          <cell r="E1285" t="str">
            <v>EACH</v>
          </cell>
        </row>
        <row r="1286">
          <cell r="A1286" t="str">
            <v>56703-0000</v>
          </cell>
          <cell r="B1286" t="str">
            <v>Micropile, additional length</v>
          </cell>
          <cell r="C1286" t="str">
            <v>m</v>
          </cell>
          <cell r="D1286" t="str">
            <v>MICROPILE, ADDITIONAL LENGTH</v>
          </cell>
          <cell r="E1286" t="str">
            <v>LNFT</v>
          </cell>
        </row>
        <row r="1287">
          <cell r="A1287" t="str">
            <v>56705-0000</v>
          </cell>
          <cell r="B1287" t="str">
            <v>Micropile load verification test</v>
          </cell>
          <cell r="C1287" t="str">
            <v>Each</v>
          </cell>
          <cell r="D1287" t="str">
            <v>MICROPILE LOAD VERIFICATION TEST</v>
          </cell>
          <cell r="E1287" t="str">
            <v>EACH</v>
          </cell>
        </row>
        <row r="1288">
          <cell r="A1288" t="str">
            <v>56706-0000</v>
          </cell>
          <cell r="B1288" t="str">
            <v>Micropile proof load test</v>
          </cell>
          <cell r="C1288" t="str">
            <v>Each</v>
          </cell>
          <cell r="D1288" t="str">
            <v>MICROPILE PROOF LOAD TEST</v>
          </cell>
          <cell r="E1288" t="str">
            <v>EACH</v>
          </cell>
        </row>
        <row r="1289">
          <cell r="A1289" t="str">
            <v>56801-0000</v>
          </cell>
          <cell r="B1289" t="str">
            <v>High performance concrete</v>
          </cell>
          <cell r="C1289" t="str">
            <v>m2</v>
          </cell>
          <cell r="D1289" t="str">
            <v>HIGH PERFORMANCE CONCRETE</v>
          </cell>
          <cell r="E1289" t="str">
            <v>SQYD</v>
          </cell>
        </row>
        <row r="1290">
          <cell r="A1290" t="str">
            <v>56802-0000</v>
          </cell>
          <cell r="B1290" t="str">
            <v>High performance concrete</v>
          </cell>
          <cell r="C1290" t="str">
            <v>m3</v>
          </cell>
          <cell r="D1290" t="str">
            <v>HIGH PERFORMANCE CONCRETE</v>
          </cell>
          <cell r="E1290" t="str">
            <v>CUYD</v>
          </cell>
        </row>
        <row r="1291">
          <cell r="A1291" t="str">
            <v>56803-0100</v>
          </cell>
          <cell r="B1291" t="str">
            <v>High performance concrete, for approach slab, type 1</v>
          </cell>
          <cell r="C1291" t="str">
            <v>m2</v>
          </cell>
          <cell r="D1291" t="str">
            <v>HIGH PERFORMANCE CONCRETE, FOR APPROACH SLAB, TYPE 1</v>
          </cell>
          <cell r="E1291" t="str">
            <v>SQYD</v>
          </cell>
        </row>
        <row r="1292">
          <cell r="A1292" t="str">
            <v>56803-0200</v>
          </cell>
          <cell r="B1292" t="str">
            <v>High performance concrete, for approach slab, type 2</v>
          </cell>
          <cell r="C1292" t="str">
            <v>m2</v>
          </cell>
          <cell r="D1292" t="str">
            <v>HIGH PERFORMANCE CONCRETE, FOR APPROACH SLAB, TYPE 2</v>
          </cell>
          <cell r="E1292" t="str">
            <v>SQYD</v>
          </cell>
        </row>
        <row r="1293">
          <cell r="A1293" t="str">
            <v>56804-0100</v>
          </cell>
          <cell r="B1293" t="str">
            <v>High performance concrete, for approach slab, type 1</v>
          </cell>
          <cell r="C1293" t="str">
            <v>m3</v>
          </cell>
          <cell r="D1293" t="str">
            <v>HIGH PERFORMANCE CONCRETE, FOR APPROACH SLAB, TYPE 1</v>
          </cell>
          <cell r="E1293" t="str">
            <v>CUYD</v>
          </cell>
        </row>
        <row r="1294">
          <cell r="A1294" t="str">
            <v>56804-0200</v>
          </cell>
          <cell r="B1294" t="str">
            <v>High performance concrete, for approach slab, type 2</v>
          </cell>
          <cell r="C1294" t="str">
            <v>m3</v>
          </cell>
          <cell r="D1294" t="str">
            <v>HIGH PERFORMANCE CONCRETE, FOR APPROACH SLAB, TYPE 2</v>
          </cell>
          <cell r="E1294" t="str">
            <v>CUYD</v>
          </cell>
        </row>
        <row r="1295">
          <cell r="A1295" t="str">
            <v>56901-0000</v>
          </cell>
          <cell r="B1295" t="str">
            <v>Concrete overlay</v>
          </cell>
          <cell r="C1295" t="str">
            <v>m2</v>
          </cell>
          <cell r="D1295" t="str">
            <v>CONCRETE OVERLAY</v>
          </cell>
          <cell r="E1295" t="str">
            <v>SQYD</v>
          </cell>
        </row>
        <row r="1296">
          <cell r="A1296" t="str">
            <v>56901-1000</v>
          </cell>
          <cell r="B1296" t="str">
            <v>Concrete overlay, class LMC</v>
          </cell>
          <cell r="C1296" t="str">
            <v>m2</v>
          </cell>
          <cell r="D1296" t="str">
            <v>CONCRETE OVERLAY, CLASS LMC</v>
          </cell>
          <cell r="E1296" t="str">
            <v>SQYD</v>
          </cell>
        </row>
        <row r="1297">
          <cell r="A1297" t="str">
            <v>56901-1500</v>
          </cell>
          <cell r="B1297" t="str">
            <v>Concrete overlay, class HPC(O)</v>
          </cell>
          <cell r="C1297" t="str">
            <v>m2</v>
          </cell>
          <cell r="D1297" t="str">
            <v>CONCRETE OVERLAY, CLASS HPC (O)</v>
          </cell>
          <cell r="E1297" t="str">
            <v>SQYD</v>
          </cell>
        </row>
        <row r="1298">
          <cell r="A1298" t="str">
            <v>56901-2000</v>
          </cell>
          <cell r="B1298" t="str">
            <v>Concrete overlay, class very early strength latex modified concrete (VESLMC)</v>
          </cell>
          <cell r="C1298" t="str">
            <v>m2</v>
          </cell>
          <cell r="D1298" t="str">
            <v>CONCRETE OVERLAY, CLASS VERY EARLY STRENGTH LATEX MODIFIED CONCRETE  (VESLMC)</v>
          </cell>
          <cell r="E1298" t="str">
            <v>SQYD</v>
          </cell>
        </row>
        <row r="1299">
          <cell r="A1299" t="str">
            <v>57401-0000</v>
          </cell>
          <cell r="B1299" t="str">
            <v>GRS-IBS, geosynthetic reinforcement</v>
          </cell>
          <cell r="C1299" t="str">
            <v>m2</v>
          </cell>
          <cell r="D1299" t="str">
            <v>GRS-IBS, GEOSYNTHETIC REINFORCEMENT</v>
          </cell>
          <cell r="E1299" t="str">
            <v>SQYD</v>
          </cell>
        </row>
        <row r="1300">
          <cell r="A1300" t="str">
            <v>57402-0000</v>
          </cell>
          <cell r="B1300" t="str">
            <v>GRS-IBS, open-graded backfill</v>
          </cell>
          <cell r="C1300" t="str">
            <v>t</v>
          </cell>
          <cell r="D1300" t="str">
            <v>GRS-IBS, OPEN-GRADED BACKFILL</v>
          </cell>
          <cell r="E1300" t="str">
            <v>TON</v>
          </cell>
        </row>
        <row r="1301">
          <cell r="A1301" t="str">
            <v>57403-0000</v>
          </cell>
          <cell r="B1301" t="str">
            <v>GRS-IBS, concrete masonry unit</v>
          </cell>
          <cell r="C1301" t="str">
            <v>m2</v>
          </cell>
          <cell r="D1301" t="str">
            <v>GRS-IBS, CONCRETE MASONRY UNIT</v>
          </cell>
          <cell r="E1301" t="str">
            <v>SQYD</v>
          </cell>
        </row>
        <row r="1302">
          <cell r="A1302" t="str">
            <v>57403-1000</v>
          </cell>
          <cell r="B1302" t="str">
            <v>GRS-IBS, segmental retaining wall unit (SRWU)</v>
          </cell>
          <cell r="C1302" t="str">
            <v>m2</v>
          </cell>
          <cell r="D1302" t="str">
            <v>GRS-IBS, SEGMENTAL RETAINING WALL UNIT (SRWU)</v>
          </cell>
          <cell r="E1302" t="str">
            <v>SQYD</v>
          </cell>
        </row>
        <row r="1303">
          <cell r="A1303" t="str">
            <v>57404-0000</v>
          </cell>
          <cell r="B1303" t="str">
            <v>Geosynthetic Reinforced Soil - Intergrated Bridge System</v>
          </cell>
          <cell r="C1303" t="str">
            <v>m2</v>
          </cell>
          <cell r="D1303" t="str">
            <v>GEOSYNTHETIC REINFORCED SOIL - INTERGRATED BRIDGE SYSTEM</v>
          </cell>
          <cell r="E1303" t="str">
            <v>SQFT</v>
          </cell>
        </row>
        <row r="1304">
          <cell r="A1304" t="str">
            <v>57501-0000</v>
          </cell>
          <cell r="B1304" t="str">
            <v>Minor bridge work</v>
          </cell>
          <cell r="C1304" t="str">
            <v>LPSM</v>
          </cell>
          <cell r="D1304" t="str">
            <v>MINOR BRIDGE WORK</v>
          </cell>
          <cell r="E1304" t="str">
            <v>LPSM</v>
          </cell>
        </row>
        <row r="1305">
          <cell r="A1305" t="str">
            <v>57502-0000</v>
          </cell>
          <cell r="B1305" t="str">
            <v>Temporary bridge</v>
          </cell>
          <cell r="C1305" t="str">
            <v>LPSM</v>
          </cell>
          <cell r="D1305" t="str">
            <v>TEMPORARY BRIDGE</v>
          </cell>
          <cell r="E1305" t="str">
            <v>LPSM</v>
          </cell>
        </row>
        <row r="1306">
          <cell r="A1306" t="str">
            <v>57520-0000</v>
          </cell>
          <cell r="B1306" t="str">
            <v>Temporary bridge rental</v>
          </cell>
          <cell r="C1306" t="str">
            <v>mo</v>
          </cell>
          <cell r="D1306" t="str">
            <v>TEMPORARY BRIDGE RENTAL</v>
          </cell>
          <cell r="E1306" t="str">
            <v>MO</v>
          </cell>
        </row>
        <row r="1307">
          <cell r="A1307" t="str">
            <v>57601-0000</v>
          </cell>
          <cell r="B1307" t="str">
            <v>Pile encapsulation</v>
          </cell>
          <cell r="C1307" t="str">
            <v>m</v>
          </cell>
          <cell r="D1307" t="str">
            <v>PILE ENCAPSULATION</v>
          </cell>
          <cell r="E1307" t="str">
            <v>LNFT</v>
          </cell>
        </row>
        <row r="1308">
          <cell r="A1308" t="str">
            <v>57601-1000</v>
          </cell>
          <cell r="B1308" t="str">
            <v>Pile encapsulation with cathodic protection</v>
          </cell>
          <cell r="C1308" t="str">
            <v>m</v>
          </cell>
          <cell r="D1308" t="str">
            <v>PILE ENCAPSULATION WITH CATHODIC PROTECTION</v>
          </cell>
          <cell r="E1308" t="str">
            <v>LNFT</v>
          </cell>
        </row>
        <row r="1309">
          <cell r="A1309" t="str">
            <v>57701-0100</v>
          </cell>
          <cell r="B1309" t="str">
            <v>Polymer structure, pedestrian bridge</v>
          </cell>
          <cell r="C1309" t="str">
            <v>LPSM</v>
          </cell>
          <cell r="D1309" t="str">
            <v>POLYMER STRUCTURE, PEDESTRIAN BRIDGE</v>
          </cell>
          <cell r="E1309" t="str">
            <v>LPSM</v>
          </cell>
        </row>
        <row r="1310">
          <cell r="A1310" t="str">
            <v>57705-0100</v>
          </cell>
          <cell r="B1310" t="str">
            <v>Fiber reinforced polymer (FRP), deck panel, 75 mm - 125mm thickness</v>
          </cell>
          <cell r="C1310" t="str">
            <v>m2</v>
          </cell>
          <cell r="D1310" t="str">
            <v>FIBER REINFORCED POLYMER (FRP), DECK PANEL, 3-INCHES - 5-INCHES THICKNESS</v>
          </cell>
          <cell r="E1310" t="str">
            <v>SQFT</v>
          </cell>
        </row>
        <row r="1311">
          <cell r="A1311" t="str">
            <v>57705-0200</v>
          </cell>
          <cell r="B1311" t="str">
            <v>Fiber reinforced polymer (FRP), strengthening system</v>
          </cell>
          <cell r="C1311" t="str">
            <v>m2</v>
          </cell>
          <cell r="D1311" t="str">
            <v>FIBER REINFORCED POLYMER (FRP), STRENGTHENING SYSTEM</v>
          </cell>
          <cell r="E1311" t="str">
            <v>SQFT</v>
          </cell>
        </row>
        <row r="1312">
          <cell r="A1312" t="str">
            <v>58001-0000</v>
          </cell>
          <cell r="B1312" t="str">
            <v>Alternate bridge</v>
          </cell>
          <cell r="C1312" t="str">
            <v>LPSM</v>
          </cell>
          <cell r="D1312" t="str">
            <v>ALTERNATE BRIDGE</v>
          </cell>
          <cell r="E1312" t="str">
            <v>LPSM</v>
          </cell>
        </row>
        <row r="1313">
          <cell r="A1313" t="str">
            <v>58101-1000</v>
          </cell>
          <cell r="B1313" t="str">
            <v>Cables and anchor components, main cable system</v>
          </cell>
          <cell r="C1313" t="str">
            <v>LPSM</v>
          </cell>
          <cell r="D1313" t="str">
            <v>CABLES AND ANCHOR COMPONENTS, MAIN CABLE SYSTEM</v>
          </cell>
          <cell r="E1313" t="str">
            <v>LPSM</v>
          </cell>
        </row>
        <row r="1314">
          <cell r="A1314" t="str">
            <v>58101-2000</v>
          </cell>
          <cell r="B1314" t="str">
            <v>Cables and anchor components, wind cable system</v>
          </cell>
          <cell r="C1314" t="str">
            <v>LPSM</v>
          </cell>
          <cell r="D1314" t="str">
            <v>CABLES AND ANCHOR COMPONENTS, WIND CABLE SYSTEM</v>
          </cell>
          <cell r="E1314" t="str">
            <v>LPSM</v>
          </cell>
        </row>
        <row r="1315">
          <cell r="A1315" t="str">
            <v>58101-3000</v>
          </cell>
          <cell r="B1315" t="str">
            <v>Cables and anchor components, steel corrosion protection</v>
          </cell>
          <cell r="C1315" t="str">
            <v>LPSM</v>
          </cell>
          <cell r="D1315" t="str">
            <v>CABLES AND ANCHOR COMPONENTS, STEEL CORROSION PROTECTION</v>
          </cell>
          <cell r="E1315" t="str">
            <v>LPSM</v>
          </cell>
        </row>
        <row r="1316">
          <cell r="A1316" t="str">
            <v>58201-0000</v>
          </cell>
          <cell r="B1316" t="str">
            <v>Helical pile, in place</v>
          </cell>
          <cell r="C1316" t="str">
            <v>m</v>
          </cell>
          <cell r="D1316" t="str">
            <v>HELICAL PILE, IN PLACE</v>
          </cell>
          <cell r="E1316" t="str">
            <v>LNFT</v>
          </cell>
        </row>
        <row r="1317">
          <cell r="A1317" t="str">
            <v>58202-0000</v>
          </cell>
          <cell r="B1317" t="str">
            <v>Helical pile, in place</v>
          </cell>
          <cell r="C1317" t="str">
            <v>Each</v>
          </cell>
          <cell r="D1317" t="str">
            <v>HELICAL PILE, IN PLACE</v>
          </cell>
          <cell r="E1317" t="str">
            <v>EACH</v>
          </cell>
        </row>
        <row r="1318">
          <cell r="A1318" t="str">
            <v>58301-0000</v>
          </cell>
          <cell r="B1318" t="str">
            <v>Carbon fiber reinforced polymer</v>
          </cell>
          <cell r="C1318" t="str">
            <v>m</v>
          </cell>
          <cell r="D1318" t="str">
            <v>CARBON FIBER REINFORCED POLYMER</v>
          </cell>
          <cell r="E1318" t="str">
            <v>LNFT</v>
          </cell>
        </row>
        <row r="1319">
          <cell r="A1319" t="str">
            <v>58302-0000</v>
          </cell>
          <cell r="B1319" t="str">
            <v>Carbon fiber reinforced polymer test</v>
          </cell>
          <cell r="C1319" t="str">
            <v>Each</v>
          </cell>
          <cell r="D1319" t="str">
            <v>CARBON FIBER REINFORCED POLYMER TEST</v>
          </cell>
          <cell r="E1319" t="str">
            <v>EACH</v>
          </cell>
        </row>
        <row r="1320">
          <cell r="A1320" t="str">
            <v>58401-0000</v>
          </cell>
          <cell r="B1320" t="str">
            <v>Glass fiber reinforced polymer (GFRP) reinforcing bars</v>
          </cell>
          <cell r="C1320" t="str">
            <v>kg</v>
          </cell>
          <cell r="D1320" t="str">
            <v>GLASS FIBER REINFORCED POLYMER (GFRP) REINFORCING BARS</v>
          </cell>
          <cell r="E1320" t="str">
            <v>LB</v>
          </cell>
        </row>
        <row r="1321">
          <cell r="A1321" t="str">
            <v>58405-1000</v>
          </cell>
          <cell r="B1321" t="str">
            <v>Fiberglass reinforced plastic, grating</v>
          </cell>
          <cell r="C1321" t="str">
            <v>m2</v>
          </cell>
          <cell r="D1321" t="str">
            <v>FIBERGLASS REINFORCED PLASTIC, GRATING</v>
          </cell>
          <cell r="E1321" t="str">
            <v>SQFT</v>
          </cell>
        </row>
        <row r="1322">
          <cell r="A1322" t="str">
            <v>58501-0000</v>
          </cell>
          <cell r="B1322" t="str">
            <v>Ultra high performance concrete</v>
          </cell>
          <cell r="C1322" t="str">
            <v>m3</v>
          </cell>
          <cell r="D1322" t="str">
            <v>ULTRA HIGH PERFORMANCE CONCRETE</v>
          </cell>
          <cell r="E1322" t="str">
            <v>CUYD</v>
          </cell>
        </row>
        <row r="1323">
          <cell r="A1323" t="str">
            <v>58502-0000</v>
          </cell>
          <cell r="B1323" t="str">
            <v>Ultra high performance concrete</v>
          </cell>
          <cell r="C1323" t="str">
            <v>LPSM</v>
          </cell>
          <cell r="D1323" t="str">
            <v>ULTRA HIGH PERFORMANCE CONCRETE</v>
          </cell>
          <cell r="E1323" t="str">
            <v>LPSM</v>
          </cell>
        </row>
        <row r="1324">
          <cell r="A1324" t="str">
            <v>58503-0000</v>
          </cell>
          <cell r="B1324" t="str">
            <v>Ultra high performance concrete</v>
          </cell>
          <cell r="C1324" t="str">
            <v>m</v>
          </cell>
          <cell r="D1324" t="str">
            <v>ULTRA HIGH PERFORMANCE CONCRETE</v>
          </cell>
          <cell r="E1324" t="str">
            <v>LNFT</v>
          </cell>
        </row>
        <row r="1325">
          <cell r="A1325" t="str">
            <v>58601-0000</v>
          </cell>
          <cell r="B1325" t="str">
            <v>Precast segmental concrete</v>
          </cell>
          <cell r="C1325" t="str">
            <v>m3</v>
          </cell>
          <cell r="D1325" t="str">
            <v>PRECAST SEGMENTAL CONCRETE</v>
          </cell>
          <cell r="E1325" t="str">
            <v>CUYD</v>
          </cell>
        </row>
        <row r="1326">
          <cell r="A1326" t="str">
            <v>58602-0000</v>
          </cell>
          <cell r="B1326" t="str">
            <v>Precast segmental concrete</v>
          </cell>
          <cell r="C1326" t="str">
            <v>LPSM</v>
          </cell>
          <cell r="D1326" t="str">
            <v>PRECAST SEGMENTAL CONCRETE</v>
          </cell>
          <cell r="E1326" t="str">
            <v>LPSM</v>
          </cell>
        </row>
        <row r="1327">
          <cell r="A1327" t="str">
            <v>58701-0000</v>
          </cell>
          <cell r="B1327" t="str">
            <v>Post-tensioning system</v>
          </cell>
          <cell r="C1327" t="str">
            <v>LPSM</v>
          </cell>
          <cell r="D1327" t="str">
            <v>POST-TENSIONING SYSTEM</v>
          </cell>
          <cell r="E1327" t="str">
            <v>LPSM</v>
          </cell>
        </row>
        <row r="1328">
          <cell r="A1328" t="str">
            <v>60101-0000</v>
          </cell>
          <cell r="B1328" t="str">
            <v>Concrete</v>
          </cell>
          <cell r="C1328" t="str">
            <v>m3</v>
          </cell>
          <cell r="D1328" t="str">
            <v>CONCRETE</v>
          </cell>
          <cell r="E1328" t="str">
            <v>CUYD</v>
          </cell>
        </row>
        <row r="1329">
          <cell r="A1329" t="str">
            <v>60102-0000</v>
          </cell>
          <cell r="B1329" t="str">
            <v>Concrete</v>
          </cell>
          <cell r="C1329" t="str">
            <v>m2</v>
          </cell>
          <cell r="D1329" t="str">
            <v>CONCRETE</v>
          </cell>
          <cell r="E1329" t="str">
            <v>SQYD</v>
          </cell>
        </row>
        <row r="1330">
          <cell r="A1330" t="str">
            <v>60103-0000</v>
          </cell>
          <cell r="B1330" t="str">
            <v>Concrete, headwall</v>
          </cell>
          <cell r="C1330" t="str">
            <v>Each</v>
          </cell>
          <cell r="D1330" t="str">
            <v>CONCRETE, HEADWALL</v>
          </cell>
          <cell r="E1330" t="str">
            <v>EACH</v>
          </cell>
        </row>
        <row r="1331">
          <cell r="A1331" t="str">
            <v>60103-0020</v>
          </cell>
          <cell r="B1331" t="str">
            <v>Concrete, headwall for 150mm pipe culvert</v>
          </cell>
          <cell r="C1331" t="str">
            <v>Each</v>
          </cell>
          <cell r="D1331" t="str">
            <v>CONCRETE, HEADWALL FOR 6-INCH PIPE CULVERT</v>
          </cell>
          <cell r="E1331" t="str">
            <v>EACH</v>
          </cell>
        </row>
        <row r="1332">
          <cell r="A1332" t="str">
            <v>60103-0040</v>
          </cell>
          <cell r="B1332" t="str">
            <v>Concrete, headwall for 200mm pipe culvert</v>
          </cell>
          <cell r="C1332" t="str">
            <v>Each</v>
          </cell>
          <cell r="D1332" t="str">
            <v>CONCRETE, HEADWALL FOR 8-INCH PIPE CULVERT</v>
          </cell>
          <cell r="E1332" t="str">
            <v>EACH</v>
          </cell>
        </row>
        <row r="1333">
          <cell r="A1333" t="str">
            <v>60103-0060</v>
          </cell>
          <cell r="B1333" t="str">
            <v>Concrete, headwall for 300mm pipe culvert</v>
          </cell>
          <cell r="C1333" t="str">
            <v>Each</v>
          </cell>
          <cell r="D1333" t="str">
            <v>CONCRETE, HEADWALL FOR 12-INCH PIPE CULVERT</v>
          </cell>
          <cell r="E1333" t="str">
            <v>EACH</v>
          </cell>
        </row>
        <row r="1334">
          <cell r="A1334" t="str">
            <v>60103-0080</v>
          </cell>
          <cell r="B1334" t="str">
            <v>Concrete, headwall for 375mm pipe culvert</v>
          </cell>
          <cell r="C1334" t="str">
            <v>Each</v>
          </cell>
          <cell r="D1334" t="str">
            <v>CONCRETE, HEADWALL FOR 15-INCH PIPE CULVERT</v>
          </cell>
          <cell r="E1334" t="str">
            <v>EACH</v>
          </cell>
        </row>
        <row r="1335">
          <cell r="A1335" t="str">
            <v>60103-0100</v>
          </cell>
          <cell r="B1335" t="str">
            <v>Concrete, headwall for 450mm pipe culvert</v>
          </cell>
          <cell r="C1335" t="str">
            <v>Each</v>
          </cell>
          <cell r="D1335" t="str">
            <v>CONCRETE, HEADWALL FOR 18-INCH PIPE CULVERT</v>
          </cell>
          <cell r="E1335" t="str">
            <v>EACH</v>
          </cell>
        </row>
        <row r="1336">
          <cell r="A1336" t="str">
            <v>60103-0120</v>
          </cell>
          <cell r="B1336" t="str">
            <v>Concrete, headwall for 525mm pipe culvert</v>
          </cell>
          <cell r="C1336" t="str">
            <v>Each</v>
          </cell>
          <cell r="D1336" t="str">
            <v>CONCRETE, HEADWALL FOR 21-INCH PIPE CULVERT</v>
          </cell>
          <cell r="E1336" t="str">
            <v>EACH</v>
          </cell>
        </row>
        <row r="1337">
          <cell r="A1337" t="str">
            <v>60103-0140</v>
          </cell>
          <cell r="B1337" t="str">
            <v>Concrete, headwall for 600mm pipe culvert</v>
          </cell>
          <cell r="C1337" t="str">
            <v>Each</v>
          </cell>
          <cell r="D1337" t="str">
            <v>CONCRETE, HEADWALL FOR 24-INCH PIPE CULVERT</v>
          </cell>
          <cell r="E1337" t="str">
            <v>EACH</v>
          </cell>
        </row>
        <row r="1338">
          <cell r="A1338" t="str">
            <v>60103-0160</v>
          </cell>
          <cell r="B1338" t="str">
            <v>Concrete, headwall for 750mm pipe culvert</v>
          </cell>
          <cell r="C1338" t="str">
            <v>Each</v>
          </cell>
          <cell r="D1338" t="str">
            <v>CONCRETE, HEADWALL FOR 30-INCH PIPE CULVERT</v>
          </cell>
          <cell r="E1338" t="str">
            <v>EACH</v>
          </cell>
        </row>
        <row r="1339">
          <cell r="A1339" t="str">
            <v>60103-0180</v>
          </cell>
          <cell r="B1339" t="str">
            <v>Concrete, headwall for 900mm pipe culvert</v>
          </cell>
          <cell r="C1339" t="str">
            <v>Each</v>
          </cell>
          <cell r="D1339" t="str">
            <v>CONCRETE, HEADWALL FOR 36-INCH PIPE CULVERT</v>
          </cell>
          <cell r="E1339" t="str">
            <v>EACH</v>
          </cell>
        </row>
        <row r="1340">
          <cell r="A1340" t="str">
            <v>60103-0200</v>
          </cell>
          <cell r="B1340" t="str">
            <v>Concrete, headwall for 1050mm pipe culvert</v>
          </cell>
          <cell r="C1340" t="str">
            <v>Each</v>
          </cell>
          <cell r="D1340" t="str">
            <v>CONCRETE, HEADWALL FOR 42-INCH PIPE CULVERT</v>
          </cell>
          <cell r="E1340" t="str">
            <v>EACH</v>
          </cell>
        </row>
        <row r="1341">
          <cell r="A1341" t="str">
            <v>60103-0220</v>
          </cell>
          <cell r="B1341" t="str">
            <v>Concrete, headwall for 1200mm pipe culvert</v>
          </cell>
          <cell r="C1341" t="str">
            <v>Each</v>
          </cell>
          <cell r="D1341" t="str">
            <v>CONCRETE, HEADWALL FOR 48-INCH PIPE CULVERT</v>
          </cell>
          <cell r="E1341" t="str">
            <v>EACH</v>
          </cell>
        </row>
        <row r="1342">
          <cell r="A1342" t="str">
            <v>60103-0240</v>
          </cell>
          <cell r="B1342" t="str">
            <v>Concrete, headwall for 1350mm pipe culvert</v>
          </cell>
          <cell r="C1342" t="str">
            <v>Each</v>
          </cell>
          <cell r="D1342" t="str">
            <v>CONCRETE, HEADWALL FOR 54-INCH PIPE CULVERT</v>
          </cell>
          <cell r="E1342" t="str">
            <v>EACH</v>
          </cell>
        </row>
        <row r="1343">
          <cell r="A1343" t="str">
            <v>60103-0260</v>
          </cell>
          <cell r="B1343" t="str">
            <v>Concrete, headwall for 1500mm pipe culvert</v>
          </cell>
          <cell r="C1343" t="str">
            <v>Each</v>
          </cell>
          <cell r="D1343" t="str">
            <v>CONCRETE, HEADWALL FOR 60-INCH PIPE CULVERT</v>
          </cell>
          <cell r="E1343" t="str">
            <v>EACH</v>
          </cell>
        </row>
        <row r="1344">
          <cell r="A1344" t="str">
            <v>60103-0280</v>
          </cell>
          <cell r="B1344" t="str">
            <v>Concrete, headwall for 1650mm pipe culvert</v>
          </cell>
          <cell r="C1344" t="str">
            <v>Each</v>
          </cell>
          <cell r="D1344" t="str">
            <v>CONCRETE, HEADWALL FOR 66-INCH PIPE CULVERT</v>
          </cell>
          <cell r="E1344" t="str">
            <v>EACH</v>
          </cell>
        </row>
        <row r="1345">
          <cell r="A1345" t="str">
            <v>60103-0300</v>
          </cell>
          <cell r="B1345" t="str">
            <v>Concrete, headwall for 1800mm pipe culvert</v>
          </cell>
          <cell r="C1345" t="str">
            <v>Each</v>
          </cell>
          <cell r="D1345" t="str">
            <v>CONCRETE, HEADWALL FOR 72-INCH PIPE CULVERT</v>
          </cell>
          <cell r="E1345" t="str">
            <v>EACH</v>
          </cell>
        </row>
        <row r="1346">
          <cell r="A1346" t="str">
            <v>60103-0320</v>
          </cell>
          <cell r="B1346" t="str">
            <v>Concrete, headwall for 1950mm pipe culvert</v>
          </cell>
          <cell r="C1346" t="str">
            <v>Each</v>
          </cell>
          <cell r="D1346" t="str">
            <v>CONCRETE, HEADWALL FOR 78-INCH PIPE CULVERT</v>
          </cell>
          <cell r="E1346" t="str">
            <v>EACH</v>
          </cell>
        </row>
        <row r="1347">
          <cell r="A1347" t="str">
            <v>60103-0340</v>
          </cell>
          <cell r="B1347" t="str">
            <v>Concrete, headwall for 2100mm pipe culvert</v>
          </cell>
          <cell r="C1347" t="str">
            <v>Each</v>
          </cell>
          <cell r="D1347" t="str">
            <v>CONCRETE, HEADWALL FOR 84-INCH PIPE CULVERT</v>
          </cell>
          <cell r="E1347" t="str">
            <v>EACH</v>
          </cell>
        </row>
        <row r="1348">
          <cell r="A1348" t="str">
            <v>60103-0360</v>
          </cell>
          <cell r="B1348" t="str">
            <v>Concrete, headwall for 2250mm pipe culvert</v>
          </cell>
          <cell r="C1348" t="str">
            <v>Each</v>
          </cell>
          <cell r="D1348" t="str">
            <v>CONCRETE, HEADWALL FOR 90-INCH PIPE CULVERT</v>
          </cell>
          <cell r="E1348" t="str">
            <v>EACH</v>
          </cell>
        </row>
        <row r="1349">
          <cell r="A1349" t="str">
            <v>60103-0380</v>
          </cell>
          <cell r="B1349" t="str">
            <v>Concrete, headwall for 2400mm pipe culvert</v>
          </cell>
          <cell r="C1349" t="str">
            <v>Each</v>
          </cell>
          <cell r="D1349" t="str">
            <v>CONCRETE, HEADWALL FOR 96-INCH PIPE CULVERT</v>
          </cell>
          <cell r="E1349" t="str">
            <v>EACH</v>
          </cell>
        </row>
        <row r="1350">
          <cell r="A1350" t="str">
            <v>60103-0400</v>
          </cell>
          <cell r="B1350" t="str">
            <v>Concrete, headwall for 2550mm pipe culvert</v>
          </cell>
          <cell r="C1350" t="str">
            <v>Each</v>
          </cell>
          <cell r="D1350" t="str">
            <v>CONCRETE, HEADWALL FOR 102-INCH PIPE CULVERT</v>
          </cell>
          <cell r="E1350" t="str">
            <v>EACH</v>
          </cell>
        </row>
        <row r="1351">
          <cell r="A1351" t="str">
            <v>60103-0420</v>
          </cell>
          <cell r="B1351" t="str">
            <v>Concrete, headwall for 3000mm pipe culvert</v>
          </cell>
          <cell r="C1351" t="str">
            <v>Each</v>
          </cell>
          <cell r="D1351" t="str">
            <v>CONCRETE, HEADWALL FOR 120-INCH PIPE CULVERT</v>
          </cell>
          <cell r="E1351" t="str">
            <v>EACH</v>
          </cell>
        </row>
        <row r="1352">
          <cell r="A1352" t="str">
            <v>60103-0440</v>
          </cell>
          <cell r="B1352" t="str">
            <v>Concrete, headwall for 3600mm pipe culvert</v>
          </cell>
          <cell r="C1352" t="str">
            <v>Each</v>
          </cell>
          <cell r="D1352" t="str">
            <v>CONCRETE, HEADWALL FOR 144-INCH PIPE CULVERT</v>
          </cell>
          <cell r="E1352" t="str">
            <v>EACH</v>
          </cell>
        </row>
        <row r="1353">
          <cell r="A1353" t="str">
            <v>60103-0500</v>
          </cell>
          <cell r="B1353" t="str">
            <v>Concrete, headwall for double 150mm pipe culvert</v>
          </cell>
          <cell r="C1353" t="str">
            <v>Each</v>
          </cell>
          <cell r="D1353" t="str">
            <v>CONCRETE, HEADWALL FOR DOUBLE 6-INCH PIPE CULVERT</v>
          </cell>
          <cell r="E1353" t="str">
            <v>EACH</v>
          </cell>
        </row>
        <row r="1354">
          <cell r="A1354" t="str">
            <v>60103-0520</v>
          </cell>
          <cell r="B1354" t="str">
            <v>Concrete, headwall for double 200mm pipe culvert</v>
          </cell>
          <cell r="C1354" t="str">
            <v>Each</v>
          </cell>
          <cell r="D1354" t="str">
            <v>CONCRETE, HEADWALL FOR DOUBLE 8-INCH PIPE CULVERT</v>
          </cell>
          <cell r="E1354" t="str">
            <v>EACH</v>
          </cell>
        </row>
        <row r="1355">
          <cell r="A1355" t="str">
            <v>60103-0540</v>
          </cell>
          <cell r="B1355" t="str">
            <v>Concrete, headwall for double 300mm pipe culvert</v>
          </cell>
          <cell r="C1355" t="str">
            <v>Each</v>
          </cell>
          <cell r="D1355" t="str">
            <v>CONCRETE, HEADWALL FOR DOUBLE 12-INCH PIPE CULVERT</v>
          </cell>
          <cell r="E1355" t="str">
            <v>EACH</v>
          </cell>
        </row>
        <row r="1356">
          <cell r="A1356" t="str">
            <v>60103-0560</v>
          </cell>
          <cell r="B1356" t="str">
            <v>Concrete, headwall for double 375mm pipe culvert</v>
          </cell>
          <cell r="C1356" t="str">
            <v>Each</v>
          </cell>
          <cell r="D1356" t="str">
            <v>CONCRETE, HEADWALL FOR DOUBLE 15-INCH PIPE CULVERT</v>
          </cell>
          <cell r="E1356" t="str">
            <v>EACH</v>
          </cell>
        </row>
        <row r="1357">
          <cell r="A1357" t="str">
            <v>60103-0580</v>
          </cell>
          <cell r="B1357" t="str">
            <v>Concrete, headwall for double 450mm pipe culvert</v>
          </cell>
          <cell r="C1357" t="str">
            <v>Each</v>
          </cell>
          <cell r="D1357" t="str">
            <v>CONCRETE, HEADWALL FOR DOUBLE 18-INCH PIPE CULVERT</v>
          </cell>
          <cell r="E1357" t="str">
            <v>EACH</v>
          </cell>
        </row>
        <row r="1358">
          <cell r="A1358" t="str">
            <v>60103-0600</v>
          </cell>
          <cell r="B1358" t="str">
            <v>Concrete, headwall for double 525mm pipe culvert</v>
          </cell>
          <cell r="C1358" t="str">
            <v>Each</v>
          </cell>
          <cell r="D1358" t="str">
            <v>CONCRETE, HEADWALL FOR DOUBLE 21-INCH PIPE CULVERT</v>
          </cell>
          <cell r="E1358" t="str">
            <v>EACH</v>
          </cell>
        </row>
        <row r="1359">
          <cell r="A1359" t="str">
            <v>60103-0620</v>
          </cell>
          <cell r="B1359" t="str">
            <v>Concrete, headwall for double 600mm pipe culvert</v>
          </cell>
          <cell r="C1359" t="str">
            <v>Each</v>
          </cell>
          <cell r="D1359" t="str">
            <v>CONCRETE, HEADWALL FOR DOUBLE 24-INCH PIPE CULVERT</v>
          </cell>
          <cell r="E1359" t="str">
            <v>EACH</v>
          </cell>
        </row>
        <row r="1360">
          <cell r="A1360" t="str">
            <v>60103-0640</v>
          </cell>
          <cell r="B1360" t="str">
            <v>Concrete, headwall for double 750mm pipe culvert</v>
          </cell>
          <cell r="C1360" t="str">
            <v>Each</v>
          </cell>
          <cell r="D1360" t="str">
            <v>CONCRETE, HEADWALL FOR DOUBLE 30-INCH PIPE CULVERT</v>
          </cell>
          <cell r="E1360" t="str">
            <v>EACH</v>
          </cell>
        </row>
        <row r="1361">
          <cell r="A1361" t="str">
            <v>60103-0660</v>
          </cell>
          <cell r="B1361" t="str">
            <v>Concrete, headwall for double 900mm pipe culvert</v>
          </cell>
          <cell r="C1361" t="str">
            <v>Each</v>
          </cell>
          <cell r="D1361" t="str">
            <v>CONCRETE, HEADWALL FOR DOUBLE 36-INCH PIPE CULVERT</v>
          </cell>
          <cell r="E1361" t="str">
            <v>EACH</v>
          </cell>
        </row>
        <row r="1362">
          <cell r="A1362" t="str">
            <v>60103-0680</v>
          </cell>
          <cell r="B1362" t="str">
            <v>Concrete, headwall for double 1050mm pipe culvert</v>
          </cell>
          <cell r="C1362" t="str">
            <v>Each</v>
          </cell>
          <cell r="D1362" t="str">
            <v>CONCRETE, HEADWALL FOR DOUBLE 42-INCH PIPE CULVERT</v>
          </cell>
          <cell r="E1362" t="str">
            <v>EACH</v>
          </cell>
        </row>
        <row r="1363">
          <cell r="A1363" t="str">
            <v>60103-0700</v>
          </cell>
          <cell r="B1363" t="str">
            <v>Concrete, headwall for double 1200mm pipe culvert</v>
          </cell>
          <cell r="C1363" t="str">
            <v>Each</v>
          </cell>
          <cell r="D1363" t="str">
            <v>CONCRETE, HEADWALL FOR DOUBLE 48-INCH PIPE CULVERT</v>
          </cell>
          <cell r="E1363" t="str">
            <v>EACH</v>
          </cell>
        </row>
        <row r="1364">
          <cell r="A1364" t="str">
            <v>60103-0720</v>
          </cell>
          <cell r="B1364" t="str">
            <v>Concrete, headwall for double 1350mm pipe culvert</v>
          </cell>
          <cell r="C1364" t="str">
            <v>Each</v>
          </cell>
          <cell r="D1364" t="str">
            <v>CONCRETE, HEADWALL FOR DOUBLE 54-INCH PIPE CULVERT</v>
          </cell>
          <cell r="E1364" t="str">
            <v>EACH</v>
          </cell>
        </row>
        <row r="1365">
          <cell r="A1365" t="str">
            <v>60103-0740</v>
          </cell>
          <cell r="B1365" t="str">
            <v>Concrete, headwall for double 1500mm pipe culvert</v>
          </cell>
          <cell r="C1365" t="str">
            <v>Each</v>
          </cell>
          <cell r="D1365" t="str">
            <v>CONCRETE, HEADWALL FOR DOUBLE 60-INCH PIPE CULVERT</v>
          </cell>
          <cell r="E1365" t="str">
            <v>EACH</v>
          </cell>
        </row>
        <row r="1366">
          <cell r="A1366" t="str">
            <v>60103-0760</v>
          </cell>
          <cell r="B1366" t="str">
            <v>Concrete, headwall for double 1650mm pipe culvert</v>
          </cell>
          <cell r="C1366" t="str">
            <v>Each</v>
          </cell>
          <cell r="D1366" t="str">
            <v>CONCRETE, HEADWALL FOR DOUBLE 66-INCH PIPE CULVERT</v>
          </cell>
          <cell r="E1366" t="str">
            <v>EACH</v>
          </cell>
        </row>
        <row r="1367">
          <cell r="A1367" t="str">
            <v>60103-0780</v>
          </cell>
          <cell r="B1367" t="str">
            <v>Concrete, headwall for double 1800mm pipe culvert</v>
          </cell>
          <cell r="C1367" t="str">
            <v>Each</v>
          </cell>
          <cell r="D1367" t="str">
            <v>CONCRETE, HEADWALL FOR DOUBLE 72-INCH PIPE CULVERT</v>
          </cell>
          <cell r="E1367" t="str">
            <v>EACH</v>
          </cell>
        </row>
        <row r="1368">
          <cell r="A1368" t="str">
            <v>60103-0800</v>
          </cell>
          <cell r="B1368" t="str">
            <v>Concrete, headwall for double 1950mm pipe culvert</v>
          </cell>
          <cell r="C1368" t="str">
            <v>Each</v>
          </cell>
          <cell r="D1368" t="str">
            <v>CONCRETE, HEADWALL FOR DOUBLE 78-INCH PIPE CULVERT</v>
          </cell>
          <cell r="E1368" t="str">
            <v>EACH</v>
          </cell>
        </row>
        <row r="1369">
          <cell r="A1369" t="str">
            <v>60103-0820</v>
          </cell>
          <cell r="B1369" t="str">
            <v>Concrete, headwall for double 2100mm pipe culvert</v>
          </cell>
          <cell r="C1369" t="str">
            <v>Each</v>
          </cell>
          <cell r="D1369" t="str">
            <v>CONCRETE, HEADWALL FOR DOUBLE 84-INCH PIPE CULVERT</v>
          </cell>
          <cell r="E1369" t="str">
            <v>EACH</v>
          </cell>
        </row>
        <row r="1370">
          <cell r="A1370" t="str">
            <v>60103-0840</v>
          </cell>
          <cell r="B1370" t="str">
            <v>Concrete, headwall for double 2250mm pipe culvert</v>
          </cell>
          <cell r="C1370" t="str">
            <v>Each</v>
          </cell>
          <cell r="D1370" t="str">
            <v>CONCRETE, HEADWALL FOR DOUBLE 90-INCH PIPE CULVERT</v>
          </cell>
          <cell r="E1370" t="str">
            <v>EACH</v>
          </cell>
        </row>
        <row r="1371">
          <cell r="A1371" t="str">
            <v>60103-0860</v>
          </cell>
          <cell r="B1371" t="str">
            <v>Concrete, headwall for double 2400mm pipe culvert</v>
          </cell>
          <cell r="C1371" t="str">
            <v>Each</v>
          </cell>
          <cell r="D1371" t="str">
            <v>CONCRETE, HEADWALL FOR DOUBLE 96-INCH PIPE CULVERT</v>
          </cell>
          <cell r="E1371" t="str">
            <v>EACH</v>
          </cell>
        </row>
        <row r="1372">
          <cell r="A1372" t="str">
            <v>60103-0880</v>
          </cell>
          <cell r="B1372" t="str">
            <v>Concrete, headwall for double 2550mm pipe culvert</v>
          </cell>
          <cell r="C1372" t="str">
            <v>Each</v>
          </cell>
          <cell r="D1372" t="str">
            <v>CONCRETE, HEADWALL FOR DOUBLE 102-INCH PIPE CULVERT</v>
          </cell>
          <cell r="E1372" t="str">
            <v>EACH</v>
          </cell>
        </row>
        <row r="1373">
          <cell r="A1373" t="str">
            <v>60103-0900</v>
          </cell>
          <cell r="B1373" t="str">
            <v>Concrete, headwall for double 3000mm pipe culvert</v>
          </cell>
          <cell r="C1373" t="str">
            <v>Each</v>
          </cell>
          <cell r="D1373" t="str">
            <v>CONCRETE, HEADWALL FOR DOUBLE 120-INCH PIPE CULVERT</v>
          </cell>
          <cell r="E1373" t="str">
            <v>EACH</v>
          </cell>
        </row>
        <row r="1374">
          <cell r="A1374" t="str">
            <v>60103-0920</v>
          </cell>
          <cell r="B1374" t="str">
            <v>Concrete, headwall for double 3600mm pipe culvert</v>
          </cell>
          <cell r="C1374" t="str">
            <v>Each</v>
          </cell>
          <cell r="D1374" t="str">
            <v>CONCRETE, HEADWALL FOR DOUBLE 144-INCH PIPE CULVERT</v>
          </cell>
          <cell r="E1374" t="str">
            <v>EACH</v>
          </cell>
        </row>
        <row r="1375">
          <cell r="A1375" t="str">
            <v>60103-1220</v>
          </cell>
          <cell r="B1375" t="str">
            <v>Concrete, headwall for triple 600mm pipe culvert</v>
          </cell>
          <cell r="C1375" t="str">
            <v>Each</v>
          </cell>
          <cell r="D1375" t="str">
            <v>CONCRETE, HEADWALL FOR TRIPLE 24-INCH PIPE CULVERT</v>
          </cell>
          <cell r="E1375" t="str">
            <v>EACH</v>
          </cell>
        </row>
        <row r="1376">
          <cell r="A1376" t="str">
            <v>60103-1240</v>
          </cell>
          <cell r="B1376" t="str">
            <v>Concrete, headwall for triple 750mm pipe culvert</v>
          </cell>
          <cell r="C1376" t="str">
            <v>Each</v>
          </cell>
          <cell r="D1376" t="str">
            <v>CONCRETE, HEADWALL FOR TRIPLE 30-INCH PIPE CULVERT</v>
          </cell>
          <cell r="E1376" t="str">
            <v>EACH</v>
          </cell>
        </row>
        <row r="1377">
          <cell r="A1377" t="str">
            <v>60103-1260</v>
          </cell>
          <cell r="B1377" t="str">
            <v>Concrete, headwall for triple 900mm pipe culvert</v>
          </cell>
          <cell r="C1377" t="str">
            <v>Each</v>
          </cell>
          <cell r="D1377" t="str">
            <v>CONCRETE, HEADWALL FOR TRIPLE 36-INCH PIPE CULVERT</v>
          </cell>
          <cell r="E1377" t="str">
            <v>EACH</v>
          </cell>
        </row>
        <row r="1378">
          <cell r="A1378" t="str">
            <v>60103-1800</v>
          </cell>
          <cell r="B1378" t="str">
            <v>Concrete, headwall for 150mm equivalent diameter pipe culvert</v>
          </cell>
          <cell r="C1378" t="str">
            <v>Each</v>
          </cell>
          <cell r="D1378" t="str">
            <v>CONCRETE, HEADWALL FOR 6-INCH EQUIVALENT DIAMETER PIPE CULVERT</v>
          </cell>
          <cell r="E1378" t="str">
            <v>EACH</v>
          </cell>
        </row>
        <row r="1379">
          <cell r="A1379" t="str">
            <v>60103-1820</v>
          </cell>
          <cell r="B1379" t="str">
            <v>Concrete, headwall for 200mm equivalent diameter pipe culvert</v>
          </cell>
          <cell r="C1379" t="str">
            <v>Each</v>
          </cell>
          <cell r="D1379" t="str">
            <v>CONCRETE, HEADWALL FOR 8-INCH EQUIVALENT DIAMETER PIPE CULVERT</v>
          </cell>
          <cell r="E1379" t="str">
            <v>EACH</v>
          </cell>
        </row>
        <row r="1380">
          <cell r="A1380" t="str">
            <v>60103-1840</v>
          </cell>
          <cell r="B1380" t="str">
            <v>Concrete, headwall for 300mm equivalent diameter pipe culvert</v>
          </cell>
          <cell r="C1380" t="str">
            <v>Each</v>
          </cell>
          <cell r="D1380" t="str">
            <v>CONCRETE, HEADWALL FOR 12-INCH EQUIVALENT DIAMETER PIPE CULVERT</v>
          </cell>
          <cell r="E1380" t="str">
            <v>EACH</v>
          </cell>
        </row>
        <row r="1381">
          <cell r="A1381" t="str">
            <v>60103-1860</v>
          </cell>
          <cell r="B1381" t="str">
            <v>Concrete, headwall for 375mm equivalent diameter pipe culvert</v>
          </cell>
          <cell r="C1381" t="str">
            <v>Each</v>
          </cell>
          <cell r="D1381" t="str">
            <v>CONCRETE, HEADWALL FOR 15-INCH EQUIVALENT DIAMETER PIPE CULVERT</v>
          </cell>
          <cell r="E1381" t="str">
            <v>EACH</v>
          </cell>
        </row>
        <row r="1382">
          <cell r="A1382" t="str">
            <v>60103-1880</v>
          </cell>
          <cell r="B1382" t="str">
            <v>Concrete, headwall for 450mm equivalent diameter pipe culvert</v>
          </cell>
          <cell r="C1382" t="str">
            <v>Each</v>
          </cell>
          <cell r="D1382" t="str">
            <v>CONCRETE, HEADWALL FOR 18-INCH EQUIVALENT DIAMETER PIPE CULVERT</v>
          </cell>
          <cell r="E1382" t="str">
            <v>EACH</v>
          </cell>
        </row>
        <row r="1383">
          <cell r="A1383" t="str">
            <v>60103-1900</v>
          </cell>
          <cell r="B1383" t="str">
            <v>Concrete, headwall for 525mm equivalent diameter pipe culvert</v>
          </cell>
          <cell r="C1383" t="str">
            <v>Each</v>
          </cell>
          <cell r="D1383" t="str">
            <v>CONCRETE, HEADWALL FOR 21-INCH EQUIVALENT DIAMETER PIPE CULVERT</v>
          </cell>
          <cell r="E1383" t="str">
            <v>EACH</v>
          </cell>
        </row>
        <row r="1384">
          <cell r="A1384" t="str">
            <v>60103-1920</v>
          </cell>
          <cell r="B1384" t="str">
            <v>Concrete, headwall for 600mm equivalent diameter pipe culvert</v>
          </cell>
          <cell r="C1384" t="str">
            <v>Each</v>
          </cell>
          <cell r="D1384" t="str">
            <v>CONCRETE, HEADWALL FOR 24-INCH EQUIVALENT DIAMETER PIPE CULVERT</v>
          </cell>
          <cell r="E1384" t="str">
            <v>EACH</v>
          </cell>
        </row>
        <row r="1385">
          <cell r="A1385" t="str">
            <v>60103-1940</v>
          </cell>
          <cell r="B1385" t="str">
            <v>Concrete, headwall for 750mm equivalent diameter pipe culvert</v>
          </cell>
          <cell r="C1385" t="str">
            <v>Each</v>
          </cell>
          <cell r="D1385" t="str">
            <v>CONCRETE, HEADWALL FOR 30-INCH EQUIVALENT DIAMETER PIPE CULVERT</v>
          </cell>
          <cell r="E1385" t="str">
            <v>EACH</v>
          </cell>
        </row>
        <row r="1386">
          <cell r="A1386" t="str">
            <v>60103-1960</v>
          </cell>
          <cell r="B1386" t="str">
            <v>Concrete, headwall for 900mm equivalent diameter pipe culvert</v>
          </cell>
          <cell r="C1386" t="str">
            <v>Each</v>
          </cell>
          <cell r="D1386" t="str">
            <v>CONCRETE, HEADWALL FOR 36-INCH EQUIVALENT DIAMETER PIPE CULVERT</v>
          </cell>
          <cell r="E1386" t="str">
            <v>EACH</v>
          </cell>
        </row>
        <row r="1387">
          <cell r="A1387" t="str">
            <v>60103-1980</v>
          </cell>
          <cell r="B1387" t="str">
            <v>Concrete, headwall for 1050mm equivalent diameter pipe culvert</v>
          </cell>
          <cell r="C1387" t="str">
            <v>Each</v>
          </cell>
          <cell r="D1387" t="str">
            <v>CONCRETE, HEADWALL FOR 42-INCH EQUIVALENT DIAMETER PIPE CULVERT</v>
          </cell>
          <cell r="E1387" t="str">
            <v>EACH</v>
          </cell>
        </row>
        <row r="1388">
          <cell r="A1388" t="str">
            <v>60103-2000</v>
          </cell>
          <cell r="B1388" t="str">
            <v>Concrete, headwall for 1200mm equivalent diameter pipe culvert</v>
          </cell>
          <cell r="C1388" t="str">
            <v>Each</v>
          </cell>
          <cell r="D1388" t="str">
            <v>CONCRETE, HEADWALL FOR 48-INCH EQUIVALENT DIAMETER PIPE CULVERT</v>
          </cell>
          <cell r="E1388" t="str">
            <v>EACH</v>
          </cell>
        </row>
        <row r="1389">
          <cell r="A1389" t="str">
            <v>60103-2020</v>
          </cell>
          <cell r="B1389" t="str">
            <v>Concrete, headwall for 1350mm equivalent diameter pipe culvert</v>
          </cell>
          <cell r="C1389" t="str">
            <v>Each</v>
          </cell>
          <cell r="D1389" t="str">
            <v>CONCRETE, HEADWALL FOR 54-INCH EQUIVALENT DIAMETER PIPE CULVERT</v>
          </cell>
          <cell r="E1389" t="str">
            <v>EACH</v>
          </cell>
        </row>
        <row r="1390">
          <cell r="A1390" t="str">
            <v>60103-2040</v>
          </cell>
          <cell r="B1390" t="str">
            <v>Concrete, headwall for 1500mm equivalent diameter pipe culvert</v>
          </cell>
          <cell r="C1390" t="str">
            <v>Each</v>
          </cell>
          <cell r="D1390" t="str">
            <v>CONCRETE, HEADWALL FOR 60-INCH EQUIVALENT DIAMETER PIPE CULVERT</v>
          </cell>
          <cell r="E1390" t="str">
            <v>EACH</v>
          </cell>
        </row>
        <row r="1391">
          <cell r="A1391" t="str">
            <v>60103-2060</v>
          </cell>
          <cell r="B1391" t="str">
            <v>Concrete, headwall for 1650mm equivalent diameter pipe culvert</v>
          </cell>
          <cell r="C1391" t="str">
            <v>Each</v>
          </cell>
          <cell r="D1391" t="str">
            <v>CONCRETE, HEADWALL FOR 66-INCH EQUIVALENT DIAMETER PIPE CULVERT</v>
          </cell>
          <cell r="E1391" t="str">
            <v>EACH</v>
          </cell>
        </row>
        <row r="1392">
          <cell r="A1392" t="str">
            <v>60103-2080</v>
          </cell>
          <cell r="B1392" t="str">
            <v>Concrete, headwall for 1800mm equivalent diameter pipe culvert</v>
          </cell>
          <cell r="C1392" t="str">
            <v>Each</v>
          </cell>
          <cell r="D1392" t="str">
            <v>CONCRETE, HEADWALL FOR 72-INCH EQUIVALENT DIAMETER PIPE CULVERT</v>
          </cell>
          <cell r="E1392" t="str">
            <v>EACH</v>
          </cell>
        </row>
        <row r="1393">
          <cell r="A1393" t="str">
            <v>60103-2100</v>
          </cell>
          <cell r="B1393" t="str">
            <v>Concrete, headwall for 1950mm equivalent diameter pipe culvert</v>
          </cell>
          <cell r="C1393" t="str">
            <v>Each</v>
          </cell>
          <cell r="D1393" t="str">
            <v>CONCRETE, HEADWALL FOR 78-INCH EQUIVALENT DIAMETER PIPE CULVERT</v>
          </cell>
          <cell r="E1393" t="str">
            <v>EACH</v>
          </cell>
        </row>
        <row r="1394">
          <cell r="A1394" t="str">
            <v>60103-2120</v>
          </cell>
          <cell r="B1394" t="str">
            <v>Concrete, headwall for 2100mm equivalent diameter pipe culvert</v>
          </cell>
          <cell r="C1394" t="str">
            <v>Each</v>
          </cell>
          <cell r="D1394" t="str">
            <v>CONCRETE, HEADWALL FOR 84-INCH EQUIVALENT DIAMETER PIPE CULVERT</v>
          </cell>
          <cell r="E1394" t="str">
            <v>EACH</v>
          </cell>
        </row>
        <row r="1395">
          <cell r="A1395" t="str">
            <v>60103-2140</v>
          </cell>
          <cell r="B1395" t="str">
            <v>Concrete, headwall for 2250mm equivalent diameter pipe culvert</v>
          </cell>
          <cell r="C1395" t="str">
            <v>Each</v>
          </cell>
          <cell r="D1395" t="str">
            <v>CONCRETE, HEADWALL FOR 90-INCH EQUIVALENT DIAMETER PIPE CULVERT</v>
          </cell>
          <cell r="E1395" t="str">
            <v>EACH</v>
          </cell>
        </row>
        <row r="1396">
          <cell r="A1396" t="str">
            <v>60103-2160</v>
          </cell>
          <cell r="B1396" t="str">
            <v>Concrete, headwall for 2400mm equivalent diameter pipe culvert</v>
          </cell>
          <cell r="C1396" t="str">
            <v>Each</v>
          </cell>
          <cell r="D1396" t="str">
            <v>CONCRETE, HEADWALL FOR 96-INCH EQUIVALENT DIAMETER PIPE CULVERT</v>
          </cell>
          <cell r="E1396" t="str">
            <v>EACH</v>
          </cell>
        </row>
        <row r="1397">
          <cell r="A1397" t="str">
            <v>60103-2180</v>
          </cell>
          <cell r="B1397" t="str">
            <v>Concrete, headwall for 2550mm equivalent diameter pipe culvert</v>
          </cell>
          <cell r="C1397" t="str">
            <v>Each</v>
          </cell>
          <cell r="D1397" t="str">
            <v>CONCRETE, HEADWALL FOR 102-INCH EQUIVALENT DIAMETER PIPE CULVERT</v>
          </cell>
          <cell r="E1397" t="str">
            <v>EACH</v>
          </cell>
        </row>
        <row r="1398">
          <cell r="A1398" t="str">
            <v>60103-2186</v>
          </cell>
          <cell r="B1398" t="str">
            <v>Concrete, headwall for 2850mm equivalent diameter pipe culvert</v>
          </cell>
          <cell r="C1398" t="str">
            <v>Each</v>
          </cell>
          <cell r="D1398" t="str">
            <v>CONCRETE, HEADWALL FOR 114-INCH EQUIVALENT DIAMETER PIPE CULVERT</v>
          </cell>
          <cell r="E1398" t="str">
            <v>EACH</v>
          </cell>
        </row>
        <row r="1399">
          <cell r="A1399" t="str">
            <v>60103-2200</v>
          </cell>
          <cell r="B1399" t="str">
            <v>Concrete, headwall for 3000mm equivalent diameter pipe culvert</v>
          </cell>
          <cell r="C1399" t="str">
            <v>Each</v>
          </cell>
          <cell r="D1399" t="str">
            <v>CONCRETE, HEADWALL FOR 120-INCH EQUIVALENT DIAMETER PIPE CULVERT</v>
          </cell>
          <cell r="E1399" t="str">
            <v>EACH</v>
          </cell>
        </row>
        <row r="1400">
          <cell r="A1400" t="str">
            <v>60103-2220</v>
          </cell>
          <cell r="B1400" t="str">
            <v>Concrete, headwall for 3600mm equivalent diameter pipe culvert</v>
          </cell>
          <cell r="C1400" t="str">
            <v>Each</v>
          </cell>
          <cell r="D1400" t="str">
            <v>CONCRETE, HEADWALL FOR 144-INCH EQUIVALENT DIAMETER PIPE CULVERT</v>
          </cell>
          <cell r="E1400" t="str">
            <v>EACH</v>
          </cell>
        </row>
        <row r="1401">
          <cell r="A1401" t="str">
            <v>60103-3000</v>
          </cell>
          <cell r="B1401" t="str">
            <v>Concrete, sloped and flared box inlet/outlet for 600mm pipe culvert</v>
          </cell>
          <cell r="C1401" t="str">
            <v>Each</v>
          </cell>
          <cell r="D1401" t="str">
            <v>CONCRETE, SLOPED AND FLARED BOX INLET/OUTLET FOR 24-INCH PIPE CULVERT</v>
          </cell>
          <cell r="E1401" t="str">
            <v>EACH</v>
          </cell>
        </row>
        <row r="1402">
          <cell r="A1402" t="str">
            <v>60103-3020</v>
          </cell>
          <cell r="B1402" t="str">
            <v>Concrete, sloped and flared box inlet/outlet for 750mm pipe culvert</v>
          </cell>
          <cell r="C1402" t="str">
            <v>Each</v>
          </cell>
          <cell r="D1402" t="str">
            <v>CONCRETE, SLOPED AND FLARED BOX INLET/OUTLET FOR 30-INCH PIPE CULVERT</v>
          </cell>
          <cell r="E1402" t="str">
            <v>EACH</v>
          </cell>
        </row>
        <row r="1403">
          <cell r="A1403" t="str">
            <v>60103-3040</v>
          </cell>
          <cell r="B1403" t="str">
            <v>Concrete, sloped and flared box inlet/outlet for 900mm pipe culvert</v>
          </cell>
          <cell r="C1403" t="str">
            <v>Each</v>
          </cell>
          <cell r="D1403" t="str">
            <v>CONCRETE, SLOPED AND FLARED BOX INLET/OUTLET FOR 36-INCH PIPE CULVERT</v>
          </cell>
          <cell r="E1403" t="str">
            <v>EACH</v>
          </cell>
        </row>
        <row r="1404">
          <cell r="A1404" t="str">
            <v>60103-4000</v>
          </cell>
          <cell r="B1404" t="str">
            <v>Concrete, foundation, light pole</v>
          </cell>
          <cell r="C1404" t="str">
            <v>Each</v>
          </cell>
          <cell r="D1404" t="str">
            <v>CONCRETE, FOUNDATION, LIGHT POLE</v>
          </cell>
          <cell r="E1404" t="str">
            <v>EACH</v>
          </cell>
        </row>
        <row r="1405">
          <cell r="A1405" t="str">
            <v>60103-4100</v>
          </cell>
          <cell r="B1405" t="str">
            <v>Concrete, armor unit</v>
          </cell>
          <cell r="C1405" t="str">
            <v>Each</v>
          </cell>
          <cell r="D1405" t="str">
            <v>CONCRETE, ARMOR UNIT</v>
          </cell>
          <cell r="E1405" t="str">
            <v>EACH</v>
          </cell>
        </row>
        <row r="1406">
          <cell r="A1406" t="str">
            <v>60103-4110</v>
          </cell>
          <cell r="B1406" t="str">
            <v>Concrete, armor unit, 600 mm</v>
          </cell>
          <cell r="C1406" t="str">
            <v>Each</v>
          </cell>
          <cell r="D1406" t="str">
            <v>CONCRETE, ARMOR UNIT, 24-INCH</v>
          </cell>
          <cell r="E1406" t="str">
            <v>EACH</v>
          </cell>
        </row>
        <row r="1407">
          <cell r="A1407" t="str">
            <v>60103-4200</v>
          </cell>
          <cell r="B1407" t="str">
            <v>Concrete, plank</v>
          </cell>
          <cell r="C1407" t="str">
            <v>Each</v>
          </cell>
          <cell r="D1407" t="str">
            <v>CONCRETE, PLANK</v>
          </cell>
          <cell r="E1407" t="str">
            <v>EACH</v>
          </cell>
        </row>
        <row r="1408">
          <cell r="A1408" t="str">
            <v>60110-0000</v>
          </cell>
          <cell r="B1408" t="str">
            <v>Concrete coloring agent</v>
          </cell>
          <cell r="C1408" t="str">
            <v>kg</v>
          </cell>
          <cell r="D1408" t="str">
            <v>CONCRETE COLORING AGENT</v>
          </cell>
          <cell r="E1408" t="str">
            <v>LB</v>
          </cell>
        </row>
        <row r="1409">
          <cell r="A1409" t="str">
            <v>60201-0100</v>
          </cell>
          <cell r="B1409" t="str">
            <v>100mm pipe culvert</v>
          </cell>
          <cell r="C1409" t="str">
            <v>m</v>
          </cell>
          <cell r="D1409" t="str">
            <v>4-INCH PIPE CULVERT</v>
          </cell>
          <cell r="E1409" t="str">
            <v>LNFT</v>
          </cell>
        </row>
        <row r="1410">
          <cell r="A1410" t="str">
            <v>60201-0200</v>
          </cell>
          <cell r="B1410" t="str">
            <v>150mm pipe culvert</v>
          </cell>
          <cell r="C1410" t="str">
            <v>m</v>
          </cell>
          <cell r="D1410" t="str">
            <v>6-INCH PIPE CULVERT</v>
          </cell>
          <cell r="E1410" t="str">
            <v>LNFT</v>
          </cell>
        </row>
        <row r="1411">
          <cell r="A1411" t="str">
            <v>60201-0300</v>
          </cell>
          <cell r="B1411" t="str">
            <v>200mm pipe culvert</v>
          </cell>
          <cell r="C1411" t="str">
            <v>m</v>
          </cell>
          <cell r="D1411" t="str">
            <v>8-INCH PIPE CULVERT</v>
          </cell>
          <cell r="E1411" t="str">
            <v>LNFT</v>
          </cell>
        </row>
        <row r="1412">
          <cell r="A1412" t="str">
            <v>60201-0350</v>
          </cell>
          <cell r="B1412" t="str">
            <v>250mm pipe culvert</v>
          </cell>
          <cell r="C1412" t="str">
            <v>m</v>
          </cell>
          <cell r="D1412" t="str">
            <v>10-INCH PIPE CULVERT</v>
          </cell>
          <cell r="E1412" t="str">
            <v>LNFT</v>
          </cell>
        </row>
        <row r="1413">
          <cell r="A1413" t="str">
            <v>60201-0400</v>
          </cell>
          <cell r="B1413" t="str">
            <v>300mm pipe culvert</v>
          </cell>
          <cell r="C1413" t="str">
            <v>m</v>
          </cell>
          <cell r="D1413" t="str">
            <v>12-INCH PIPE CULVERT</v>
          </cell>
          <cell r="E1413" t="str">
            <v>LNFT</v>
          </cell>
        </row>
        <row r="1414">
          <cell r="A1414" t="str">
            <v>60201-0500</v>
          </cell>
          <cell r="B1414" t="str">
            <v>375mm pipe culvert</v>
          </cell>
          <cell r="C1414" t="str">
            <v>m</v>
          </cell>
          <cell r="D1414" t="str">
            <v>15-INCH PIPE CULVERT</v>
          </cell>
          <cell r="E1414" t="str">
            <v>LNFT</v>
          </cell>
        </row>
        <row r="1415">
          <cell r="A1415" t="str">
            <v>60201-0550</v>
          </cell>
          <cell r="B1415" t="str">
            <v>400mm pipe culvert</v>
          </cell>
          <cell r="C1415" t="str">
            <v>m</v>
          </cell>
          <cell r="D1415" t="str">
            <v>16-INCH PIPE CULVERT</v>
          </cell>
          <cell r="E1415" t="str">
            <v>LNFT</v>
          </cell>
        </row>
        <row r="1416">
          <cell r="A1416" t="str">
            <v>60201-0600</v>
          </cell>
          <cell r="B1416" t="str">
            <v>450mm pipe culvert</v>
          </cell>
          <cell r="C1416" t="str">
            <v>m</v>
          </cell>
          <cell r="D1416" t="str">
            <v>18-INCH PIPE CULVERT</v>
          </cell>
          <cell r="E1416" t="str">
            <v>LNFT</v>
          </cell>
        </row>
        <row r="1417">
          <cell r="A1417" t="str">
            <v>60201-0700</v>
          </cell>
          <cell r="B1417" t="str">
            <v>525mm pipe culvert</v>
          </cell>
          <cell r="C1417" t="str">
            <v>m</v>
          </cell>
          <cell r="D1417" t="str">
            <v>21-INCH PIPE CULVERT</v>
          </cell>
          <cell r="E1417" t="str">
            <v>LNFT</v>
          </cell>
        </row>
        <row r="1418">
          <cell r="A1418" t="str">
            <v>60201-0800</v>
          </cell>
          <cell r="B1418" t="str">
            <v>600mm pipe culvert</v>
          </cell>
          <cell r="C1418" t="str">
            <v>m</v>
          </cell>
          <cell r="D1418" t="str">
            <v>24-INCH PIPE CULVERT</v>
          </cell>
          <cell r="E1418" t="str">
            <v>LNFT</v>
          </cell>
        </row>
        <row r="1419">
          <cell r="A1419" t="str">
            <v>60201-0900</v>
          </cell>
          <cell r="B1419" t="str">
            <v>750mm pipe culvert</v>
          </cell>
          <cell r="C1419" t="str">
            <v>m</v>
          </cell>
          <cell r="D1419" t="str">
            <v>30-INCH PIPE CULVERT</v>
          </cell>
          <cell r="E1419" t="str">
            <v>LNFT</v>
          </cell>
        </row>
        <row r="1420">
          <cell r="A1420" t="str">
            <v>60201-1000</v>
          </cell>
          <cell r="B1420" t="str">
            <v>900mm pipe culvert</v>
          </cell>
          <cell r="C1420" t="str">
            <v>m</v>
          </cell>
          <cell r="D1420" t="str">
            <v>36-INCH PIPE CULVERT</v>
          </cell>
          <cell r="E1420" t="str">
            <v>LNFT</v>
          </cell>
        </row>
        <row r="1421">
          <cell r="A1421" t="str">
            <v>60201-1100</v>
          </cell>
          <cell r="B1421" t="str">
            <v>1050mm pipe culvert</v>
          </cell>
          <cell r="C1421" t="str">
            <v>m</v>
          </cell>
          <cell r="D1421" t="str">
            <v>42-INCH PIPE CULVERT</v>
          </cell>
          <cell r="E1421" t="str">
            <v>LNFT</v>
          </cell>
        </row>
        <row r="1422">
          <cell r="A1422" t="str">
            <v>60201-1200</v>
          </cell>
          <cell r="B1422" t="str">
            <v>1200mm pipe culvert</v>
          </cell>
          <cell r="C1422" t="str">
            <v>m</v>
          </cell>
          <cell r="D1422" t="str">
            <v>48-INCH PIPE CULVERT</v>
          </cell>
          <cell r="E1422" t="str">
            <v>LNFT</v>
          </cell>
        </row>
        <row r="1423">
          <cell r="A1423" t="str">
            <v>60201-1300</v>
          </cell>
          <cell r="B1423" t="str">
            <v>1350mm pipe culvert</v>
          </cell>
          <cell r="C1423" t="str">
            <v>m</v>
          </cell>
          <cell r="D1423" t="str">
            <v>54-INCH PIPE CULVERT</v>
          </cell>
          <cell r="E1423" t="str">
            <v>LNFT</v>
          </cell>
        </row>
        <row r="1424">
          <cell r="A1424" t="str">
            <v>60201-1400</v>
          </cell>
          <cell r="B1424" t="str">
            <v>1500mm pipe culvert</v>
          </cell>
          <cell r="C1424" t="str">
            <v>m</v>
          </cell>
          <cell r="D1424" t="str">
            <v>60-INCH PIPE CULVERT</v>
          </cell>
          <cell r="E1424" t="str">
            <v>LNFT</v>
          </cell>
        </row>
        <row r="1425">
          <cell r="A1425" t="str">
            <v>60201-1500</v>
          </cell>
          <cell r="B1425" t="str">
            <v>1650mm pipe culvert</v>
          </cell>
          <cell r="C1425" t="str">
            <v>m</v>
          </cell>
          <cell r="D1425" t="str">
            <v>66-INCH PIPE CULVERT</v>
          </cell>
          <cell r="E1425" t="str">
            <v>LNFT</v>
          </cell>
        </row>
        <row r="1426">
          <cell r="A1426" t="str">
            <v>60201-1600</v>
          </cell>
          <cell r="B1426" t="str">
            <v>1800mm pipe culvert</v>
          </cell>
          <cell r="C1426" t="str">
            <v>m</v>
          </cell>
          <cell r="D1426" t="str">
            <v>72-INCH PIPE CULVERT</v>
          </cell>
          <cell r="E1426" t="str">
            <v>LNFT</v>
          </cell>
        </row>
        <row r="1427">
          <cell r="A1427" t="str">
            <v>60201-1700</v>
          </cell>
          <cell r="B1427" t="str">
            <v>1950mm pipe culvert</v>
          </cell>
          <cell r="C1427" t="str">
            <v>m</v>
          </cell>
          <cell r="D1427" t="str">
            <v>78-INCH PIPE CULVERT</v>
          </cell>
          <cell r="E1427" t="str">
            <v>LNFT</v>
          </cell>
        </row>
        <row r="1428">
          <cell r="A1428" t="str">
            <v>60201-1800</v>
          </cell>
          <cell r="B1428" t="str">
            <v>2100mm pipe culvert</v>
          </cell>
          <cell r="C1428" t="str">
            <v>m</v>
          </cell>
          <cell r="D1428" t="str">
            <v>84-INCH PIPE CULVERT</v>
          </cell>
          <cell r="E1428" t="str">
            <v>LNFT</v>
          </cell>
        </row>
        <row r="1429">
          <cell r="A1429" t="str">
            <v>60201-1900</v>
          </cell>
          <cell r="B1429" t="str">
            <v>2250mm pipe culvert</v>
          </cell>
          <cell r="C1429" t="str">
            <v>m</v>
          </cell>
          <cell r="D1429" t="str">
            <v>90-INCH PIPE CULVERT</v>
          </cell>
          <cell r="E1429" t="str">
            <v>LNFT</v>
          </cell>
        </row>
        <row r="1430">
          <cell r="A1430" t="str">
            <v>60201-2000</v>
          </cell>
          <cell r="B1430" t="str">
            <v>2400mm pipe culvert</v>
          </cell>
          <cell r="C1430" t="str">
            <v>m</v>
          </cell>
          <cell r="D1430" t="str">
            <v>96-INCH PIPE CULVERT</v>
          </cell>
          <cell r="E1430" t="str">
            <v>LNFT</v>
          </cell>
        </row>
        <row r="1431">
          <cell r="A1431" t="str">
            <v>60201-2100</v>
          </cell>
          <cell r="B1431" t="str">
            <v>2550mm pipe culvert</v>
          </cell>
          <cell r="C1431" t="str">
            <v>m</v>
          </cell>
          <cell r="D1431" t="str">
            <v>102-INCH PIPE CULVERT</v>
          </cell>
          <cell r="E1431" t="str">
            <v>LNFT</v>
          </cell>
        </row>
        <row r="1432">
          <cell r="A1432" t="str">
            <v>60201-2200</v>
          </cell>
          <cell r="B1432" t="str">
            <v>2700mm pipe culvert</v>
          </cell>
          <cell r="C1432" t="str">
            <v>m</v>
          </cell>
          <cell r="D1432" t="str">
            <v>108-INCH PIPE CULVERT</v>
          </cell>
          <cell r="E1432" t="str">
            <v>LNFT</v>
          </cell>
        </row>
        <row r="1433">
          <cell r="A1433" t="str">
            <v>60201-2250</v>
          </cell>
          <cell r="B1433" t="str">
            <v>2850mm pipe culvert</v>
          </cell>
          <cell r="C1433" t="str">
            <v>m</v>
          </cell>
          <cell r="D1433" t="str">
            <v>114-INCH PIPE CULVERT</v>
          </cell>
          <cell r="E1433" t="str">
            <v>LNFT</v>
          </cell>
        </row>
        <row r="1434">
          <cell r="A1434" t="str">
            <v>60201-2300</v>
          </cell>
          <cell r="B1434" t="str">
            <v>3000mm pipe culvert</v>
          </cell>
          <cell r="C1434" t="str">
            <v>m</v>
          </cell>
          <cell r="D1434" t="str">
            <v>120-INCH PIPE CULVERT</v>
          </cell>
          <cell r="E1434" t="str">
            <v>LNFT</v>
          </cell>
        </row>
        <row r="1435">
          <cell r="A1435" t="str">
            <v>60201-2400</v>
          </cell>
          <cell r="B1435" t="str">
            <v>3300mm pipe culvert</v>
          </cell>
          <cell r="C1435" t="str">
            <v>m</v>
          </cell>
          <cell r="D1435" t="str">
            <v>132-INCH PIPE CULVERT</v>
          </cell>
          <cell r="E1435" t="str">
            <v>LNFT</v>
          </cell>
        </row>
        <row r="1436">
          <cell r="A1436" t="str">
            <v>60201-2500</v>
          </cell>
          <cell r="B1436" t="str">
            <v>3600mm pipe culvert</v>
          </cell>
          <cell r="C1436" t="str">
            <v>m</v>
          </cell>
          <cell r="D1436" t="str">
            <v>144-INCH PIPE CULVERT</v>
          </cell>
          <cell r="E1436" t="str">
            <v>LNFT</v>
          </cell>
        </row>
        <row r="1437">
          <cell r="A1437" t="str">
            <v>60202-0100</v>
          </cell>
          <cell r="B1437" t="str">
            <v>375mm equivalent diameter arch or elliptical pipe culvert</v>
          </cell>
          <cell r="C1437" t="str">
            <v>m</v>
          </cell>
          <cell r="D1437" t="str">
            <v>15-INCH EQUIVALENT DIAMETER ARCH OR ELLIPTICAL PIPE CULVERT</v>
          </cell>
          <cell r="E1437" t="str">
            <v>LNFT</v>
          </cell>
        </row>
        <row r="1438">
          <cell r="A1438" t="str">
            <v>60202-0200</v>
          </cell>
          <cell r="B1438" t="str">
            <v>450mm equivalent diameter arch or elliptical pipe culvert</v>
          </cell>
          <cell r="C1438" t="str">
            <v>m</v>
          </cell>
          <cell r="D1438" t="str">
            <v>18-INCH EQUIVALENT DIAMETER ARCH OR ELLIPTICAL PIPE CULVERT</v>
          </cell>
          <cell r="E1438" t="str">
            <v>LNFT</v>
          </cell>
        </row>
        <row r="1439">
          <cell r="A1439" t="str">
            <v>60202-0300</v>
          </cell>
          <cell r="B1439" t="str">
            <v>525mm equivalent diameter arch or elliptical pipe culvert</v>
          </cell>
          <cell r="C1439" t="str">
            <v>m</v>
          </cell>
          <cell r="D1439" t="str">
            <v>21-INCH EQUIVALENT DIAMETER ARCH OR ELLIPTICAL PIPE CULVERT</v>
          </cell>
          <cell r="E1439" t="str">
            <v>LNFT</v>
          </cell>
        </row>
        <row r="1440">
          <cell r="A1440" t="str">
            <v>60202-0400</v>
          </cell>
          <cell r="B1440" t="str">
            <v>600mm equivalent diameter arch or elliptical pipe culvert</v>
          </cell>
          <cell r="C1440" t="str">
            <v>m</v>
          </cell>
          <cell r="D1440" t="str">
            <v>24-INCH EQUIVALENT DIAMETER ARCH OR ELLIPTICAL PIPE CULVERT</v>
          </cell>
          <cell r="E1440" t="str">
            <v>LNFT</v>
          </cell>
        </row>
        <row r="1441">
          <cell r="A1441" t="str">
            <v>60202-0500</v>
          </cell>
          <cell r="B1441" t="str">
            <v>750mm equivalent diameter arch or elliptical pipe culvert</v>
          </cell>
          <cell r="C1441" t="str">
            <v>m</v>
          </cell>
          <cell r="D1441" t="str">
            <v>30-INCH EQUIVALENT DIAMETER ARCH OR ELLIPTICAL PIPE CULVERT</v>
          </cell>
          <cell r="E1441" t="str">
            <v>LNFT</v>
          </cell>
        </row>
        <row r="1442">
          <cell r="A1442" t="str">
            <v>60202-0600</v>
          </cell>
          <cell r="B1442" t="str">
            <v>900mm equivalent diameter arch or elliptical pipe culvert</v>
          </cell>
          <cell r="C1442" t="str">
            <v>m</v>
          </cell>
          <cell r="D1442" t="str">
            <v>36-INCH EQUIVALENT DIAMETER ARCH OR ELLIPTICAL PIPE CULVERT</v>
          </cell>
          <cell r="E1442" t="str">
            <v>LNFT</v>
          </cell>
        </row>
        <row r="1443">
          <cell r="A1443" t="str">
            <v>60202-0700</v>
          </cell>
          <cell r="B1443" t="str">
            <v>1050mm equivalent diameter arch or elliptical pipe culvert</v>
          </cell>
          <cell r="C1443" t="str">
            <v>m</v>
          </cell>
          <cell r="D1443" t="str">
            <v>42-INCH EQUIVALENT DIAMETER ARCH OR ELLIPTICAL PIPE CULVERT</v>
          </cell>
          <cell r="E1443" t="str">
            <v>LNFT</v>
          </cell>
        </row>
        <row r="1444">
          <cell r="A1444" t="str">
            <v>60202-0800</v>
          </cell>
          <cell r="B1444" t="str">
            <v>1200mm equivalent diameter arch or elliptical pipe culvert</v>
          </cell>
          <cell r="C1444" t="str">
            <v>m</v>
          </cell>
          <cell r="D1444" t="str">
            <v>48-INCH EQUIVALENT DIAMETER ARCH OR ELLIPTICAL PIPE CULVERT</v>
          </cell>
          <cell r="E1444" t="str">
            <v>LNFT</v>
          </cell>
        </row>
        <row r="1445">
          <cell r="A1445" t="str">
            <v>60202-0900</v>
          </cell>
          <cell r="B1445" t="str">
            <v>1350mm equivalent diameter arch or elliptical pipe culvert</v>
          </cell>
          <cell r="C1445" t="str">
            <v>m</v>
          </cell>
          <cell r="D1445" t="str">
            <v>54-INCH EQUIVALENT DIAMETER ARCH OR ELLIPTICAL PIPE CULVERT</v>
          </cell>
          <cell r="E1445" t="str">
            <v>LNFT</v>
          </cell>
        </row>
        <row r="1446">
          <cell r="A1446" t="str">
            <v>60202-1000</v>
          </cell>
          <cell r="B1446" t="str">
            <v>1500mm equivalent diameter arch or elliptical pipe culvert</v>
          </cell>
          <cell r="C1446" t="str">
            <v>m</v>
          </cell>
          <cell r="D1446" t="str">
            <v>60-INCH EQUIVALENT DIAMETER ARCH OR ELLIPTICAL PIPE CULVERT</v>
          </cell>
          <cell r="E1446" t="str">
            <v>LNFT</v>
          </cell>
        </row>
        <row r="1447">
          <cell r="A1447" t="str">
            <v>60202-1100</v>
          </cell>
          <cell r="B1447" t="str">
            <v>1650mm equivalent diameter arch or elliptical pipe culvert</v>
          </cell>
          <cell r="C1447" t="str">
            <v>m</v>
          </cell>
          <cell r="D1447" t="str">
            <v>66-INCH EQUIVALENT DIAMETER ARCH OR ELLIPTICAL PIPE CULVERT</v>
          </cell>
          <cell r="E1447" t="str">
            <v>LNFT</v>
          </cell>
        </row>
        <row r="1448">
          <cell r="A1448" t="str">
            <v>60202-1200</v>
          </cell>
          <cell r="B1448" t="str">
            <v>1800mm equivalent diameter arch or elliptical pipe culvert</v>
          </cell>
          <cell r="C1448" t="str">
            <v>m</v>
          </cell>
          <cell r="D1448" t="str">
            <v>72-INCH EQUIVALENT DIAMETER ARCH OR ELLIPTICAL PIPE CULVERT</v>
          </cell>
          <cell r="E1448" t="str">
            <v>LNFT</v>
          </cell>
        </row>
        <row r="1449">
          <cell r="A1449" t="str">
            <v>60202-1300</v>
          </cell>
          <cell r="B1449" t="str">
            <v>1950mm equivalent diameter arch or elliptical pipe culvert</v>
          </cell>
          <cell r="C1449" t="str">
            <v>m</v>
          </cell>
          <cell r="D1449" t="str">
            <v>78-INCH EQUIVALENT DIAMETER ARCH OR ELLIPTICAL PIPE CULVERT</v>
          </cell>
          <cell r="E1449" t="str">
            <v>LNFT</v>
          </cell>
        </row>
        <row r="1450">
          <cell r="A1450" t="str">
            <v>60202-1400</v>
          </cell>
          <cell r="B1450" t="str">
            <v>2100mm equivalent diameter arch or elliptical pipe culvert</v>
          </cell>
          <cell r="C1450" t="str">
            <v>m</v>
          </cell>
          <cell r="D1450" t="str">
            <v>84-INCH EQUIVALENT DIAMETER ARCH OR ELLIPTICAL PIPE CULVERT</v>
          </cell>
          <cell r="E1450" t="str">
            <v>LNFT</v>
          </cell>
        </row>
        <row r="1451">
          <cell r="A1451" t="str">
            <v>60202-1500</v>
          </cell>
          <cell r="B1451" t="str">
            <v>2250mm equivalent diameter arch or elliptical pipe culvert</v>
          </cell>
          <cell r="C1451" t="str">
            <v>m</v>
          </cell>
          <cell r="D1451" t="str">
            <v>90-INCH EQUIVALENT DIAMETER ARCH OR ELLIPTICAL PIPE CULVERT</v>
          </cell>
          <cell r="E1451" t="str">
            <v>LNFT</v>
          </cell>
        </row>
        <row r="1452">
          <cell r="A1452" t="str">
            <v>60202-1600</v>
          </cell>
          <cell r="B1452" t="str">
            <v>2400mm equivalent diameter arch or elliptical pipe culvert</v>
          </cell>
          <cell r="C1452" t="str">
            <v>m</v>
          </cell>
          <cell r="D1452" t="str">
            <v>96-INCH EQUIVALENT DIAMETER ARCH OR ELLIPTICAL PIPE CULVERT</v>
          </cell>
          <cell r="E1452" t="str">
            <v>LNFT</v>
          </cell>
        </row>
        <row r="1453">
          <cell r="A1453" t="str">
            <v>60202-1700</v>
          </cell>
          <cell r="B1453" t="str">
            <v>2550mm equivalent diameter arch or elliptical pipe culvert</v>
          </cell>
          <cell r="C1453" t="str">
            <v>m</v>
          </cell>
          <cell r="D1453" t="str">
            <v>102-INCH EQUIVALENT DIAMETER ARCH OR ELLIPTICAL PIPE CULVERT</v>
          </cell>
          <cell r="E1453" t="str">
            <v>LNFT</v>
          </cell>
        </row>
        <row r="1454">
          <cell r="A1454" t="str">
            <v>60202-1800</v>
          </cell>
          <cell r="B1454" t="str">
            <v>2700mm equivalent diameter arch or elliptical pipe culvert</v>
          </cell>
          <cell r="C1454" t="str">
            <v>m</v>
          </cell>
          <cell r="D1454" t="str">
            <v>108-INCH EQUIVALENT DIAMETER ARCH OR ELLIPTICAL PIPE CULVERT</v>
          </cell>
          <cell r="E1454" t="str">
            <v>LNFT</v>
          </cell>
        </row>
        <row r="1455">
          <cell r="A1455" t="str">
            <v>60202-1850</v>
          </cell>
          <cell r="B1455" t="str">
            <v>2850mm equivalent diameter arch or elliptical pipe culvert</v>
          </cell>
          <cell r="C1455" t="str">
            <v>m</v>
          </cell>
          <cell r="D1455" t="str">
            <v>114-INCH EQUIVALENT DIAMETER ARCH OR ELLIPTICAL PIPE CULVERT</v>
          </cell>
          <cell r="E1455" t="str">
            <v>LNFT</v>
          </cell>
        </row>
        <row r="1456">
          <cell r="A1456" t="str">
            <v>60202-1900</v>
          </cell>
          <cell r="B1456" t="str">
            <v>3000mm equivalent diameter arch or elliptical pipe culvert</v>
          </cell>
          <cell r="C1456" t="str">
            <v>m</v>
          </cell>
          <cell r="D1456" t="str">
            <v>120-INCH EQUIVALENT DIAMETER ARCH OR ELLIPTICAL PIPE CULVERT</v>
          </cell>
          <cell r="E1456" t="str">
            <v>LNFT</v>
          </cell>
        </row>
        <row r="1457">
          <cell r="A1457" t="str">
            <v>60202-2000</v>
          </cell>
          <cell r="B1457" t="str">
            <v>3300mm equivalent diameter arch or elliptical pipe culvert</v>
          </cell>
          <cell r="C1457" t="str">
            <v>m</v>
          </cell>
          <cell r="D1457" t="str">
            <v>132-INCH EQUIVALENT DIAMETER ARCH OR ELLIPTICAL PIPE CULVERT</v>
          </cell>
          <cell r="E1457" t="str">
            <v>LNFT</v>
          </cell>
        </row>
        <row r="1458">
          <cell r="A1458" t="str">
            <v>60202-2100</v>
          </cell>
          <cell r="B1458" t="str">
            <v>3600mm equivalent diameter arch or elliptical pipe culvert</v>
          </cell>
          <cell r="C1458" t="str">
            <v>m</v>
          </cell>
          <cell r="D1458" t="str">
            <v>144-INCH EQUIVALENT DIAMETER ARCH OR ELLIPTICAL PIPE CULVERT</v>
          </cell>
          <cell r="E1458" t="str">
            <v>LNFT</v>
          </cell>
        </row>
        <row r="1459">
          <cell r="A1459" t="str">
            <v>60203-0100</v>
          </cell>
          <cell r="B1459" t="str">
            <v>100mm slotted drain pipe</v>
          </cell>
          <cell r="C1459" t="str">
            <v>m</v>
          </cell>
          <cell r="D1459" t="str">
            <v>4-INCH SLOTTED DRAIN PIPE</v>
          </cell>
          <cell r="E1459" t="str">
            <v>LNFT</v>
          </cell>
        </row>
        <row r="1460">
          <cell r="A1460" t="str">
            <v>60203-0200</v>
          </cell>
          <cell r="B1460" t="str">
            <v>150mm slotted drain pipe</v>
          </cell>
          <cell r="C1460" t="str">
            <v>m</v>
          </cell>
          <cell r="D1460" t="str">
            <v>6-INCH SLOTTED DRAIN PIPE</v>
          </cell>
          <cell r="E1460" t="str">
            <v>LNFT</v>
          </cell>
        </row>
        <row r="1461">
          <cell r="A1461" t="str">
            <v>60203-0300</v>
          </cell>
          <cell r="B1461" t="str">
            <v>200mm slotted drain pipe</v>
          </cell>
          <cell r="C1461" t="str">
            <v>m</v>
          </cell>
          <cell r="D1461" t="str">
            <v>8-INCH SLOTTED DRAIN PIPE</v>
          </cell>
          <cell r="E1461" t="str">
            <v>LNFT</v>
          </cell>
        </row>
        <row r="1462">
          <cell r="A1462" t="str">
            <v>60203-0400</v>
          </cell>
          <cell r="B1462" t="str">
            <v>300mm slotted drain pipe</v>
          </cell>
          <cell r="C1462" t="str">
            <v>m</v>
          </cell>
          <cell r="D1462" t="str">
            <v>12-INCH SLOTTED DRAIN PIPE</v>
          </cell>
          <cell r="E1462" t="str">
            <v>LNFT</v>
          </cell>
        </row>
        <row r="1463">
          <cell r="A1463" t="str">
            <v>60203-0500</v>
          </cell>
          <cell r="B1463" t="str">
            <v>375mm slotted drain pipe</v>
          </cell>
          <cell r="C1463" t="str">
            <v>m</v>
          </cell>
          <cell r="D1463" t="str">
            <v>15-INCH SLOTTED DRAIN PIPE</v>
          </cell>
          <cell r="E1463" t="str">
            <v>LNFT</v>
          </cell>
        </row>
        <row r="1464">
          <cell r="A1464" t="str">
            <v>60203-0600</v>
          </cell>
          <cell r="B1464" t="str">
            <v>450mm slotted drain pipe</v>
          </cell>
          <cell r="C1464" t="str">
            <v>m</v>
          </cell>
          <cell r="D1464" t="str">
            <v>18-INCH SLOTTED DRAIN PIPE</v>
          </cell>
          <cell r="E1464" t="str">
            <v>LNFT</v>
          </cell>
        </row>
        <row r="1465">
          <cell r="A1465" t="str">
            <v>60203-0700</v>
          </cell>
          <cell r="B1465" t="str">
            <v>525mm slotted drain pipe</v>
          </cell>
          <cell r="C1465" t="str">
            <v>m</v>
          </cell>
          <cell r="D1465" t="str">
            <v>21-INCH SLOTTED DRAIN PIPE</v>
          </cell>
          <cell r="E1465" t="str">
            <v>LNFT</v>
          </cell>
        </row>
        <row r="1466">
          <cell r="A1466" t="str">
            <v>60203-0800</v>
          </cell>
          <cell r="B1466" t="str">
            <v>600mm slotted drain pipe</v>
          </cell>
          <cell r="C1466" t="str">
            <v>m</v>
          </cell>
          <cell r="D1466" t="str">
            <v>24-INCH SLOTTED DRAIN PIPE</v>
          </cell>
          <cell r="E1466" t="str">
            <v>LNFT</v>
          </cell>
        </row>
        <row r="1467">
          <cell r="A1467" t="str">
            <v>60203-0900</v>
          </cell>
          <cell r="B1467" t="str">
            <v>750mm slotted drain pipe</v>
          </cell>
          <cell r="C1467" t="str">
            <v>m</v>
          </cell>
          <cell r="D1467" t="str">
            <v>30-INCH SLOTTED DRAIN PIPE</v>
          </cell>
          <cell r="E1467" t="str">
            <v>LNFT</v>
          </cell>
        </row>
        <row r="1468">
          <cell r="A1468" t="str">
            <v>60203-1000</v>
          </cell>
          <cell r="B1468" t="str">
            <v>900mm slotted drain pipe</v>
          </cell>
          <cell r="C1468" t="str">
            <v>m</v>
          </cell>
          <cell r="D1468" t="str">
            <v>36-INCH SLOTTED DRAIN PIPE</v>
          </cell>
          <cell r="E1468" t="str">
            <v>LNFT</v>
          </cell>
        </row>
        <row r="1469">
          <cell r="A1469" t="str">
            <v>60204-0600</v>
          </cell>
          <cell r="B1469" t="str">
            <v>Flume downdrain, 450mm</v>
          </cell>
          <cell r="C1469" t="str">
            <v>m</v>
          </cell>
          <cell r="D1469" t="str">
            <v>FLUME DOWNDRAIN 18-INCH</v>
          </cell>
          <cell r="E1469" t="str">
            <v>LNFT</v>
          </cell>
        </row>
        <row r="1470">
          <cell r="A1470" t="str">
            <v>60204-0700</v>
          </cell>
          <cell r="B1470" t="str">
            <v>Flume downdrain, 600mm</v>
          </cell>
          <cell r="C1470" t="str">
            <v>m</v>
          </cell>
          <cell r="D1470" t="str">
            <v>FLUME DOWNDRAIN 24-INCH</v>
          </cell>
          <cell r="E1470" t="str">
            <v>LNFT</v>
          </cell>
        </row>
        <row r="1471">
          <cell r="A1471" t="str">
            <v>60210-0100</v>
          </cell>
          <cell r="B1471" t="str">
            <v>End section for 100mm pipe culvert</v>
          </cell>
          <cell r="C1471" t="str">
            <v>Each</v>
          </cell>
          <cell r="D1471" t="str">
            <v>END SECTION FOR 4-INCH PIPE CULVERT</v>
          </cell>
          <cell r="E1471" t="str">
            <v>EACH</v>
          </cell>
        </row>
        <row r="1472">
          <cell r="A1472" t="str">
            <v>60210-0200</v>
          </cell>
          <cell r="B1472" t="str">
            <v>End section for 150mm pipe culvert</v>
          </cell>
          <cell r="C1472" t="str">
            <v>Each</v>
          </cell>
          <cell r="D1472" t="str">
            <v>END SECTION FOR 6-INCH PIPE CULVERT</v>
          </cell>
          <cell r="E1472" t="str">
            <v>EACH</v>
          </cell>
        </row>
        <row r="1473">
          <cell r="A1473" t="str">
            <v>60210-0300</v>
          </cell>
          <cell r="B1473" t="str">
            <v>End section for 200mm pipe culvert</v>
          </cell>
          <cell r="C1473" t="str">
            <v>Each</v>
          </cell>
          <cell r="D1473" t="str">
            <v>END SECTION FOR 8-INCH PIPE CULVERT</v>
          </cell>
          <cell r="E1473" t="str">
            <v>EACH</v>
          </cell>
        </row>
        <row r="1474">
          <cell r="A1474" t="str">
            <v>60210-0400</v>
          </cell>
          <cell r="B1474" t="str">
            <v>End section for 300mm pipe culvert</v>
          </cell>
          <cell r="C1474" t="str">
            <v>Each</v>
          </cell>
          <cell r="D1474" t="str">
            <v>END SECTION FOR 12-INCH PIPE CULVERT</v>
          </cell>
          <cell r="E1474" t="str">
            <v>EACH</v>
          </cell>
        </row>
        <row r="1475">
          <cell r="A1475" t="str">
            <v>60210-0500</v>
          </cell>
          <cell r="B1475" t="str">
            <v>End section for 375mm pipe culvert</v>
          </cell>
          <cell r="C1475" t="str">
            <v>Each</v>
          </cell>
          <cell r="D1475" t="str">
            <v>END SECTION FOR 15-INCH PIPE CULVERT</v>
          </cell>
          <cell r="E1475" t="str">
            <v>EACH</v>
          </cell>
        </row>
        <row r="1476">
          <cell r="A1476" t="str">
            <v>60210-0600</v>
          </cell>
          <cell r="B1476" t="str">
            <v>End section for 450mm pipe culvert</v>
          </cell>
          <cell r="C1476" t="str">
            <v>Each</v>
          </cell>
          <cell r="D1476" t="str">
            <v>END SECTION FOR 18-INCH PIPE CULVERT</v>
          </cell>
          <cell r="E1476" t="str">
            <v>EACH</v>
          </cell>
        </row>
        <row r="1477">
          <cell r="A1477" t="str">
            <v>60210-0700</v>
          </cell>
          <cell r="B1477" t="str">
            <v>End section for 525mm pipe culvert</v>
          </cell>
          <cell r="C1477" t="str">
            <v>Each</v>
          </cell>
          <cell r="D1477" t="str">
            <v>END SECTION FOR 21-INCH PIPE CULVERT</v>
          </cell>
          <cell r="E1477" t="str">
            <v>EACH</v>
          </cell>
        </row>
        <row r="1478">
          <cell r="A1478" t="str">
            <v>60210-0800</v>
          </cell>
          <cell r="B1478" t="str">
            <v>End section for 600mm pipe culvert</v>
          </cell>
          <cell r="C1478" t="str">
            <v>Each</v>
          </cell>
          <cell r="D1478" t="str">
            <v>END SECTION FOR 24-INCH PIPE CULVERT</v>
          </cell>
          <cell r="E1478" t="str">
            <v>EACH</v>
          </cell>
        </row>
        <row r="1479">
          <cell r="A1479" t="str">
            <v>60210-0900</v>
          </cell>
          <cell r="B1479" t="str">
            <v>End section for 750mm pipe culvert</v>
          </cell>
          <cell r="C1479" t="str">
            <v>Each</v>
          </cell>
          <cell r="D1479" t="str">
            <v>END SECTION FOR 30-INCH PIPE CULVERT</v>
          </cell>
          <cell r="E1479" t="str">
            <v>EACH</v>
          </cell>
        </row>
        <row r="1480">
          <cell r="A1480" t="str">
            <v>60210-1000</v>
          </cell>
          <cell r="B1480" t="str">
            <v>End section for 900mm pipe culvert</v>
          </cell>
          <cell r="C1480" t="str">
            <v>Each</v>
          </cell>
          <cell r="D1480" t="str">
            <v>END SECTION FOR 36-INCH PIPE CULVERT</v>
          </cell>
          <cell r="E1480" t="str">
            <v>EACH</v>
          </cell>
        </row>
        <row r="1481">
          <cell r="A1481" t="str">
            <v>60210-1100</v>
          </cell>
          <cell r="B1481" t="str">
            <v>End section for 1050mm pipe culvert</v>
          </cell>
          <cell r="C1481" t="str">
            <v>Each</v>
          </cell>
          <cell r="D1481" t="str">
            <v>END SECTION FOR 42-INCH PIPE CULVERT</v>
          </cell>
          <cell r="E1481" t="str">
            <v>EACH</v>
          </cell>
        </row>
        <row r="1482">
          <cell r="A1482" t="str">
            <v>60210-1200</v>
          </cell>
          <cell r="B1482" t="str">
            <v>End section for 1200mm pipe culvert</v>
          </cell>
          <cell r="C1482" t="str">
            <v>Each</v>
          </cell>
          <cell r="D1482" t="str">
            <v>END SECTION FOR 48-INCH PIPE CULVERT</v>
          </cell>
          <cell r="E1482" t="str">
            <v>EACH</v>
          </cell>
        </row>
        <row r="1483">
          <cell r="A1483" t="str">
            <v>60210-1300</v>
          </cell>
          <cell r="B1483" t="str">
            <v>End section for 1350mm pipe culvert</v>
          </cell>
          <cell r="C1483" t="str">
            <v>Each</v>
          </cell>
          <cell r="D1483" t="str">
            <v>END SECTION FOR 54-INCH PIPE CULVERT</v>
          </cell>
          <cell r="E1483" t="str">
            <v>EACH</v>
          </cell>
        </row>
        <row r="1484">
          <cell r="A1484" t="str">
            <v>60210-1400</v>
          </cell>
          <cell r="B1484" t="str">
            <v>End section for 1500mm pipe culvert</v>
          </cell>
          <cell r="C1484" t="str">
            <v>Each</v>
          </cell>
          <cell r="D1484" t="str">
            <v>END SECTION FOR 60-INCH PIPE CULVERT</v>
          </cell>
          <cell r="E1484" t="str">
            <v>EACH</v>
          </cell>
        </row>
        <row r="1485">
          <cell r="A1485" t="str">
            <v>60210-1500</v>
          </cell>
          <cell r="B1485" t="str">
            <v>End section for 1650mm pipe culvert</v>
          </cell>
          <cell r="C1485" t="str">
            <v>Each</v>
          </cell>
          <cell r="D1485" t="str">
            <v>END SECTION FOR 66-INCH PIPE CULVERT</v>
          </cell>
          <cell r="E1485" t="str">
            <v>EACH</v>
          </cell>
        </row>
        <row r="1486">
          <cell r="A1486" t="str">
            <v>60210-1600</v>
          </cell>
          <cell r="B1486" t="str">
            <v>End section for 1800mm pipe culvert</v>
          </cell>
          <cell r="C1486" t="str">
            <v>Each</v>
          </cell>
          <cell r="D1486" t="str">
            <v>END SECTION FOR 72-INCH PIPE CULVERT</v>
          </cell>
          <cell r="E1486" t="str">
            <v>EACH</v>
          </cell>
        </row>
        <row r="1487">
          <cell r="A1487" t="str">
            <v>60211-0100</v>
          </cell>
          <cell r="B1487" t="str">
            <v>End section for 100mm equivalent diameter arch or elliptical pipe culvert</v>
          </cell>
          <cell r="C1487" t="str">
            <v>Each</v>
          </cell>
          <cell r="D1487" t="str">
            <v>END SECTION FOR 4-INCH EQUIVALENT DIAMETER ARCH OR ELLIPTICAL PIPE CULVERT</v>
          </cell>
          <cell r="E1487" t="str">
            <v>EACH</v>
          </cell>
        </row>
        <row r="1488">
          <cell r="A1488" t="str">
            <v>60211-0200</v>
          </cell>
          <cell r="B1488" t="str">
            <v>End section for 150mm equivalent diameter arch or elliptical pipe culvert</v>
          </cell>
          <cell r="C1488" t="str">
            <v>Each</v>
          </cell>
          <cell r="D1488" t="str">
            <v>END SECTION FOR 6-INCH EQUIVALENT DIAMETER ARCH OR ELLIPTICAL PIPE CULVERT</v>
          </cell>
          <cell r="E1488" t="str">
            <v>EACH</v>
          </cell>
        </row>
        <row r="1489">
          <cell r="A1489" t="str">
            <v>60211-0300</v>
          </cell>
          <cell r="B1489" t="str">
            <v>End section for 200mm equivalent diameter arch or elliptical pipe culvert</v>
          </cell>
          <cell r="C1489" t="str">
            <v>Each</v>
          </cell>
          <cell r="D1489" t="str">
            <v>END SECTION FOR 8-INCH EQUIVALENT DIAMETER ARCH OR ELLIPTICAL PIPE CULVERT</v>
          </cell>
          <cell r="E1489" t="str">
            <v>EACH</v>
          </cell>
        </row>
        <row r="1490">
          <cell r="A1490" t="str">
            <v>60211-0400</v>
          </cell>
          <cell r="B1490" t="str">
            <v>End section for 300mm equivalent diameter arch or elliptical pipe culvert</v>
          </cell>
          <cell r="C1490" t="str">
            <v>Each</v>
          </cell>
          <cell r="D1490" t="str">
            <v>END SECTION FOR 12-INCH EQUIVALENT DIAMETER ARCH OR ELLIPTICAL PIPE CULVERT</v>
          </cell>
          <cell r="E1490" t="str">
            <v>EACH</v>
          </cell>
        </row>
        <row r="1491">
          <cell r="A1491" t="str">
            <v>60211-0500</v>
          </cell>
          <cell r="B1491" t="str">
            <v>End section for 375mm equivalent diameter arch or elliptical pipe culvert</v>
          </cell>
          <cell r="C1491" t="str">
            <v>Each</v>
          </cell>
          <cell r="D1491" t="str">
            <v>END SECTION FOR 15-INCH EQUIVALENT DIAMETER ARCH OR ELLIPTICAL PIPE CULVERT</v>
          </cell>
          <cell r="E1491" t="str">
            <v>EACH</v>
          </cell>
        </row>
        <row r="1492">
          <cell r="A1492" t="str">
            <v>60211-0600</v>
          </cell>
          <cell r="B1492" t="str">
            <v>End section for 450mm equivalent diameter arch or elliptical pipe culvert</v>
          </cell>
          <cell r="C1492" t="str">
            <v>Each</v>
          </cell>
          <cell r="D1492" t="str">
            <v>END SECTION FOR 18-INCH EQUIVALENT DIAMETER ARCH OR ELLIPTICAL PIPE CULVERT</v>
          </cell>
          <cell r="E1492" t="str">
            <v>EACH</v>
          </cell>
        </row>
        <row r="1493">
          <cell r="A1493" t="str">
            <v>60211-0700</v>
          </cell>
          <cell r="B1493" t="str">
            <v>End section for 525mm equivalent diameter arch or elliptical pipe culvert</v>
          </cell>
          <cell r="C1493" t="str">
            <v>Each</v>
          </cell>
          <cell r="D1493" t="str">
            <v>END SECTION FOR 21-INCH EQUIVALENT DIAMETER ARCH OR ELLIPTICAL PIPE CULVERT</v>
          </cell>
          <cell r="E1493" t="str">
            <v>EACH</v>
          </cell>
        </row>
        <row r="1494">
          <cell r="A1494" t="str">
            <v>60211-0800</v>
          </cell>
          <cell r="B1494" t="str">
            <v>End section for 600mm equivalent diameter arch or elliptical pipe culvert</v>
          </cell>
          <cell r="C1494" t="str">
            <v>Each</v>
          </cell>
          <cell r="D1494" t="str">
            <v>END SECTION FOR 24-INCH EQUIVALENT DIAMETER ARCH OR ELLIPTICAL PIPE CULVERT</v>
          </cell>
          <cell r="E1494" t="str">
            <v>EACH</v>
          </cell>
        </row>
        <row r="1495">
          <cell r="A1495" t="str">
            <v>60211-0900</v>
          </cell>
          <cell r="B1495" t="str">
            <v>End section for 750mm equivalent diameter arch or elliptical pipe culvert</v>
          </cell>
          <cell r="C1495" t="str">
            <v>Each</v>
          </cell>
          <cell r="D1495" t="str">
            <v>END SECTION FOR 30-INCH EQUIVALENT DIAMETER ARCH OR ELLIPTICAL PIPE CULVERT</v>
          </cell>
          <cell r="E1495" t="str">
            <v>EACH</v>
          </cell>
        </row>
        <row r="1496">
          <cell r="A1496" t="str">
            <v>60211-1000</v>
          </cell>
          <cell r="B1496" t="str">
            <v>End section for 900mm equivalent diameter arch or elliptical pipe culvert</v>
          </cell>
          <cell r="C1496" t="str">
            <v>Each</v>
          </cell>
          <cell r="D1496" t="str">
            <v>END SECTION FOR 36-INCH EQUIVALENT DIAMETER ARCH OR ELLIPTICAL PIPE CULVERT</v>
          </cell>
          <cell r="E1496" t="str">
            <v>EACH</v>
          </cell>
        </row>
        <row r="1497">
          <cell r="A1497" t="str">
            <v>60211-1100</v>
          </cell>
          <cell r="B1497" t="str">
            <v>End section for 1050mm equivalent diameter arch or elliptical pipe culvert</v>
          </cell>
          <cell r="C1497" t="str">
            <v>Each</v>
          </cell>
          <cell r="D1497" t="str">
            <v>END SECTION FOR 42-INCH EQUIVALENT DIAMETER ARCH OR ELLIPTICAL PIPE CULVERT</v>
          </cell>
          <cell r="E1497" t="str">
            <v>EACH</v>
          </cell>
        </row>
        <row r="1498">
          <cell r="A1498" t="str">
            <v>60211-1200</v>
          </cell>
          <cell r="B1498" t="str">
            <v>End section for 1200mm equivalent diameter arch or elliptical pipe culvert</v>
          </cell>
          <cell r="C1498" t="str">
            <v>Each</v>
          </cell>
          <cell r="D1498" t="str">
            <v>END SECTION FOR 48-INCH EQUIVALENT DIAMETER ARCH OR ELLIPTICAL PIPE CULVERT</v>
          </cell>
          <cell r="E1498" t="str">
            <v>EACH</v>
          </cell>
        </row>
        <row r="1499">
          <cell r="A1499" t="str">
            <v>60211-1300</v>
          </cell>
          <cell r="B1499" t="str">
            <v>End section for 1350mm equivalent diameter arch or elliptical pipe culvert</v>
          </cell>
          <cell r="C1499" t="str">
            <v>Each</v>
          </cell>
          <cell r="D1499" t="str">
            <v>END SECTION FOR 54-INCH EQUIVALENT DIAMETER ARCH OR ELLIPTICAL PIPE CULVERT</v>
          </cell>
          <cell r="E1499" t="str">
            <v>EACH</v>
          </cell>
        </row>
        <row r="1500">
          <cell r="A1500" t="str">
            <v>60211-1400</v>
          </cell>
          <cell r="B1500" t="str">
            <v>End section for 1500mm equivalent diameter arch or elliptical pipe culvert</v>
          </cell>
          <cell r="C1500" t="str">
            <v>Each</v>
          </cell>
          <cell r="D1500" t="str">
            <v>END SECTION FOR 60-INCH EQUIVALENT DIAMETER ARCH OR ELLIPTICAL PIPE CULVERT</v>
          </cell>
          <cell r="E1500" t="str">
            <v>EACH</v>
          </cell>
        </row>
        <row r="1501">
          <cell r="A1501" t="str">
            <v>60211-1500</v>
          </cell>
          <cell r="B1501" t="str">
            <v>End section for 1650mm equivalent diameter arch or elliptical pipe culvert</v>
          </cell>
          <cell r="C1501" t="str">
            <v>Each</v>
          </cell>
          <cell r="D1501" t="str">
            <v>END SECTION FOR 66-INCH EQUIVALENT DIAMETER ARCH OR ELLIPTICAL PIPE CULVERT</v>
          </cell>
          <cell r="E1501" t="str">
            <v>EACH</v>
          </cell>
        </row>
        <row r="1502">
          <cell r="A1502" t="str">
            <v>60211-1600</v>
          </cell>
          <cell r="B1502" t="str">
            <v>End section for 1800mm equivalent diameter arch or elliptical pipe culvert</v>
          </cell>
          <cell r="C1502" t="str">
            <v>Each</v>
          </cell>
          <cell r="D1502" t="str">
            <v>END SECTION FOR 72-INCH EQUIVALENT DIAMETER ARCH OR ELLIPTICAL PIPE CULVERT</v>
          </cell>
          <cell r="E1502" t="str">
            <v>EACH</v>
          </cell>
        </row>
        <row r="1503">
          <cell r="A1503" t="str">
            <v>60212-0000</v>
          </cell>
          <cell r="B1503" t="str">
            <v>Elbow</v>
          </cell>
          <cell r="C1503" t="str">
            <v>Each</v>
          </cell>
          <cell r="D1503" t="str">
            <v>ELBOW</v>
          </cell>
          <cell r="E1503" t="str">
            <v>EACH</v>
          </cell>
        </row>
        <row r="1504">
          <cell r="A1504" t="str">
            <v>60212-0100</v>
          </cell>
          <cell r="B1504" t="str">
            <v>Elbow, 100mm</v>
          </cell>
          <cell r="C1504" t="str">
            <v>Each</v>
          </cell>
          <cell r="D1504" t="str">
            <v>ELBOW, 4-INCH</v>
          </cell>
          <cell r="E1504" t="str">
            <v>EACH</v>
          </cell>
        </row>
        <row r="1505">
          <cell r="A1505" t="str">
            <v>60212-0200</v>
          </cell>
          <cell r="B1505" t="str">
            <v>Elbow, 150mm</v>
          </cell>
          <cell r="C1505" t="str">
            <v>Each</v>
          </cell>
          <cell r="D1505" t="str">
            <v>ELBOW, 6-INCH</v>
          </cell>
          <cell r="E1505" t="str">
            <v>EACH</v>
          </cell>
        </row>
        <row r="1506">
          <cell r="A1506" t="str">
            <v>60212-0300</v>
          </cell>
          <cell r="B1506" t="str">
            <v>Elbow, 200mm</v>
          </cell>
          <cell r="C1506" t="str">
            <v>Each</v>
          </cell>
          <cell r="D1506" t="str">
            <v>ELBOW, 8-INCH</v>
          </cell>
          <cell r="E1506" t="str">
            <v>EACH</v>
          </cell>
        </row>
        <row r="1507">
          <cell r="A1507" t="str">
            <v>60212-0400</v>
          </cell>
          <cell r="B1507" t="str">
            <v>Elbow, 300mm</v>
          </cell>
          <cell r="C1507" t="str">
            <v>Each</v>
          </cell>
          <cell r="D1507" t="str">
            <v>ELBOW, 12-INCH</v>
          </cell>
          <cell r="E1507" t="str">
            <v>EACH</v>
          </cell>
        </row>
        <row r="1508">
          <cell r="A1508" t="str">
            <v>60212-0500</v>
          </cell>
          <cell r="B1508" t="str">
            <v>Elbow, 375mm</v>
          </cell>
          <cell r="C1508" t="str">
            <v>Each</v>
          </cell>
          <cell r="D1508" t="str">
            <v>ELBOW, 15-INCH</v>
          </cell>
          <cell r="E1508" t="str">
            <v>EACH</v>
          </cell>
        </row>
        <row r="1509">
          <cell r="A1509" t="str">
            <v>60212-0600</v>
          </cell>
          <cell r="B1509" t="str">
            <v>Elbow, 450mm</v>
          </cell>
          <cell r="C1509" t="str">
            <v>Each</v>
          </cell>
          <cell r="D1509" t="str">
            <v>ELBOW, 18-INCH</v>
          </cell>
          <cell r="E1509" t="str">
            <v>EACH</v>
          </cell>
        </row>
        <row r="1510">
          <cell r="A1510" t="str">
            <v>60212-0700</v>
          </cell>
          <cell r="B1510" t="str">
            <v>Elbow, 525mm</v>
          </cell>
          <cell r="C1510" t="str">
            <v>Each</v>
          </cell>
          <cell r="D1510" t="str">
            <v>ELBOW, 21-INCH</v>
          </cell>
          <cell r="E1510" t="str">
            <v>EACH</v>
          </cell>
        </row>
        <row r="1511">
          <cell r="A1511" t="str">
            <v>60212-0800</v>
          </cell>
          <cell r="B1511" t="str">
            <v>Elbow, 600mm</v>
          </cell>
          <cell r="C1511" t="str">
            <v>Each</v>
          </cell>
          <cell r="D1511" t="str">
            <v>ELBOW, 24-INCH</v>
          </cell>
          <cell r="E1511" t="str">
            <v>EACH</v>
          </cell>
        </row>
        <row r="1512">
          <cell r="A1512" t="str">
            <v>60212-0900</v>
          </cell>
          <cell r="B1512" t="str">
            <v>Elbow, 750mm</v>
          </cell>
          <cell r="C1512" t="str">
            <v>Each</v>
          </cell>
          <cell r="D1512" t="str">
            <v>ELBOW, 30-INCH</v>
          </cell>
          <cell r="E1512" t="str">
            <v>EACH</v>
          </cell>
        </row>
        <row r="1513">
          <cell r="A1513" t="str">
            <v>60212-1000</v>
          </cell>
          <cell r="B1513" t="str">
            <v>Elbow, 900mm</v>
          </cell>
          <cell r="C1513" t="str">
            <v>Each</v>
          </cell>
          <cell r="D1513" t="str">
            <v>ELBOW, 36-INCH</v>
          </cell>
          <cell r="E1513" t="str">
            <v>EACH</v>
          </cell>
        </row>
        <row r="1514">
          <cell r="A1514" t="str">
            <v>60212-1100</v>
          </cell>
          <cell r="B1514" t="str">
            <v>Elbow, 1050mm</v>
          </cell>
          <cell r="C1514" t="str">
            <v>Each</v>
          </cell>
          <cell r="D1514" t="str">
            <v>ELBOW, 42-INCH</v>
          </cell>
          <cell r="E1514" t="str">
            <v>EACH</v>
          </cell>
        </row>
        <row r="1515">
          <cell r="A1515" t="str">
            <v>60212-1200</v>
          </cell>
          <cell r="B1515" t="str">
            <v>Elbow, 1200mm</v>
          </cell>
          <cell r="C1515" t="str">
            <v>Each</v>
          </cell>
          <cell r="D1515" t="str">
            <v>ELBOW, 48-INCH</v>
          </cell>
          <cell r="E1515" t="str">
            <v>EACH</v>
          </cell>
        </row>
        <row r="1516">
          <cell r="A1516" t="str">
            <v>60212-1300</v>
          </cell>
          <cell r="B1516" t="str">
            <v>Elbow, 1350mm</v>
          </cell>
          <cell r="C1516" t="str">
            <v>Each</v>
          </cell>
          <cell r="D1516" t="str">
            <v>ELBOW, 54-INCH</v>
          </cell>
          <cell r="E1516" t="str">
            <v>EACH</v>
          </cell>
        </row>
        <row r="1517">
          <cell r="A1517" t="str">
            <v>60212-1400</v>
          </cell>
          <cell r="B1517" t="str">
            <v>Elbow, 1500mm</v>
          </cell>
          <cell r="C1517" t="str">
            <v>Each</v>
          </cell>
          <cell r="D1517" t="str">
            <v>ELBOW, 60-INCH</v>
          </cell>
          <cell r="E1517" t="str">
            <v>EACH</v>
          </cell>
        </row>
        <row r="1518">
          <cell r="A1518" t="str">
            <v>60212-1500</v>
          </cell>
          <cell r="B1518" t="str">
            <v>Elbow, 1650mm</v>
          </cell>
          <cell r="C1518" t="str">
            <v>Each</v>
          </cell>
          <cell r="D1518" t="str">
            <v>ELBOW, 66-INCH</v>
          </cell>
          <cell r="E1518" t="str">
            <v>EACH</v>
          </cell>
        </row>
        <row r="1519">
          <cell r="A1519" t="str">
            <v>60212-1600</v>
          </cell>
          <cell r="B1519" t="str">
            <v>Elbow, 1800mm</v>
          </cell>
          <cell r="C1519" t="str">
            <v>Each</v>
          </cell>
          <cell r="D1519" t="str">
            <v>ELBOW, 72-INCH</v>
          </cell>
          <cell r="E1519" t="str">
            <v>EACH</v>
          </cell>
        </row>
        <row r="1520">
          <cell r="A1520" t="str">
            <v>60213-0100</v>
          </cell>
          <cell r="B1520" t="str">
            <v>Branch connection, 100mm</v>
          </cell>
          <cell r="C1520" t="str">
            <v>Each</v>
          </cell>
          <cell r="D1520" t="str">
            <v>BRANCH CONNECTION, 4-INCH</v>
          </cell>
          <cell r="E1520" t="str">
            <v>EACH</v>
          </cell>
        </row>
        <row r="1521">
          <cell r="A1521" t="str">
            <v>60213-0200</v>
          </cell>
          <cell r="B1521" t="str">
            <v>Branch connection, 150mm</v>
          </cell>
          <cell r="C1521" t="str">
            <v>Each</v>
          </cell>
          <cell r="D1521" t="str">
            <v>BRANCH CONNECTION, 6-INCH</v>
          </cell>
          <cell r="E1521" t="str">
            <v>EACH</v>
          </cell>
        </row>
        <row r="1522">
          <cell r="A1522" t="str">
            <v>60213-0300</v>
          </cell>
          <cell r="B1522" t="str">
            <v>Branch connection, 200mm</v>
          </cell>
          <cell r="C1522" t="str">
            <v>Each</v>
          </cell>
          <cell r="D1522" t="str">
            <v>BRANCH CONNECTION, 8-INCH</v>
          </cell>
          <cell r="E1522" t="str">
            <v>EACH</v>
          </cell>
        </row>
        <row r="1523">
          <cell r="A1523" t="str">
            <v>60213-0400</v>
          </cell>
          <cell r="B1523" t="str">
            <v>Branch connection, 300mm</v>
          </cell>
          <cell r="C1523" t="str">
            <v>Each</v>
          </cell>
          <cell r="D1523" t="str">
            <v>BRANCH CONNECTION, 12-INCH</v>
          </cell>
          <cell r="E1523" t="str">
            <v>EACH</v>
          </cell>
        </row>
        <row r="1524">
          <cell r="A1524" t="str">
            <v>60213-0500</v>
          </cell>
          <cell r="B1524" t="str">
            <v>Branch connection, 375mm</v>
          </cell>
          <cell r="C1524" t="str">
            <v>Each</v>
          </cell>
          <cell r="D1524" t="str">
            <v>BRANCH CONNECTION, 15-INCH</v>
          </cell>
          <cell r="E1524" t="str">
            <v>EACH</v>
          </cell>
        </row>
        <row r="1525">
          <cell r="A1525" t="str">
            <v>60213-0600</v>
          </cell>
          <cell r="B1525" t="str">
            <v>Branch connection, 450mm</v>
          </cell>
          <cell r="C1525" t="str">
            <v>Each</v>
          </cell>
          <cell r="D1525" t="str">
            <v>BRANCH CONNECTION, 18-INCH</v>
          </cell>
          <cell r="E1525" t="str">
            <v>EACH</v>
          </cell>
        </row>
        <row r="1526">
          <cell r="A1526" t="str">
            <v>60213-0700</v>
          </cell>
          <cell r="B1526" t="str">
            <v>Branch connection, 525mm</v>
          </cell>
          <cell r="C1526" t="str">
            <v>Each</v>
          </cell>
          <cell r="D1526" t="str">
            <v>BRANCH CONNECTION, 21-INCH</v>
          </cell>
          <cell r="E1526" t="str">
            <v>EACH</v>
          </cell>
        </row>
        <row r="1527">
          <cell r="A1527" t="str">
            <v>60213-0800</v>
          </cell>
          <cell r="B1527" t="str">
            <v>Branch connection, 600mm</v>
          </cell>
          <cell r="C1527" t="str">
            <v>Each</v>
          </cell>
          <cell r="D1527" t="str">
            <v>BRANCH CONNECTION, 24-INCH</v>
          </cell>
          <cell r="E1527" t="str">
            <v>EACH</v>
          </cell>
        </row>
        <row r="1528">
          <cell r="A1528" t="str">
            <v>60213-0900</v>
          </cell>
          <cell r="B1528" t="str">
            <v>Branch connection, 750mm</v>
          </cell>
          <cell r="C1528" t="str">
            <v>Each</v>
          </cell>
          <cell r="D1528" t="str">
            <v>BRANCH CONNECTION, 30-INCH</v>
          </cell>
          <cell r="E1528" t="str">
            <v>EACH</v>
          </cell>
        </row>
        <row r="1529">
          <cell r="A1529" t="str">
            <v>60213-1000</v>
          </cell>
          <cell r="B1529" t="str">
            <v>Branch connection, 900mm</v>
          </cell>
          <cell r="C1529" t="str">
            <v>Each</v>
          </cell>
          <cell r="D1529" t="str">
            <v>BRANCH CONNECTION, 36-INCH</v>
          </cell>
          <cell r="E1529" t="str">
            <v>EACH</v>
          </cell>
        </row>
        <row r="1530">
          <cell r="A1530" t="str">
            <v>60213-1100</v>
          </cell>
          <cell r="B1530" t="str">
            <v>Branch connection, 1050mm</v>
          </cell>
          <cell r="C1530" t="str">
            <v>Each</v>
          </cell>
          <cell r="D1530" t="str">
            <v>BRANCH CONNECTION, 42-INCH</v>
          </cell>
          <cell r="E1530" t="str">
            <v>EACH</v>
          </cell>
        </row>
        <row r="1531">
          <cell r="A1531" t="str">
            <v>60213-1200</v>
          </cell>
          <cell r="B1531" t="str">
            <v>Branch connection, 1200mm</v>
          </cell>
          <cell r="C1531" t="str">
            <v>Each</v>
          </cell>
          <cell r="D1531" t="str">
            <v>BRANCH CONNECTION, 48-INCH</v>
          </cell>
          <cell r="E1531" t="str">
            <v>EACH</v>
          </cell>
        </row>
        <row r="1532">
          <cell r="A1532" t="str">
            <v>60213-1300</v>
          </cell>
          <cell r="B1532" t="str">
            <v>Branch connection, 1350mm</v>
          </cell>
          <cell r="C1532" t="str">
            <v>Each</v>
          </cell>
          <cell r="D1532" t="str">
            <v>BRANCH CONNECTION, 54-INCH</v>
          </cell>
          <cell r="E1532" t="str">
            <v>EACH</v>
          </cell>
        </row>
        <row r="1533">
          <cell r="A1533" t="str">
            <v>60213-1400</v>
          </cell>
          <cell r="B1533" t="str">
            <v>Branch connection, 1500mm</v>
          </cell>
          <cell r="C1533" t="str">
            <v>Each</v>
          </cell>
          <cell r="D1533" t="str">
            <v>BRANCH CONNECTION, 60-INCH</v>
          </cell>
          <cell r="E1533" t="str">
            <v>EACH</v>
          </cell>
        </row>
        <row r="1534">
          <cell r="A1534" t="str">
            <v>60213-1500</v>
          </cell>
          <cell r="B1534" t="str">
            <v>Branch connection, 1650mm</v>
          </cell>
          <cell r="C1534" t="str">
            <v>Each</v>
          </cell>
          <cell r="D1534" t="str">
            <v>BRANCH CONNECTION, 66-INCH</v>
          </cell>
          <cell r="E1534" t="str">
            <v>EACH</v>
          </cell>
        </row>
        <row r="1535">
          <cell r="A1535" t="str">
            <v>60213-1600</v>
          </cell>
          <cell r="B1535" t="str">
            <v>Branch connection, 1800mm</v>
          </cell>
          <cell r="C1535" t="str">
            <v>Each</v>
          </cell>
          <cell r="D1535" t="str">
            <v>BRANCH CONNECTION, 72-INCH</v>
          </cell>
          <cell r="E1535" t="str">
            <v>EACH</v>
          </cell>
        </row>
        <row r="1536">
          <cell r="A1536" t="str">
            <v>60216-0000</v>
          </cell>
          <cell r="B1536" t="str">
            <v>Large precast concrete arch culvert</v>
          </cell>
          <cell r="C1536" t="str">
            <v>m</v>
          </cell>
          <cell r="D1536" t="str">
            <v>LARGE PRECAST CONCRETE ARCH CULVERT</v>
          </cell>
          <cell r="E1536" t="str">
            <v>LNFT</v>
          </cell>
        </row>
        <row r="1537">
          <cell r="A1537" t="str">
            <v>60220-0000</v>
          </cell>
          <cell r="B1537" t="str">
            <v>Precast reinforced concrete box culvert</v>
          </cell>
          <cell r="C1537" t="str">
            <v>m</v>
          </cell>
          <cell r="D1537" t="str">
            <v>PRECAST REINFORCED CONCRETE BOX CULVERT</v>
          </cell>
          <cell r="E1537" t="str">
            <v>LNFT</v>
          </cell>
        </row>
        <row r="1538">
          <cell r="A1538" t="str">
            <v>60220-0100</v>
          </cell>
          <cell r="B1538" t="str">
            <v>900mm span, 900mm rise precast reinforced concrete box culvert</v>
          </cell>
          <cell r="C1538" t="str">
            <v>m</v>
          </cell>
          <cell r="D1538" t="str">
            <v>3 FEET SPAN, 3 FEET RISE PRECAST REINFORCED CONCRETE BOX CULVERT</v>
          </cell>
          <cell r="E1538" t="str">
            <v>LNFT</v>
          </cell>
        </row>
        <row r="1539">
          <cell r="A1539" t="str">
            <v>60220-0150</v>
          </cell>
          <cell r="B1539" t="str">
            <v>900mm span, 1200mm rise precast reinforced concrete box culvert</v>
          </cell>
          <cell r="C1539" t="str">
            <v>m</v>
          </cell>
          <cell r="D1539" t="str">
            <v>3 FEET SPAN, 4 FEET RISE PRECAST REINFORCED CONCRETE BOX CULVERT</v>
          </cell>
          <cell r="E1539" t="str">
            <v>LNFT</v>
          </cell>
        </row>
        <row r="1540">
          <cell r="A1540" t="str">
            <v>60220-0200</v>
          </cell>
          <cell r="B1540" t="str">
            <v>900mm span, 1500mm rise precast reinforced concrete box culvert</v>
          </cell>
          <cell r="C1540" t="str">
            <v>m</v>
          </cell>
          <cell r="D1540" t="str">
            <v>3 FEET SPAN, 5 FEET RISE PRECAST REINFORCED CONCRETE BOX CULVERT</v>
          </cell>
          <cell r="E1540" t="str">
            <v>LNFT</v>
          </cell>
        </row>
        <row r="1541">
          <cell r="A1541" t="str">
            <v>60220-0250</v>
          </cell>
          <cell r="B1541" t="str">
            <v>900mm span, 1800mm rise precast reinforced concrete box culvert</v>
          </cell>
          <cell r="C1541" t="str">
            <v>m</v>
          </cell>
          <cell r="D1541" t="str">
            <v>3 FEET SPAN, 6 FEET RISE PRECAST REINFORCED CONCRETE BOX CULVERT</v>
          </cell>
          <cell r="E1541" t="str">
            <v>LNFT</v>
          </cell>
        </row>
        <row r="1542">
          <cell r="A1542" t="str">
            <v>60220-0290</v>
          </cell>
          <cell r="B1542" t="str">
            <v>1200mm span, 600mm rise precast reinforced concrete box culvert</v>
          </cell>
          <cell r="C1542" t="str">
            <v>m</v>
          </cell>
          <cell r="D1542" t="str">
            <v>4 FEET SPAN, 2 FEET RISE PRECAST REINFORCED CONCRETE BOX CULVERT</v>
          </cell>
          <cell r="E1542" t="str">
            <v>LNFT</v>
          </cell>
        </row>
        <row r="1543">
          <cell r="A1543" t="str">
            <v>60220-0300</v>
          </cell>
          <cell r="B1543" t="str">
            <v>1200mm span, 900mm rise precast reinforced concrete box culvert</v>
          </cell>
          <cell r="C1543" t="str">
            <v>m</v>
          </cell>
          <cell r="D1543" t="str">
            <v>4 FEET SPAN, 3 FEET RISE PRECAST REINFORCED CONCRETE BOX CULVERT</v>
          </cell>
          <cell r="E1543" t="str">
            <v>LNFT</v>
          </cell>
        </row>
        <row r="1544">
          <cell r="A1544" t="str">
            <v>60220-0350</v>
          </cell>
          <cell r="B1544" t="str">
            <v>1200mm span, 1200mm rise precast reinforced concrete box culvert</v>
          </cell>
          <cell r="C1544" t="str">
            <v>m</v>
          </cell>
          <cell r="D1544" t="str">
            <v>4 FEET SPAN, 4 FEET RISE PRECAST REINFORCED CONCRETE BOX CULVERT</v>
          </cell>
          <cell r="E1544" t="str">
            <v>LNFT</v>
          </cell>
        </row>
        <row r="1545">
          <cell r="A1545" t="str">
            <v>60220-0400</v>
          </cell>
          <cell r="B1545" t="str">
            <v>1200mm span, 1500mm rise precast reinforced concrete box culvert</v>
          </cell>
          <cell r="C1545" t="str">
            <v>m</v>
          </cell>
          <cell r="D1545" t="str">
            <v>4 FEET SPAN, 5 FEET RISE PRECAST REINFORCED CONCRETE BOX CULVERT</v>
          </cell>
          <cell r="E1545" t="str">
            <v>LNFT</v>
          </cell>
        </row>
        <row r="1546">
          <cell r="A1546" t="str">
            <v>60220-0450</v>
          </cell>
          <cell r="B1546" t="str">
            <v>1200mm span, 1800mm rise precast reinforced concrete box culvert</v>
          </cell>
          <cell r="C1546" t="str">
            <v>m</v>
          </cell>
          <cell r="D1546" t="str">
            <v>4 FEET SPAN, 6 FEET RISE PRECAST REINFORCED CONCRETE BOX CULVERT</v>
          </cell>
          <cell r="E1546" t="str">
            <v>LNFT</v>
          </cell>
        </row>
        <row r="1547">
          <cell r="A1547" t="str">
            <v>60220-0500</v>
          </cell>
          <cell r="B1547" t="str">
            <v>1200mm span, 2100mm rise precast reinforced concrete box culvert</v>
          </cell>
          <cell r="C1547" t="str">
            <v>m</v>
          </cell>
          <cell r="D1547" t="str">
            <v>4 FEET SPAN, 7 FEET RISE PRECAST REINFORCED CONCRETE BOX CULVERT</v>
          </cell>
          <cell r="E1547" t="str">
            <v>LNFT</v>
          </cell>
        </row>
        <row r="1548">
          <cell r="A1548" t="str">
            <v>60220-0520</v>
          </cell>
          <cell r="B1548" t="str">
            <v>1500mm span, 600mm rise precast reinforced concrete box culvert</v>
          </cell>
          <cell r="C1548" t="str">
            <v>m</v>
          </cell>
          <cell r="D1548" t="str">
            <v>5 FEET SPAN, 2 FEET RISE PRECAST REINFORCED CONCRETE BOX CULVERT</v>
          </cell>
          <cell r="E1548" t="str">
            <v>LNFT</v>
          </cell>
        </row>
        <row r="1549">
          <cell r="A1549" t="str">
            <v>60220-0550</v>
          </cell>
          <cell r="B1549" t="str">
            <v>1500mm span, 900mm rise precast reinforced concrete box culvert</v>
          </cell>
          <cell r="C1549" t="str">
            <v>m</v>
          </cell>
          <cell r="D1549" t="str">
            <v>5 FEET SPAN, 3 FEET RISE PRECAST REINFORCED CONCRETE BOX CULVERT</v>
          </cell>
          <cell r="E1549" t="str">
            <v>LNFT</v>
          </cell>
        </row>
        <row r="1550">
          <cell r="A1550" t="str">
            <v>60220-0600</v>
          </cell>
          <cell r="B1550" t="str">
            <v>1500mm span, 1200mm rise precast reinforced concrete box culvert</v>
          </cell>
          <cell r="C1550" t="str">
            <v>m</v>
          </cell>
          <cell r="D1550" t="str">
            <v>5 FEET SPAN, 4 FEET RISE PRECAST REINFORCED CONCRETE BOX CULVERT</v>
          </cell>
          <cell r="E1550" t="str">
            <v>LNFT</v>
          </cell>
        </row>
        <row r="1551">
          <cell r="A1551" t="str">
            <v>60220-0650</v>
          </cell>
          <cell r="B1551" t="str">
            <v>1500mm span, 1500mm rise precast reinforced concrete box culvert</v>
          </cell>
          <cell r="C1551" t="str">
            <v>m</v>
          </cell>
          <cell r="D1551" t="str">
            <v>5 FEET SPAN, 5 FEET RISE PRECAST REINFORCED CONCRETE BOX CULVERT</v>
          </cell>
          <cell r="E1551" t="str">
            <v>LNFT</v>
          </cell>
        </row>
        <row r="1552">
          <cell r="A1552" t="str">
            <v>60220-0700</v>
          </cell>
          <cell r="B1552" t="str">
            <v>1500mm span, 1800mm rise precast reinforced concrete box culvert</v>
          </cell>
          <cell r="C1552" t="str">
            <v>m</v>
          </cell>
          <cell r="D1552" t="str">
            <v>5 FEET SPAN, 6 FEET RISE PRECAST REINFORCED CONCRETE BOX CULVERT</v>
          </cell>
          <cell r="E1552" t="str">
            <v>LNFT</v>
          </cell>
        </row>
        <row r="1553">
          <cell r="A1553" t="str">
            <v>60220-0750</v>
          </cell>
          <cell r="B1553" t="str">
            <v>1500mm span, 2100mm rise precast reinforced concrete box culvert</v>
          </cell>
          <cell r="C1553" t="str">
            <v>m</v>
          </cell>
          <cell r="D1553" t="str">
            <v>5 FEET SPAN, 7 FEET RISE PRECAST REINFORCED CONCRETE BOX CULVERT</v>
          </cell>
          <cell r="E1553" t="str">
            <v>LNFT</v>
          </cell>
        </row>
        <row r="1554">
          <cell r="A1554" t="str">
            <v>60220-0800</v>
          </cell>
          <cell r="B1554" t="str">
            <v>1500mm span, 2400mm rise precast reinforced concrete box culvert</v>
          </cell>
          <cell r="C1554" t="str">
            <v>m</v>
          </cell>
          <cell r="D1554" t="str">
            <v>5 FEET SPAN, 8 FEET RISE PRECAST REINFORCED CONCRETE BOX CULVERT</v>
          </cell>
          <cell r="E1554" t="str">
            <v>LNFT</v>
          </cell>
        </row>
        <row r="1555">
          <cell r="A1555" t="str">
            <v>60220-0850</v>
          </cell>
          <cell r="B1555" t="str">
            <v>1500mm span, 2700mm rise precast reinforced concrete box culvert</v>
          </cell>
          <cell r="C1555" t="str">
            <v>m</v>
          </cell>
          <cell r="D1555" t="str">
            <v>5 FEET SPAN, 9 FEET RISE PRECAST REINFORCED CONCRETE BOX CULVERT</v>
          </cell>
          <cell r="E1555" t="str">
            <v>LNFT</v>
          </cell>
        </row>
        <row r="1556">
          <cell r="A1556" t="str">
            <v>60220-0900</v>
          </cell>
          <cell r="B1556" t="str">
            <v>1500mm span, 3000mm rise precast reinforced concrete box culvert</v>
          </cell>
          <cell r="C1556" t="str">
            <v>m</v>
          </cell>
          <cell r="D1556" t="str">
            <v>5 FEET SPAN, 10 FEET RISE PRECAST REINFORCED CONCRETE BOX CULVERT</v>
          </cell>
          <cell r="E1556" t="str">
            <v>LNFT</v>
          </cell>
        </row>
        <row r="1557">
          <cell r="A1557" t="str">
            <v>60220-0950</v>
          </cell>
          <cell r="B1557" t="str">
            <v>1500mm span, 3300mm rise precast reinforced concrete box culvert</v>
          </cell>
          <cell r="C1557" t="str">
            <v>m</v>
          </cell>
          <cell r="D1557" t="str">
            <v>5 FEET SPAN, 11 FEET RISE PRECAST REINFORCED CONCRETE BOX CULVERT</v>
          </cell>
          <cell r="E1557" t="str">
            <v>LNFT</v>
          </cell>
        </row>
        <row r="1558">
          <cell r="A1558" t="str">
            <v>60220-1000</v>
          </cell>
          <cell r="B1558" t="str">
            <v>1500mm span, 3600mm rise precast reinforced concrete box culvert</v>
          </cell>
          <cell r="C1558" t="str">
            <v>m</v>
          </cell>
          <cell r="D1558" t="str">
            <v>5 FEET SPAN, 12 FEET RISE PRECAST REINFORCED CONCRETE BOX CULVERT</v>
          </cell>
          <cell r="E1558" t="str">
            <v>LNFT</v>
          </cell>
        </row>
        <row r="1559">
          <cell r="A1559" t="str">
            <v>60220-1050</v>
          </cell>
          <cell r="B1559" t="str">
            <v>1500mm span, 4200mm rise precast reinforced concrete box culvert</v>
          </cell>
          <cell r="C1559" t="str">
            <v>m</v>
          </cell>
          <cell r="D1559" t="str">
            <v>5 FEET SPAN, 14 FEET RISE PRECAST REINFORCED CONCRETE BOX CULVERT</v>
          </cell>
          <cell r="E1559" t="str">
            <v>LNFT</v>
          </cell>
        </row>
        <row r="1560">
          <cell r="A1560" t="str">
            <v>60220-1100</v>
          </cell>
          <cell r="B1560" t="str">
            <v>1500mm span, 4800mm rise precast reinforced concrete box culvert</v>
          </cell>
          <cell r="C1560" t="str">
            <v>m</v>
          </cell>
          <cell r="D1560" t="str">
            <v>5 FEET SPAN, 16 FEET RISE PRECAST REINFORCED CONCRETE BOX CULVERT</v>
          </cell>
          <cell r="E1560" t="str">
            <v>LNFT</v>
          </cell>
        </row>
        <row r="1561">
          <cell r="A1561" t="str">
            <v>60220-1150</v>
          </cell>
          <cell r="B1561" t="str">
            <v>1800mm span, 900mm rise precast reinforced concrete box culvert</v>
          </cell>
          <cell r="C1561" t="str">
            <v>m</v>
          </cell>
          <cell r="D1561" t="str">
            <v>6 FEET SPAN, 3 FEET RISE PRECAST REINFORCED CONCRETE BOX CULVERT</v>
          </cell>
          <cell r="E1561" t="str">
            <v>LNFT</v>
          </cell>
        </row>
        <row r="1562">
          <cell r="A1562" t="str">
            <v>60220-1200</v>
          </cell>
          <cell r="B1562" t="str">
            <v>1800mm span, 1200mm rise precast reinforced concrete box culvert</v>
          </cell>
          <cell r="C1562" t="str">
            <v>m</v>
          </cell>
          <cell r="D1562" t="str">
            <v>6 FEET SPAN, 4 FEET RISE PRECAST REINFORCED CONCRETE BOX CULVERT</v>
          </cell>
          <cell r="E1562" t="str">
            <v>LNFT</v>
          </cell>
        </row>
        <row r="1563">
          <cell r="A1563" t="str">
            <v>60220-1250</v>
          </cell>
          <cell r="B1563" t="str">
            <v>1800mm span, 1500mm rise precast reinforced concrete box culvert</v>
          </cell>
          <cell r="C1563" t="str">
            <v>m</v>
          </cell>
          <cell r="D1563" t="str">
            <v>6 FEET SPAN, 5 FEET RISE PRECAST REINFORCED CONCRETE BOX CULVERT</v>
          </cell>
          <cell r="E1563" t="str">
            <v>LNFT</v>
          </cell>
        </row>
        <row r="1564">
          <cell r="A1564" t="str">
            <v>60220-1300</v>
          </cell>
          <cell r="B1564" t="str">
            <v>1800mm span, 1800mm rise precast reinforced concrete box culvert</v>
          </cell>
          <cell r="C1564" t="str">
            <v>m</v>
          </cell>
          <cell r="D1564" t="str">
            <v>6 FEET SPAN, 6 FEET RISE PRECAST REINFORCED CONCRETE BOX CULVERT</v>
          </cell>
          <cell r="E1564" t="str">
            <v>LNFT</v>
          </cell>
        </row>
        <row r="1565">
          <cell r="A1565" t="str">
            <v>60220-1350</v>
          </cell>
          <cell r="B1565" t="str">
            <v>1800mm span, 2100mm rise precast reinforced concrete box culvert</v>
          </cell>
          <cell r="C1565" t="str">
            <v>m</v>
          </cell>
          <cell r="D1565" t="str">
            <v>6 FEET SPAN, 7 FEET RISE PRECAST REINFORCED CONCRETE BOX CULVERT</v>
          </cell>
          <cell r="E1565" t="str">
            <v>LNFT</v>
          </cell>
        </row>
        <row r="1566">
          <cell r="A1566" t="str">
            <v>60220-1400</v>
          </cell>
          <cell r="B1566" t="str">
            <v>1800mm span, 2400mm rise precast reinforced concrete box culvert</v>
          </cell>
          <cell r="C1566" t="str">
            <v>m</v>
          </cell>
          <cell r="D1566" t="str">
            <v>6 FEET SPAN, 8 FEET RISE PRECAST REINFORCED CONCRETE BOX CULVERT</v>
          </cell>
          <cell r="E1566" t="str">
            <v>LNFT</v>
          </cell>
        </row>
        <row r="1567">
          <cell r="A1567" t="str">
            <v>60220-1450</v>
          </cell>
          <cell r="B1567" t="str">
            <v>1800mm span, 2700mm rise precast reinforced concrete box culvert</v>
          </cell>
          <cell r="C1567" t="str">
            <v>m</v>
          </cell>
          <cell r="D1567" t="str">
            <v>6 FEET SPAN, 9 FEET RISE PRECAST REINFORCED CONCRETE BOX CULVERT</v>
          </cell>
          <cell r="E1567" t="str">
            <v>LNFT</v>
          </cell>
        </row>
        <row r="1568">
          <cell r="A1568" t="str">
            <v>60220-1500</v>
          </cell>
          <cell r="B1568" t="str">
            <v>1800mm span, 3000mm rise precast reinforced concrete box culvert</v>
          </cell>
          <cell r="C1568" t="str">
            <v>m</v>
          </cell>
          <cell r="D1568" t="str">
            <v>6 FEET SPAN, 10 FEET RISE PRECAST REINFORCED CONCRETE BOX CULVERT</v>
          </cell>
          <cell r="E1568" t="str">
            <v>LNFT</v>
          </cell>
        </row>
        <row r="1569">
          <cell r="A1569" t="str">
            <v>60220-1550</v>
          </cell>
          <cell r="B1569" t="str">
            <v>1800mm span, 3300mm rise precast reinforced concrete box culvert</v>
          </cell>
          <cell r="C1569" t="str">
            <v>m</v>
          </cell>
          <cell r="D1569" t="str">
            <v>6 FEET SPAN, 11 FEET RISE PRECAST REINFORCED CONCRETE BOX CULVERT</v>
          </cell>
          <cell r="E1569" t="str">
            <v>LNFT</v>
          </cell>
        </row>
        <row r="1570">
          <cell r="A1570" t="str">
            <v>60220-1600</v>
          </cell>
          <cell r="B1570" t="str">
            <v>1800mm span, 3600mm rise precast reinforced concrete box culvert</v>
          </cell>
          <cell r="C1570" t="str">
            <v>m</v>
          </cell>
          <cell r="D1570" t="str">
            <v>6 FEET SPAN, 12 FEET RISE PRECAST REINFORCED CONCRETE BOX CULVERT</v>
          </cell>
          <cell r="E1570" t="str">
            <v>LNFT</v>
          </cell>
        </row>
        <row r="1571">
          <cell r="A1571" t="str">
            <v>60220-1650</v>
          </cell>
          <cell r="B1571" t="str">
            <v>1800mm span, 4200mm rise precast reinforced concrete box culvert</v>
          </cell>
          <cell r="C1571" t="str">
            <v>m</v>
          </cell>
          <cell r="D1571" t="str">
            <v>6 FEET SPAN, 14 FEET RISE PRECAST REINFORCED CONCRETE BOX CULVERT</v>
          </cell>
          <cell r="E1571" t="str">
            <v>LNFT</v>
          </cell>
        </row>
        <row r="1572">
          <cell r="A1572" t="str">
            <v>60220-1700</v>
          </cell>
          <cell r="B1572" t="str">
            <v>1800mm span, 4800mm rise precast reinforced concrete box culvert</v>
          </cell>
          <cell r="C1572" t="str">
            <v>m</v>
          </cell>
          <cell r="D1572" t="str">
            <v>6 FEET SPAN, 16 FEET RISE PRECAST REINFORCED CONCRETE BOX CULVERT</v>
          </cell>
          <cell r="E1572" t="str">
            <v>LNFT</v>
          </cell>
        </row>
        <row r="1573">
          <cell r="A1573" t="str">
            <v>60220-1720</v>
          </cell>
          <cell r="B1573" t="str">
            <v>2100mm span, 1200mm rise precast reinforced concrete box culvert</v>
          </cell>
          <cell r="C1573" t="str">
            <v>m</v>
          </cell>
          <cell r="D1573" t="str">
            <v>7 FEET SPAN, 4 FEET RISE PRECAST REINFORCED CONCRETE BOX CULVERT</v>
          </cell>
          <cell r="E1573" t="str">
            <v>LNFT</v>
          </cell>
        </row>
        <row r="1574">
          <cell r="A1574" t="str">
            <v>60220-1727</v>
          </cell>
          <cell r="B1574" t="str">
            <v>2100mm span, 2100mm rise precast reinforced concrete box culvert</v>
          </cell>
          <cell r="C1574" t="str">
            <v>m</v>
          </cell>
          <cell r="D1574" t="str">
            <v>7 FEET SPAN, 7 FEET RISE PRECAST REINFORCED CONCRETE BOX CULVERT</v>
          </cell>
          <cell r="E1574" t="str">
            <v>LNFT</v>
          </cell>
        </row>
        <row r="1575">
          <cell r="A1575" t="str">
            <v>60220-1750</v>
          </cell>
          <cell r="B1575" t="str">
            <v>2400mm span, 900mm rise precast reinforced concrete box culvert</v>
          </cell>
          <cell r="C1575" t="str">
            <v>m</v>
          </cell>
          <cell r="D1575" t="str">
            <v>8 FEET SPAN, 3 FEET RISE PRECAST REINFORCED CONCRETE BOX CULVERT</v>
          </cell>
          <cell r="E1575" t="str">
            <v>LNFT</v>
          </cell>
        </row>
        <row r="1576">
          <cell r="A1576" t="str">
            <v>60220-1800</v>
          </cell>
          <cell r="B1576" t="str">
            <v>2400mm span, 1200mm rise precast reinforced concrete box culvert</v>
          </cell>
          <cell r="C1576" t="str">
            <v>m</v>
          </cell>
          <cell r="D1576" t="str">
            <v>8 FEET SPAN, 4 FEET RISE PRECAST REINFORCED CONCRETE BOX CULVERT</v>
          </cell>
          <cell r="E1576" t="str">
            <v>LNFT</v>
          </cell>
        </row>
        <row r="1577">
          <cell r="A1577" t="str">
            <v>60220-1850</v>
          </cell>
          <cell r="B1577" t="str">
            <v>2400mm span, 1500mm rise precast reinforced concrete box culvert</v>
          </cell>
          <cell r="C1577" t="str">
            <v>m</v>
          </cell>
          <cell r="D1577" t="str">
            <v>8 FEET SPAN, 5 FEET RISE PRECAST REINFORCED CONCRETE BOX CULVERT</v>
          </cell>
          <cell r="E1577" t="str">
            <v>LNFT</v>
          </cell>
        </row>
        <row r="1578">
          <cell r="A1578" t="str">
            <v>60220-1900</v>
          </cell>
          <cell r="B1578" t="str">
            <v>2400mm span, 1800mm rise precast reinforced concrete box culvert</v>
          </cell>
          <cell r="C1578" t="str">
            <v>m</v>
          </cell>
          <cell r="D1578" t="str">
            <v>8 FEET SPAN, 6 FEET RISE PRECAST REINFORCED CONCRETE BOX CULVERT</v>
          </cell>
          <cell r="E1578" t="str">
            <v>LNFT</v>
          </cell>
        </row>
        <row r="1579">
          <cell r="A1579" t="str">
            <v>60220-1950</v>
          </cell>
          <cell r="B1579" t="str">
            <v>2400mm span, 2100mm rise precast reinforced concrete box culvert</v>
          </cell>
          <cell r="C1579" t="str">
            <v>m</v>
          </cell>
          <cell r="D1579" t="str">
            <v>8 FEET SPAN, 7 FEET RISE PRECAST REINFORCED CONCRETE BOX CULVERT</v>
          </cell>
          <cell r="E1579" t="str">
            <v>LNFT</v>
          </cell>
        </row>
        <row r="1580">
          <cell r="A1580" t="str">
            <v>60220-2000</v>
          </cell>
          <cell r="B1580" t="str">
            <v>2400mm span, 2400mm rise precast reinforced concrete box culvert</v>
          </cell>
          <cell r="C1580" t="str">
            <v>m</v>
          </cell>
          <cell r="D1580" t="str">
            <v>8 FEET SPAN, 8 FEET RISE PRECAST REINFORCED CONCRETE BOX CULVERT</v>
          </cell>
          <cell r="E1580" t="str">
            <v>LNFT</v>
          </cell>
        </row>
        <row r="1581">
          <cell r="A1581" t="str">
            <v>60220-2050</v>
          </cell>
          <cell r="B1581" t="str">
            <v>2400mm span, 2700mm rise precast reinforced concrete box culvert</v>
          </cell>
          <cell r="C1581" t="str">
            <v>m</v>
          </cell>
          <cell r="D1581" t="str">
            <v>8 FEET SPAN, 9 FEET RISE PRECAST REINFORCED CONCRETE BOX CULVERT</v>
          </cell>
          <cell r="E1581" t="str">
            <v>LNFT</v>
          </cell>
        </row>
        <row r="1582">
          <cell r="A1582" t="str">
            <v>60220-2100</v>
          </cell>
          <cell r="B1582" t="str">
            <v>2400mm span, 3000mm rise precast reinforced concrete box culvert</v>
          </cell>
          <cell r="C1582" t="str">
            <v>m</v>
          </cell>
          <cell r="D1582" t="str">
            <v>8 FEET SPAN, 10 FEET RISE PRECAST REINFORCED CONCRETE BOX CULVERT</v>
          </cell>
          <cell r="E1582" t="str">
            <v>LNFT</v>
          </cell>
        </row>
        <row r="1583">
          <cell r="A1583" t="str">
            <v>60220-2150</v>
          </cell>
          <cell r="B1583" t="str">
            <v>2400mm span, 3300mm rise precast reinforced concrete box culvert</v>
          </cell>
          <cell r="C1583" t="str">
            <v>m</v>
          </cell>
          <cell r="D1583" t="str">
            <v>8 FEET SPAN, 11 FEET RISE PRECAST REINFORCED CONCRETE BOX CULVERT</v>
          </cell>
          <cell r="E1583" t="str">
            <v>LNFT</v>
          </cell>
        </row>
        <row r="1584">
          <cell r="A1584" t="str">
            <v>60220-2200</v>
          </cell>
          <cell r="B1584" t="str">
            <v>2400mm span, 3600mm rise precast reinforced concrete box culvert</v>
          </cell>
          <cell r="C1584" t="str">
            <v>m</v>
          </cell>
          <cell r="D1584" t="str">
            <v>8 FEET SPAN, 12 FEET RISE PRECAST REINFORCED CONCRETE BOX CULVERT</v>
          </cell>
          <cell r="E1584" t="str">
            <v>LNFT</v>
          </cell>
        </row>
        <row r="1585">
          <cell r="A1585" t="str">
            <v>60220-2250</v>
          </cell>
          <cell r="B1585" t="str">
            <v>2400mm span, 4200mm rise precast reinforced concrete box culvert</v>
          </cell>
          <cell r="C1585" t="str">
            <v>m</v>
          </cell>
          <cell r="D1585" t="str">
            <v>8 FEET SPAN, 14 FEET RISE PRECAST REINFORCED CONCRETE BOX CULVERT</v>
          </cell>
          <cell r="E1585" t="str">
            <v>LNFT</v>
          </cell>
        </row>
        <row r="1586">
          <cell r="A1586" t="str">
            <v>60220-2300</v>
          </cell>
          <cell r="B1586" t="str">
            <v>2700mm span, 900mm rise precast reinforced concrete box culvert</v>
          </cell>
          <cell r="C1586" t="str">
            <v>m</v>
          </cell>
          <cell r="D1586" t="str">
            <v>9 FEET SPAN, 3 FEET RISE PRECAST REINFORCED CONCRETE BOX CULVERT</v>
          </cell>
          <cell r="E1586" t="str">
            <v>LNFT</v>
          </cell>
        </row>
        <row r="1587">
          <cell r="A1587" t="str">
            <v>60220-2350</v>
          </cell>
          <cell r="B1587" t="str">
            <v>2700mm span, 1200mm rise precast reinforced concrete box culvert</v>
          </cell>
          <cell r="C1587" t="str">
            <v>m</v>
          </cell>
          <cell r="D1587" t="str">
            <v>9 FEET SPAN, 4 FEET RISE PRECAST REINFORCED CONCRETE BOX CULVERT</v>
          </cell>
          <cell r="E1587" t="str">
            <v>LNFT</v>
          </cell>
        </row>
        <row r="1588">
          <cell r="A1588" t="str">
            <v>60220-2400</v>
          </cell>
          <cell r="B1588" t="str">
            <v>2700mm span, 1500mm rise precast reinforced concrete box culvert</v>
          </cell>
          <cell r="C1588" t="str">
            <v>m</v>
          </cell>
          <cell r="D1588" t="str">
            <v>9 FEET SPAN, 5 FEET RISE PRECAST REINFORCED CONCRETE BOX CULVERT</v>
          </cell>
          <cell r="E1588" t="str">
            <v>LNFT</v>
          </cell>
        </row>
        <row r="1589">
          <cell r="A1589" t="str">
            <v>60220-2450</v>
          </cell>
          <cell r="B1589" t="str">
            <v>2700mm span, 1800mm rise precast reinforced concrete box culvert</v>
          </cell>
          <cell r="C1589" t="str">
            <v>m</v>
          </cell>
          <cell r="D1589" t="str">
            <v>9 FEET SPAN, 6 FEET RISE PRECAST REINFORCED CONCRETE BOX CULVERT</v>
          </cell>
          <cell r="E1589" t="str">
            <v>LNFT</v>
          </cell>
        </row>
        <row r="1590">
          <cell r="A1590" t="str">
            <v>60220-2500</v>
          </cell>
          <cell r="B1590" t="str">
            <v>2700mm span, 2100mm rise precast reinforced concrete box culvert</v>
          </cell>
          <cell r="C1590" t="str">
            <v>m</v>
          </cell>
          <cell r="D1590" t="str">
            <v>9 FEET SPAN, 7 FEET RISE PRECAST REINFORCED CONCRETE BOX CULVERT</v>
          </cell>
          <cell r="E1590" t="str">
            <v>LNFT</v>
          </cell>
        </row>
        <row r="1591">
          <cell r="A1591" t="str">
            <v>60220-2550</v>
          </cell>
          <cell r="B1591" t="str">
            <v>2700mm span, 2400mm rise precast reinforced concrete box culvert</v>
          </cell>
          <cell r="C1591" t="str">
            <v>m</v>
          </cell>
          <cell r="D1591" t="str">
            <v>9 FEET SPAN, 8 FEET RISE PRECAST REINFORCED CONCRETE BOX CULVERT</v>
          </cell>
          <cell r="E1591" t="str">
            <v>LNFT</v>
          </cell>
        </row>
        <row r="1592">
          <cell r="A1592" t="str">
            <v>60220-2600</v>
          </cell>
          <cell r="B1592" t="str">
            <v>2700mm span, 2700mm rise precast reinforced concrete box culvert</v>
          </cell>
          <cell r="C1592" t="str">
            <v>m</v>
          </cell>
          <cell r="D1592" t="str">
            <v>9 FEET SPAN, 9 FEET RISE PRECAST REINFORCED CONCRETE BOX CULVERT</v>
          </cell>
          <cell r="E1592" t="str">
            <v>LNFT</v>
          </cell>
        </row>
        <row r="1593">
          <cell r="A1593" t="str">
            <v>60220-2650</v>
          </cell>
          <cell r="B1593" t="str">
            <v>2700mm span, 3000mm rise precast reinforced concrete box culvert</v>
          </cell>
          <cell r="C1593" t="str">
            <v>m</v>
          </cell>
          <cell r="D1593" t="str">
            <v>9 FEET SPAN, 10 FEET RISE PRECAST REINFORCED CONCRETE BOX CULVERT</v>
          </cell>
          <cell r="E1593" t="str">
            <v>LNFT</v>
          </cell>
        </row>
        <row r="1594">
          <cell r="A1594" t="str">
            <v>60220-2700</v>
          </cell>
          <cell r="B1594" t="str">
            <v>2700mm span, 3300mm rise precast reinforced concrete box culvert</v>
          </cell>
          <cell r="C1594" t="str">
            <v>m</v>
          </cell>
          <cell r="D1594" t="str">
            <v>9 FEET SPAN, 11 FEET RISE PRECAST REINFORCED CONCRETE BOX CULVERT</v>
          </cell>
          <cell r="E1594" t="str">
            <v>LNFT</v>
          </cell>
        </row>
        <row r="1595">
          <cell r="A1595" t="str">
            <v>60220-2750</v>
          </cell>
          <cell r="B1595" t="str">
            <v>2700mm span, 3600mm rise precast reinforced concrete box culvert</v>
          </cell>
          <cell r="C1595" t="str">
            <v>m</v>
          </cell>
          <cell r="D1595" t="str">
            <v>9 FEET SPAN, 12 FEET RISE PRECAST REINFORCED CONCRETE BOX CULVERT</v>
          </cell>
          <cell r="E1595" t="str">
            <v>LNFT</v>
          </cell>
        </row>
        <row r="1596">
          <cell r="A1596" t="str">
            <v>60220-2800</v>
          </cell>
          <cell r="B1596" t="str">
            <v>2700mm span, 4200mm rise precast reinforced concrete box culvert</v>
          </cell>
          <cell r="C1596" t="str">
            <v>m</v>
          </cell>
          <cell r="D1596" t="str">
            <v>9 FEET SPAN, 14 FEET RISE PRECAST REINFORCED CONCRETE BOX CULVERT</v>
          </cell>
          <cell r="E1596" t="str">
            <v>LNFT</v>
          </cell>
        </row>
        <row r="1597">
          <cell r="A1597" t="str">
            <v>60220-2850</v>
          </cell>
          <cell r="B1597" t="str">
            <v>2700mm span, 4800mm rise precast reinforced concrete box culvert</v>
          </cell>
          <cell r="C1597" t="str">
            <v>m</v>
          </cell>
          <cell r="D1597" t="str">
            <v>9 FEET SPAN, 16 FEET RISE PRECAST REINFORCED CONCRETE BOX CULVERT</v>
          </cell>
          <cell r="E1597" t="str">
            <v>LNFT</v>
          </cell>
        </row>
        <row r="1598">
          <cell r="A1598" t="str">
            <v>60220-2900</v>
          </cell>
          <cell r="B1598" t="str">
            <v>3000mm span, 900mm rise precast reinforced concrete box culvert</v>
          </cell>
          <cell r="C1598" t="str">
            <v>m</v>
          </cell>
          <cell r="D1598" t="str">
            <v>10 FEET SPAN, 3 FEET RISE PRECAST REINFORCED CONCRETE BOX CULVERT</v>
          </cell>
          <cell r="E1598" t="str">
            <v>LNFT</v>
          </cell>
        </row>
        <row r="1599">
          <cell r="A1599" t="str">
            <v>60220-2950</v>
          </cell>
          <cell r="B1599" t="str">
            <v>3000mm span, 1200mm rise precast reinforced concrete box culvert</v>
          </cell>
          <cell r="C1599" t="str">
            <v>m</v>
          </cell>
          <cell r="D1599" t="str">
            <v>10 FEET SPAN, 4 FEET RISE PRECAST REINFORCED CONCRETE BOX CULVERT</v>
          </cell>
          <cell r="E1599" t="str">
            <v>LNFT</v>
          </cell>
        </row>
        <row r="1600">
          <cell r="A1600" t="str">
            <v>60220-3000</v>
          </cell>
          <cell r="B1600" t="str">
            <v>3000mm span, 1500mm rise precast reinforced concrete box culvert</v>
          </cell>
          <cell r="C1600" t="str">
            <v>m</v>
          </cell>
          <cell r="D1600" t="str">
            <v>10 FEET SPAN, 5 FEET RISE PRECAST REINFORCED CONCRETE BOX CULVERT</v>
          </cell>
          <cell r="E1600" t="str">
            <v>LNFT</v>
          </cell>
        </row>
        <row r="1601">
          <cell r="A1601" t="str">
            <v>60220-3050</v>
          </cell>
          <cell r="B1601" t="str">
            <v>3000mm span, 1800mm rise precast reinforced concrete box culvert</v>
          </cell>
          <cell r="C1601" t="str">
            <v>m</v>
          </cell>
          <cell r="D1601" t="str">
            <v>10 FEET SPAN, 6 FEET RISE PRECAST REINFORCED CONCRETE BOX CULVERT</v>
          </cell>
          <cell r="E1601" t="str">
            <v>LNFT</v>
          </cell>
        </row>
        <row r="1602">
          <cell r="A1602" t="str">
            <v>60220-3100</v>
          </cell>
          <cell r="B1602" t="str">
            <v>3000mm span, 2100mm rise precast reinforced concrete box culvert</v>
          </cell>
          <cell r="C1602" t="str">
            <v>m</v>
          </cell>
          <cell r="D1602" t="str">
            <v>10 FEET SPAN, 7 FEET RISE PRECAST REINFORCED CONCRETE BOX CULVERT</v>
          </cell>
          <cell r="E1602" t="str">
            <v>LNFT</v>
          </cell>
        </row>
        <row r="1603">
          <cell r="A1603" t="str">
            <v>60220-3150</v>
          </cell>
          <cell r="B1603" t="str">
            <v>3000mm span, 2400mm rise precast reinforced concrete box culvert</v>
          </cell>
          <cell r="C1603" t="str">
            <v>m</v>
          </cell>
          <cell r="D1603" t="str">
            <v>10 FEET SPAN, 8 FEET RISE PRECAST REINFORCED CONCRETE BOX CULVERT</v>
          </cell>
          <cell r="E1603" t="str">
            <v>LNFT</v>
          </cell>
        </row>
        <row r="1604">
          <cell r="A1604" t="str">
            <v>60220-3200</v>
          </cell>
          <cell r="B1604" t="str">
            <v>3000mm span, 2700mm rise precast reinforced concrete box culvert</v>
          </cell>
          <cell r="C1604" t="str">
            <v>m</v>
          </cell>
          <cell r="D1604" t="str">
            <v>10 FEET SPAN, 9 FEET RISE PRECAST REINFORCED CONCRETE BOX CULVERT</v>
          </cell>
          <cell r="E1604" t="str">
            <v>LNFT</v>
          </cell>
        </row>
        <row r="1605">
          <cell r="A1605" t="str">
            <v>60220-3250</v>
          </cell>
          <cell r="B1605" t="str">
            <v>3000mm span, 3000mm rise precast reinforced concrete box culvert</v>
          </cell>
          <cell r="C1605" t="str">
            <v>m</v>
          </cell>
          <cell r="D1605" t="str">
            <v>10 FEET SPAN, 10 FEET RISE PRECAST REINFORCED CONCRETE BOX CULVERT</v>
          </cell>
          <cell r="E1605" t="str">
            <v>LNFT</v>
          </cell>
        </row>
        <row r="1606">
          <cell r="A1606" t="str">
            <v>60220-3300</v>
          </cell>
          <cell r="B1606" t="str">
            <v>3000mm span, 3300mm rise precast reinforced concrete box culvert</v>
          </cell>
          <cell r="C1606" t="str">
            <v>m</v>
          </cell>
          <cell r="D1606" t="str">
            <v>10 FEET SPAN, 11 FEET RISE PRECAST REINFORCED CONCRETE BOX CULVERT</v>
          </cell>
          <cell r="E1606" t="str">
            <v>LNFT</v>
          </cell>
        </row>
        <row r="1607">
          <cell r="A1607" t="str">
            <v>60220-3350</v>
          </cell>
          <cell r="B1607" t="str">
            <v>3000mm span, 3600mm rise precast reinforced concrete box culvert</v>
          </cell>
          <cell r="C1607" t="str">
            <v>m</v>
          </cell>
          <cell r="D1607" t="str">
            <v>10 FEET SPAN, 12 FEET RISE PRECAST REINFORCED CONCRETE BOX CULVERT</v>
          </cell>
          <cell r="E1607" t="str">
            <v>LNFT</v>
          </cell>
        </row>
        <row r="1608">
          <cell r="A1608" t="str">
            <v>60220-3400</v>
          </cell>
          <cell r="B1608" t="str">
            <v>3000mm span, 4200mm rise precast reinforced concrete box culvert</v>
          </cell>
          <cell r="C1608" t="str">
            <v>m</v>
          </cell>
          <cell r="D1608" t="str">
            <v>10 FEET SPAN, 14 FEET RISE PRECAST REINFORCED CONCRETE BOX CULVERT</v>
          </cell>
          <cell r="E1608" t="str">
            <v>LNFT</v>
          </cell>
        </row>
        <row r="1609">
          <cell r="A1609" t="str">
            <v>60220-3450</v>
          </cell>
          <cell r="B1609" t="str">
            <v>3000mm span, 4800mm rise precast reinforced concrete box culvert</v>
          </cell>
          <cell r="C1609" t="str">
            <v>m</v>
          </cell>
          <cell r="D1609" t="str">
            <v>10 FEET SPAN, 16 FEET RISE PRECAST REINFORCED CONCRETE BOX CULVERT</v>
          </cell>
          <cell r="E1609" t="str">
            <v>LNFT</v>
          </cell>
        </row>
        <row r="1610">
          <cell r="A1610" t="str">
            <v>60220-3500</v>
          </cell>
          <cell r="B1610" t="str">
            <v>3300mm span, 1500mm rise precast reinforced concrete box culvert</v>
          </cell>
          <cell r="C1610" t="str">
            <v>m</v>
          </cell>
          <cell r="D1610" t="str">
            <v>11 FEET SPAN, 5 FEET RISE PRECAST REINFORCED CONCRETE BOX CULVERT</v>
          </cell>
          <cell r="E1610" t="str">
            <v>LNFT</v>
          </cell>
        </row>
        <row r="1611">
          <cell r="A1611" t="str">
            <v>60220-3550</v>
          </cell>
          <cell r="B1611" t="str">
            <v>3300mm span, 1800mm rise precast reinforced concrete box culvert</v>
          </cell>
          <cell r="C1611" t="str">
            <v>m</v>
          </cell>
          <cell r="D1611" t="str">
            <v>11 FEET SPAN, 6 FEET RISE PRECAST REINFORCED CONCRETE BOX CULVERT</v>
          </cell>
          <cell r="E1611" t="str">
            <v>LNFT</v>
          </cell>
        </row>
        <row r="1612">
          <cell r="A1612" t="str">
            <v>60220-3600</v>
          </cell>
          <cell r="B1612" t="str">
            <v>3300mm span, 2100mm rise precast reinforced concrete box culvert</v>
          </cell>
          <cell r="C1612" t="str">
            <v>m</v>
          </cell>
          <cell r="D1612" t="str">
            <v>11 FEET SPAN, 7 FEET RISE PRECAST REINFORCED CONCRETE BOX CULVERT</v>
          </cell>
          <cell r="E1612" t="str">
            <v>LNFT</v>
          </cell>
        </row>
        <row r="1613">
          <cell r="A1613" t="str">
            <v>60220-3650</v>
          </cell>
          <cell r="B1613" t="str">
            <v>3300mm span, 2400mm rise precast reinforced concrete box culvert</v>
          </cell>
          <cell r="C1613" t="str">
            <v>m</v>
          </cell>
          <cell r="D1613" t="str">
            <v>11 FEET SPAN, 8 FEET RISE PRECAST REINFORCED CONCRETE BOX CULVERT</v>
          </cell>
          <cell r="E1613" t="str">
            <v>LNFT</v>
          </cell>
        </row>
        <row r="1614">
          <cell r="A1614" t="str">
            <v>60220-3700</v>
          </cell>
          <cell r="B1614" t="str">
            <v>3300mm span, 2700mm rise precast reinforced concrete box culvert</v>
          </cell>
          <cell r="C1614" t="str">
            <v>m</v>
          </cell>
          <cell r="D1614" t="str">
            <v>11 FEET SPAN, 9 FEET RISE PRECAST REINFORCED CONCRETE BOX CULVERT</v>
          </cell>
          <cell r="E1614" t="str">
            <v>LNFT</v>
          </cell>
        </row>
        <row r="1615">
          <cell r="A1615" t="str">
            <v>60220-3750</v>
          </cell>
          <cell r="B1615" t="str">
            <v>3300mm span, 3000mm rise precast reinforced concrete box culvert</v>
          </cell>
          <cell r="C1615" t="str">
            <v>m</v>
          </cell>
          <cell r="D1615" t="str">
            <v>11 FEET SPAN, 10 FEET RISE PRECAST REINFORCED CONCRETE BOX CULVERT</v>
          </cell>
          <cell r="E1615" t="str">
            <v>LNFT</v>
          </cell>
        </row>
        <row r="1616">
          <cell r="A1616" t="str">
            <v>60220-3800</v>
          </cell>
          <cell r="B1616" t="str">
            <v>3300mm span, 3300mm rise precast reinforced concrete box culvert</v>
          </cell>
          <cell r="C1616" t="str">
            <v>m</v>
          </cell>
          <cell r="D1616" t="str">
            <v>11 FEET SPAN, 11 FEET RISE PRECAST REINFORCED CONCRETE BOX CULVERT</v>
          </cell>
          <cell r="E1616" t="str">
            <v>LNFT</v>
          </cell>
        </row>
        <row r="1617">
          <cell r="A1617" t="str">
            <v>60220-3850</v>
          </cell>
          <cell r="B1617" t="str">
            <v>3300mm span, 3600mm rise precast reinforced concrete box culvert</v>
          </cell>
          <cell r="C1617" t="str">
            <v>m</v>
          </cell>
          <cell r="D1617" t="str">
            <v>11 FEET SPAN, 12 FEET RISE PRECAST REINFORCED CONCRETE BOX CULVERT</v>
          </cell>
          <cell r="E1617" t="str">
            <v>LNFT</v>
          </cell>
        </row>
        <row r="1618">
          <cell r="A1618" t="str">
            <v>60220-3900</v>
          </cell>
          <cell r="B1618" t="str">
            <v>3300mm span, 4200mm rise precast reinforced concrete box culvert</v>
          </cell>
          <cell r="C1618" t="str">
            <v>m</v>
          </cell>
          <cell r="D1618" t="str">
            <v>11 FEET SPAN, 14 FEET RISE PRECAST REINFORCED CONCRETE BOX CULVERT</v>
          </cell>
          <cell r="E1618" t="str">
            <v>LNFT</v>
          </cell>
        </row>
        <row r="1619">
          <cell r="A1619" t="str">
            <v>60220-3950</v>
          </cell>
          <cell r="B1619" t="str">
            <v>3300mm span, 4800mm rise precast reinforced concrete box culvert</v>
          </cell>
          <cell r="C1619" t="str">
            <v>m</v>
          </cell>
          <cell r="D1619" t="str">
            <v>11 FEET SPAN, 16 FEET RISE PRECAST REINFORCED CONCRETE BOX CULVERT</v>
          </cell>
          <cell r="E1619" t="str">
            <v>LNFT</v>
          </cell>
        </row>
        <row r="1620">
          <cell r="A1620" t="str">
            <v>60220-3960</v>
          </cell>
          <cell r="B1620" t="str">
            <v>3600mm span, 900mm rise precast reinforced concrete box culvert</v>
          </cell>
          <cell r="C1620" t="str">
            <v>m</v>
          </cell>
          <cell r="D1620" t="str">
            <v>12 FEET SPAN, 3 FEET RISE, PRECAST REINFORCED CONCRETE BOX CULVERT</v>
          </cell>
          <cell r="E1620" t="str">
            <v>LNFT</v>
          </cell>
        </row>
        <row r="1621">
          <cell r="A1621" t="str">
            <v>60220-3965</v>
          </cell>
          <cell r="B1621" t="str">
            <v>3600mm span, 1200mm rise precast reinforced concrete box culvert</v>
          </cell>
          <cell r="C1621" t="str">
            <v>m</v>
          </cell>
          <cell r="D1621" t="str">
            <v>12 FEET SPAN, 4 FEET RISE, PRECAST REINFORCED CONCRETE BOX CULVERT</v>
          </cell>
          <cell r="E1621" t="str">
            <v>LNFT</v>
          </cell>
        </row>
        <row r="1622">
          <cell r="A1622" t="str">
            <v>60220-3970</v>
          </cell>
          <cell r="B1622" t="str">
            <v>3600mm span, 1500mm rise precast reinforced concrete box culvert</v>
          </cell>
          <cell r="C1622" t="str">
            <v>m</v>
          </cell>
          <cell r="D1622" t="str">
            <v>12 FEET SPAN, 5 FEET RISE, PRECAST REINFORCED CONCRETE BOX CULVERT</v>
          </cell>
          <cell r="E1622" t="str">
            <v>LNFT</v>
          </cell>
        </row>
        <row r="1623">
          <cell r="A1623" t="str">
            <v>60220-3975</v>
          </cell>
          <cell r="B1623" t="str">
            <v>3600mm span, 1800mm rise precast reinforced concrete box culvert</v>
          </cell>
          <cell r="C1623" t="str">
            <v>m</v>
          </cell>
          <cell r="D1623" t="str">
            <v>12 FEET SPAN, 6 FEET RISE, PRECAST REINFORCED CONCRETE BOX CULVERT</v>
          </cell>
          <cell r="E1623" t="str">
            <v>LNFT</v>
          </cell>
        </row>
        <row r="1624">
          <cell r="A1624" t="str">
            <v>60220-4000</v>
          </cell>
          <cell r="B1624" t="str">
            <v>3600mm span, 2100mm rise precast reinforced concrete box culvert</v>
          </cell>
          <cell r="C1624" t="str">
            <v>m</v>
          </cell>
          <cell r="D1624" t="str">
            <v>12 FEET SPAN, 7 FEET RISE PRECAST REINFORCED CONCRETE BOX CULVERT</v>
          </cell>
          <cell r="E1624" t="str">
            <v>LNFT</v>
          </cell>
        </row>
        <row r="1625">
          <cell r="A1625" t="str">
            <v>60220-4050</v>
          </cell>
          <cell r="B1625" t="str">
            <v>3600mm span, 2400mm rise precast reinforced concrete box culvert</v>
          </cell>
          <cell r="C1625" t="str">
            <v>m</v>
          </cell>
          <cell r="D1625" t="str">
            <v>12 FEET SPAN, 8 FEET RISE PRECAST REINFORCED CONCRETE BOX CULVERT</v>
          </cell>
          <cell r="E1625" t="str">
            <v>LNFT</v>
          </cell>
        </row>
        <row r="1626">
          <cell r="A1626" t="str">
            <v>60220-4100</v>
          </cell>
          <cell r="B1626" t="str">
            <v>3600mm span, 2700mm rise precast reinforced concrete box culvert</v>
          </cell>
          <cell r="C1626" t="str">
            <v>m</v>
          </cell>
          <cell r="D1626" t="str">
            <v>12 FEET SPAN, 9 FEET RISE PRECAST REINFORCED CONCRETE BOX CULVERT</v>
          </cell>
          <cell r="E1626" t="str">
            <v>LNFT</v>
          </cell>
        </row>
        <row r="1627">
          <cell r="A1627" t="str">
            <v>60220-4150</v>
          </cell>
          <cell r="B1627" t="str">
            <v>3600mm span, 3000mm rise precast reinforced concrete box culvert</v>
          </cell>
          <cell r="C1627" t="str">
            <v>m</v>
          </cell>
          <cell r="D1627" t="str">
            <v>12 FEET SPAN, 10 FEET RISE PRECAST REINFORCED CONCRETE BOX CULVERT</v>
          </cell>
          <cell r="E1627" t="str">
            <v>LNFT</v>
          </cell>
        </row>
        <row r="1628">
          <cell r="A1628" t="str">
            <v>60220-4200</v>
          </cell>
          <cell r="B1628" t="str">
            <v>3600mm span, 3300mm rise precast reinforced concrete box culvert</v>
          </cell>
          <cell r="C1628" t="str">
            <v>m</v>
          </cell>
          <cell r="D1628" t="str">
            <v>12 FEET SPAN, 11 FEET RISE PRECAST REINFORCED CONCRETE BOX CULVERT</v>
          </cell>
          <cell r="E1628" t="str">
            <v>LNFT</v>
          </cell>
        </row>
        <row r="1629">
          <cell r="A1629" t="str">
            <v>60220-4250</v>
          </cell>
          <cell r="B1629" t="str">
            <v>3600mm span, 3600mm rise precast reinforced concrete box culvert</v>
          </cell>
          <cell r="C1629" t="str">
            <v>m</v>
          </cell>
          <cell r="D1629" t="str">
            <v>12 FEET SPAN, 12 FEET RISE PRECAST REINFORCED CONCRETE BOX CULVERT</v>
          </cell>
          <cell r="E1629" t="str">
            <v>LNFT</v>
          </cell>
        </row>
        <row r="1630">
          <cell r="A1630" t="str">
            <v>60220-4300</v>
          </cell>
          <cell r="B1630" t="str">
            <v>3600mm span, 4200mm rise precast reinforced concrete box culvert</v>
          </cell>
          <cell r="C1630" t="str">
            <v>m</v>
          </cell>
          <cell r="D1630" t="str">
            <v>12 FEET SPAN, 14 FEET RISE PRECAST REINFORCED CONCRETE BOX CULVERT</v>
          </cell>
          <cell r="E1630" t="str">
            <v>LNFT</v>
          </cell>
        </row>
        <row r="1631">
          <cell r="A1631" t="str">
            <v>60220-4350</v>
          </cell>
          <cell r="B1631" t="str">
            <v>4200mm span, 1800mm rise precast reinforced concrete box culvert</v>
          </cell>
          <cell r="C1631" t="str">
            <v>m</v>
          </cell>
          <cell r="D1631" t="str">
            <v>14 FEET SPAN, 6 FEET RISE PRECAST REINFORCED CONCRETE BOX CULVERT</v>
          </cell>
          <cell r="E1631" t="str">
            <v>LNFT</v>
          </cell>
        </row>
        <row r="1632">
          <cell r="A1632" t="str">
            <v>60220-4400</v>
          </cell>
          <cell r="B1632" t="str">
            <v>4200mm span, 2100mm rise precast reinforced concrete box culvert</v>
          </cell>
          <cell r="C1632" t="str">
            <v>m</v>
          </cell>
          <cell r="D1632" t="str">
            <v>14 FEET SPAN, 7 FEET RISE PRECAST REINFORCED CONCRETE BOX CULVERT</v>
          </cell>
          <cell r="E1632" t="str">
            <v>LNFT</v>
          </cell>
        </row>
        <row r="1633">
          <cell r="A1633" t="str">
            <v>60220-4450</v>
          </cell>
          <cell r="B1633" t="str">
            <v>4200mm span, 2400mm rise precast reinforced concrete box culvert</v>
          </cell>
          <cell r="C1633" t="str">
            <v>m</v>
          </cell>
          <cell r="D1633" t="str">
            <v>14 FEET SPAN, 8 FEET RISE PRECAST REINFORCED CONCRETE BOX CULVERT</v>
          </cell>
          <cell r="E1633" t="str">
            <v>LNFT</v>
          </cell>
        </row>
        <row r="1634">
          <cell r="A1634" t="str">
            <v>60220-4500</v>
          </cell>
          <cell r="B1634" t="str">
            <v>4200mm span, 2700mm rise precast reinforced concrete box culvert</v>
          </cell>
          <cell r="C1634" t="str">
            <v>m</v>
          </cell>
          <cell r="D1634" t="str">
            <v>14 FEET SPAN, 9 FEET RISE PRECAST REINFORCED CONCRETE BOX CULVERT</v>
          </cell>
          <cell r="E1634" t="str">
            <v>LNFT</v>
          </cell>
        </row>
        <row r="1635">
          <cell r="A1635" t="str">
            <v>60220-4550</v>
          </cell>
          <cell r="B1635" t="str">
            <v>4200mm span, 3000mm rise precast reinforced concrete box culvert</v>
          </cell>
          <cell r="C1635" t="str">
            <v>m</v>
          </cell>
          <cell r="D1635" t="str">
            <v>14 FEET SPAN, 10 FEET RISE PRECAST REINFORCED CONCRETE BOX CULVERT</v>
          </cell>
          <cell r="E1635" t="str">
            <v>LNFT</v>
          </cell>
        </row>
        <row r="1636">
          <cell r="A1636" t="str">
            <v>60220-4600</v>
          </cell>
          <cell r="B1636" t="str">
            <v>4200mm span, 3300mm rise precast reinforced concrete box culvert</v>
          </cell>
          <cell r="C1636" t="str">
            <v>m</v>
          </cell>
          <cell r="D1636" t="str">
            <v>14 FEET SPAN, 11 FEET RISE PRECAST REINFORCED CONCRETE BOX CULVERT</v>
          </cell>
          <cell r="E1636" t="str">
            <v>LNFT</v>
          </cell>
        </row>
        <row r="1637">
          <cell r="A1637" t="str">
            <v>60220-4650</v>
          </cell>
          <cell r="B1637" t="str">
            <v>4200mm span, 3600mm rise precast reinforced concrete box culvert</v>
          </cell>
          <cell r="C1637" t="str">
            <v>m</v>
          </cell>
          <cell r="D1637" t="str">
            <v>14 FEET SPAN, 12 FEET RISE PRECAST REINFORCED CONCRETE BOX CULVERT</v>
          </cell>
          <cell r="E1637" t="str">
            <v>LNFT</v>
          </cell>
        </row>
        <row r="1638">
          <cell r="A1638" t="str">
            <v>60220-4700</v>
          </cell>
          <cell r="B1638" t="str">
            <v>4200mm span, 4200mm rise precast reinforced concrete box culvert</v>
          </cell>
          <cell r="C1638" t="str">
            <v>m</v>
          </cell>
          <cell r="D1638" t="str">
            <v>14 FEET SPAN, 14 FEET RISE PRECAST REINFORCED CONCRETE BOX CULVERT</v>
          </cell>
          <cell r="E1638" t="str">
            <v>LNFT</v>
          </cell>
        </row>
        <row r="1639">
          <cell r="A1639" t="str">
            <v>60220-4750</v>
          </cell>
          <cell r="B1639" t="str">
            <v>4200mm span, 4800mm rise precast reinforced concrete box culvert</v>
          </cell>
          <cell r="C1639" t="str">
            <v>m</v>
          </cell>
          <cell r="D1639" t="str">
            <v>14 FEET SPAN, 16 FEET RISE PRECAST REINFORCED CONCRETE BOX CULVERT</v>
          </cell>
          <cell r="E1639" t="str">
            <v>LNFT</v>
          </cell>
        </row>
        <row r="1640">
          <cell r="A1640" t="str">
            <v>60220-4755</v>
          </cell>
          <cell r="B1640" t="str">
            <v>4500mm span, 2400mm rise precast reinforced concrete box culvert</v>
          </cell>
          <cell r="C1640" t="str">
            <v>m</v>
          </cell>
          <cell r="D1640" t="str">
            <v>15 FEET SPAN, 8 FEET RISE PRECAST REINFORCED CONCRETE BOX CULVERT</v>
          </cell>
          <cell r="E1640" t="str">
            <v>LNFT</v>
          </cell>
        </row>
        <row r="1641">
          <cell r="A1641" t="str">
            <v>60220-4760</v>
          </cell>
          <cell r="B1641" t="str">
            <v>4800mm span, 2400mm rise precast reinforced concrete box culvert</v>
          </cell>
          <cell r="C1641" t="str">
            <v>m</v>
          </cell>
          <cell r="D1641" t="str">
            <v>16 FEET SPAN, 8 FEET RISE PRECAST REINFORCED CONCRETE BOX CULVERT</v>
          </cell>
          <cell r="E1641" t="str">
            <v>LNFT</v>
          </cell>
        </row>
        <row r="1642">
          <cell r="A1642" t="str">
            <v>60220-4780</v>
          </cell>
          <cell r="B1642" t="str">
            <v>5100mm span, 2400mm rise precast reinforced concrete box culvert</v>
          </cell>
          <cell r="C1642" t="str">
            <v>m</v>
          </cell>
          <cell r="D1642" t="str">
            <v>17 FEET SPAN, 8 FEET RISE PRECAST REINFORCED CONCRETE BOX CULVERT</v>
          </cell>
          <cell r="E1642" t="str">
            <v>LNFT</v>
          </cell>
        </row>
        <row r="1643">
          <cell r="A1643" t="str">
            <v>60220-4800</v>
          </cell>
          <cell r="B1643" t="str">
            <v>7200mm span, 2400mm rise precast reinforced concrete box culvert</v>
          </cell>
          <cell r="C1643" t="str">
            <v>m</v>
          </cell>
          <cell r="D1643" t="str">
            <v>24 FEET SPAN, 8 FEET RISE PRECAST REINFORCED CONCRETE BOX CULVERT</v>
          </cell>
          <cell r="E1643" t="str">
            <v>LNFT</v>
          </cell>
        </row>
        <row r="1644">
          <cell r="A1644" t="str">
            <v>60220-4850</v>
          </cell>
          <cell r="B1644" t="str">
            <v>9200mm span, 2400mm rise precast reinforced concrete box culvert</v>
          </cell>
          <cell r="C1644" t="str">
            <v>m</v>
          </cell>
          <cell r="D1644" t="str">
            <v>30 FEET SPAN, 8 FEET RISE PRECAST REINFORCED CONCRETE BOX CULVERT</v>
          </cell>
          <cell r="E1644" t="str">
            <v>LNFT</v>
          </cell>
        </row>
        <row r="1645">
          <cell r="A1645" t="str">
            <v>60221-0100</v>
          </cell>
          <cell r="B1645" t="str">
            <v>900mm span, 900mm rise reinforced concrete box culvert, single barrel</v>
          </cell>
          <cell r="C1645" t="str">
            <v>m</v>
          </cell>
          <cell r="D1645" t="str">
            <v>3 FEET SPAN, 3 FEET RISE REINFORCED CONCRETE BOX CULVERT, SINGLE BARREL</v>
          </cell>
          <cell r="E1645" t="str">
            <v>LNFT</v>
          </cell>
        </row>
        <row r="1646">
          <cell r="A1646" t="str">
            <v>60221-0150</v>
          </cell>
          <cell r="B1646" t="str">
            <v>900mm span, 1200mm rise reinforced concrete box culvert, single barrel</v>
          </cell>
          <cell r="C1646" t="str">
            <v>m</v>
          </cell>
          <cell r="D1646" t="str">
            <v>3 FEET SPAN, 4 FEET RISE REINFORCED CONCRETE BOX CULVERT, SINGLE BARREL</v>
          </cell>
          <cell r="E1646" t="str">
            <v>LNFT</v>
          </cell>
        </row>
        <row r="1647">
          <cell r="A1647" t="str">
            <v>60221-0200</v>
          </cell>
          <cell r="B1647" t="str">
            <v>900mm span, 1500mm rise reinforced concrete box culvert, single barrel</v>
          </cell>
          <cell r="C1647" t="str">
            <v>m</v>
          </cell>
          <cell r="D1647" t="str">
            <v>3 FEET SPAN, 5 FEET RISE REINFORCED CONCRETE BOX CULVERT, SINGLE BARREL</v>
          </cell>
          <cell r="E1647" t="str">
            <v>LNFT</v>
          </cell>
        </row>
        <row r="1648">
          <cell r="A1648" t="str">
            <v>60221-0250</v>
          </cell>
          <cell r="B1648" t="str">
            <v>900mm span, 1800mm rise reinforced concrete box culvert, single barrel</v>
          </cell>
          <cell r="C1648" t="str">
            <v>m</v>
          </cell>
          <cell r="D1648" t="str">
            <v>3 FEET SPAN, 6 FEET RISE REINFORCED CONCRETE BOX CULVERT, SINGLE BARREL</v>
          </cell>
          <cell r="E1648" t="str">
            <v>LNFT</v>
          </cell>
        </row>
        <row r="1649">
          <cell r="A1649" t="str">
            <v>60221-0300</v>
          </cell>
          <cell r="B1649" t="str">
            <v>1200mm span, 900mm rise reinforced concrete box culvert, single barrel</v>
          </cell>
          <cell r="C1649" t="str">
            <v>m</v>
          </cell>
          <cell r="D1649" t="str">
            <v>4 FEET SPAN, 3 FEET RISE REINFORCED CONCRETE BOX CULVERT, SINGLE BARREL</v>
          </cell>
          <cell r="E1649" t="str">
            <v>LNFT</v>
          </cell>
        </row>
        <row r="1650">
          <cell r="A1650" t="str">
            <v>60221-0350</v>
          </cell>
          <cell r="B1650" t="str">
            <v>1200mm span, 1200mm rise reinforced concrete box culvert, single barrel</v>
          </cell>
          <cell r="C1650" t="str">
            <v>m</v>
          </cell>
          <cell r="D1650" t="str">
            <v>4 FEET SPAN, 4 FEET RISE REINFORCED CONCRETE BOX CULVERT, SINGLE BARREL</v>
          </cell>
          <cell r="E1650" t="str">
            <v>LNFT</v>
          </cell>
        </row>
        <row r="1651">
          <cell r="A1651" t="str">
            <v>60221-0400</v>
          </cell>
          <cell r="B1651" t="str">
            <v>1200mm span, 1500mm rise reinforced concrete box culvert, single barrel</v>
          </cell>
          <cell r="C1651" t="str">
            <v>m</v>
          </cell>
          <cell r="D1651" t="str">
            <v>4 FEET SPAN, 5 FEET RISE REINFORCED CONCRETE BOX CULVERT, SINGLE BARREL</v>
          </cell>
          <cell r="E1651" t="str">
            <v>LNFT</v>
          </cell>
        </row>
        <row r="1652">
          <cell r="A1652" t="str">
            <v>60221-0450</v>
          </cell>
          <cell r="B1652" t="str">
            <v>1200mm span, 1800mm rise reinforced concrete box culvert, single barrel</v>
          </cell>
          <cell r="C1652" t="str">
            <v>m</v>
          </cell>
          <cell r="D1652" t="str">
            <v>4 FEET SPAN, 6 FEET RISE REINFORCED CONCRETE BOX CULVERT, SINGLE BARREL</v>
          </cell>
          <cell r="E1652" t="str">
            <v>LNFT</v>
          </cell>
        </row>
        <row r="1653">
          <cell r="A1653" t="str">
            <v>60221-0500</v>
          </cell>
          <cell r="B1653" t="str">
            <v>1200mm span, 2100mm rise reinforced concrete box culvert, single barrel</v>
          </cell>
          <cell r="C1653" t="str">
            <v>m</v>
          </cell>
          <cell r="D1653" t="str">
            <v>4 FEET SPAN, 7 FEET RISE REINFORCED CONCRETE BOX CULVERT, SINGLE BARREL</v>
          </cell>
          <cell r="E1653" t="str">
            <v>LNFT</v>
          </cell>
        </row>
        <row r="1654">
          <cell r="A1654" t="str">
            <v>60221-0550</v>
          </cell>
          <cell r="B1654" t="str">
            <v>1500mm span, 900mm rise reinforced concrete box culvert, single barrel</v>
          </cell>
          <cell r="C1654" t="str">
            <v>m</v>
          </cell>
          <cell r="D1654" t="str">
            <v>5 FEET SPAN, 3 FEET RISE REINFORCED CONCRETE BOX CULVERT, SINGLE BARREL</v>
          </cell>
          <cell r="E1654" t="str">
            <v>LNFT</v>
          </cell>
        </row>
        <row r="1655">
          <cell r="A1655" t="str">
            <v>60221-0600</v>
          </cell>
          <cell r="B1655" t="str">
            <v>1500mm span, 1200mm rise reinforced concrete box culvert, single barrel</v>
          </cell>
          <cell r="C1655" t="str">
            <v>m</v>
          </cell>
          <cell r="D1655" t="str">
            <v>5 FEET SPAN, 4 FEET RISE REINFORCED CONCRETE BOX CULVERT, SINGLE BARREL</v>
          </cell>
          <cell r="E1655" t="str">
            <v>LNFT</v>
          </cell>
        </row>
        <row r="1656">
          <cell r="A1656" t="str">
            <v>60221-0650</v>
          </cell>
          <cell r="B1656" t="str">
            <v>1500mm span, 1500mm rise reinforced concrete box culvert, single barrel</v>
          </cell>
          <cell r="C1656" t="str">
            <v>m</v>
          </cell>
          <cell r="D1656" t="str">
            <v>5 FEET SPAN, 5 FEET RISE REINFORCED CONCRETE BOX CULVERT, SINGLE BARREL</v>
          </cell>
          <cell r="E1656" t="str">
            <v>LNFT</v>
          </cell>
        </row>
        <row r="1657">
          <cell r="A1657" t="str">
            <v>60221-0700</v>
          </cell>
          <cell r="B1657" t="str">
            <v>1500mm span, 1800mm rise reinforced concrete box culvert, single barrel</v>
          </cell>
          <cell r="C1657" t="str">
            <v>m</v>
          </cell>
          <cell r="D1657" t="str">
            <v>5 FEET SPAN, 6 FEET RISE REINFORCED CONCRETE BOX CULVERT, SINGLE BARREL</v>
          </cell>
          <cell r="E1657" t="str">
            <v>LNFT</v>
          </cell>
        </row>
        <row r="1658">
          <cell r="A1658" t="str">
            <v>60221-0750</v>
          </cell>
          <cell r="B1658" t="str">
            <v>1500mm span, 2100mm rise reinforced concrete box culvert, single barrel</v>
          </cell>
          <cell r="C1658" t="str">
            <v>m</v>
          </cell>
          <cell r="D1658" t="str">
            <v>5 FEET SPAN, 7 FEET RISE REINFORCED CONCRETE BOX CULVERT, SINGLE BARREL</v>
          </cell>
          <cell r="E1658" t="str">
            <v>LNFT</v>
          </cell>
        </row>
        <row r="1659">
          <cell r="A1659" t="str">
            <v>60221-0800</v>
          </cell>
          <cell r="B1659" t="str">
            <v>1500mm span, 2400mm rise reinforced concrete box culvert, single barrel</v>
          </cell>
          <cell r="C1659" t="str">
            <v>m</v>
          </cell>
          <cell r="D1659" t="str">
            <v>5 FEET SPAN, 8 FEET RISE REINFORCED CONCRETE BOX CULVERT, SINGLE BARREL</v>
          </cell>
          <cell r="E1659" t="str">
            <v>LNFT</v>
          </cell>
        </row>
        <row r="1660">
          <cell r="A1660" t="str">
            <v>60221-0850</v>
          </cell>
          <cell r="B1660" t="str">
            <v>1500mm span, 2700mm rise reinforced concrete box culvert, single barrel</v>
          </cell>
          <cell r="C1660" t="str">
            <v>m</v>
          </cell>
          <cell r="D1660" t="str">
            <v>5 FEET SPAN, 9 FEET RISE REINFORCED CONCRETE BOX CULVERT, SINGLE BARREL</v>
          </cell>
          <cell r="E1660" t="str">
            <v>LNFT</v>
          </cell>
        </row>
        <row r="1661">
          <cell r="A1661" t="str">
            <v>60221-0900</v>
          </cell>
          <cell r="B1661" t="str">
            <v>1500mm span, 3000mm rise reinforced concrete box culvert, single barrel</v>
          </cell>
          <cell r="C1661" t="str">
            <v>m</v>
          </cell>
          <cell r="D1661" t="str">
            <v>5 FEET SPAN, 10 FEET RISE REINFORCED CONCRETE BOX CULVERT, SINGLE BARREL</v>
          </cell>
          <cell r="E1661" t="str">
            <v>LNFT</v>
          </cell>
        </row>
        <row r="1662">
          <cell r="A1662" t="str">
            <v>60221-0950</v>
          </cell>
          <cell r="B1662" t="str">
            <v>1500mm span, 3300mm rise reinforced concrete box culvert, single barrel</v>
          </cell>
          <cell r="C1662" t="str">
            <v>m</v>
          </cell>
          <cell r="D1662" t="str">
            <v>5 FEET SPAN, 11 FEET RISE REINFORCED CONCRETE BOX CULVERT, SINGLE BARREL</v>
          </cell>
          <cell r="E1662" t="str">
            <v>LNFT</v>
          </cell>
        </row>
        <row r="1663">
          <cell r="A1663" t="str">
            <v>60221-1000</v>
          </cell>
          <cell r="B1663" t="str">
            <v>1500mm span, 3600mm rise reinforced concrete box culvert, single barrel</v>
          </cell>
          <cell r="C1663" t="str">
            <v>m</v>
          </cell>
          <cell r="D1663" t="str">
            <v>5 FEET SPAN, 12 FEET RISE REINFORCED CONCRETE BOX CULVERT, SINGLE BARREL</v>
          </cell>
          <cell r="E1663" t="str">
            <v>LNFT</v>
          </cell>
        </row>
        <row r="1664">
          <cell r="A1664" t="str">
            <v>60221-1050</v>
          </cell>
          <cell r="B1664" t="str">
            <v>1500mm span, 4200mm rise reinforced concrete box culvert, single barrel</v>
          </cell>
          <cell r="C1664" t="str">
            <v>m</v>
          </cell>
          <cell r="D1664" t="str">
            <v>5 FEET SPAN, 14 FEET RISE REINFORCED CONCRETE BOX CULVERT, SINGLE BARREL</v>
          </cell>
          <cell r="E1664" t="str">
            <v>LNFT</v>
          </cell>
        </row>
        <row r="1665">
          <cell r="A1665" t="str">
            <v>60221-1100</v>
          </cell>
          <cell r="B1665" t="str">
            <v>1500mm span, 4800mm rise reinforced concrete box culvert, single barrel</v>
          </cell>
          <cell r="C1665" t="str">
            <v>m</v>
          </cell>
          <cell r="D1665" t="str">
            <v>5 FEET SPAN, 16 FEET RISE REINFORCED CONCRETE BOX CULVERT, SINGLE BARREL</v>
          </cell>
          <cell r="E1665" t="str">
            <v>LNFT</v>
          </cell>
        </row>
        <row r="1666">
          <cell r="A1666" t="str">
            <v>60221-1150</v>
          </cell>
          <cell r="B1666" t="str">
            <v>1800mm span, 900mm rise reinforced concrete box culvert, single barrel</v>
          </cell>
          <cell r="C1666" t="str">
            <v>m</v>
          </cell>
          <cell r="D1666" t="str">
            <v>6 FEET SPAN, 3 FEET RISE REINFORCED CONCRETE BOX CULVERT, SINGLE BARREL</v>
          </cell>
          <cell r="E1666" t="str">
            <v>LNFT</v>
          </cell>
        </row>
        <row r="1667">
          <cell r="A1667" t="str">
            <v>60221-1200</v>
          </cell>
          <cell r="B1667" t="str">
            <v>1800mm span, 1200mm rise reinforced concrete box culvert, single barrel</v>
          </cell>
          <cell r="C1667" t="str">
            <v>m</v>
          </cell>
          <cell r="D1667" t="str">
            <v>6 FEET SPAN, 4 FEET RISE REINFORCED CONCRETE BOX CULVERT, SINGLE BARREL</v>
          </cell>
          <cell r="E1667" t="str">
            <v>LNFT</v>
          </cell>
        </row>
        <row r="1668">
          <cell r="A1668" t="str">
            <v>60221-1250</v>
          </cell>
          <cell r="B1668" t="str">
            <v>1800mm span, 1500mm rise reinforced concrete box culvert, single barrel</v>
          </cell>
          <cell r="C1668" t="str">
            <v>m</v>
          </cell>
          <cell r="D1668" t="str">
            <v>6 FEET SPAN, 5 FEET RISE REINFORCED CONCRETE BOX CULVERT, SINGLE BARREL</v>
          </cell>
          <cell r="E1668" t="str">
            <v>LNFT</v>
          </cell>
        </row>
        <row r="1669">
          <cell r="A1669" t="str">
            <v>60221-1300</v>
          </cell>
          <cell r="B1669" t="str">
            <v>1800mm span, 1800mm rise reinforced concrete box culvert, single barrel</v>
          </cell>
          <cell r="C1669" t="str">
            <v>m</v>
          </cell>
          <cell r="D1669" t="str">
            <v>6 FEET SPAN, 6 FEET RISE REINFORCED CONCRETE BOX CULVERT, SINGLE BARREL</v>
          </cell>
          <cell r="E1669" t="str">
            <v>LNFT</v>
          </cell>
        </row>
        <row r="1670">
          <cell r="A1670" t="str">
            <v>60221-1350</v>
          </cell>
          <cell r="B1670" t="str">
            <v>1800mm span, 2100mm rise reinforced concrete box culvert, single barrel</v>
          </cell>
          <cell r="C1670" t="str">
            <v>m</v>
          </cell>
          <cell r="D1670" t="str">
            <v>6 FEET SPAN, 7 FEET RISE REINFORCED CONCRETE BOX CULVERT, SINGLE BARREL</v>
          </cell>
          <cell r="E1670" t="str">
            <v>LNFT</v>
          </cell>
        </row>
        <row r="1671">
          <cell r="A1671" t="str">
            <v>60221-1400</v>
          </cell>
          <cell r="B1671" t="str">
            <v>1800mm span, 2400mm rise reinforced concrete box culvert, single barrel</v>
          </cell>
          <cell r="C1671" t="str">
            <v>m</v>
          </cell>
          <cell r="D1671" t="str">
            <v>6 FEET SPAN, 8 FEET RISE REINFORCED CONCRETE BOX CULVERT, SINGLE BARREL</v>
          </cell>
          <cell r="E1671" t="str">
            <v>LNFT</v>
          </cell>
        </row>
        <row r="1672">
          <cell r="A1672" t="str">
            <v>60221-1450</v>
          </cell>
          <cell r="B1672" t="str">
            <v>1800mm span, 2700mm rise reinforced concrete box culvert, single barrel</v>
          </cell>
          <cell r="C1672" t="str">
            <v>m</v>
          </cell>
          <cell r="D1672" t="str">
            <v>6 FEET SPAN, 9 FEET RISE REINFORCED CONCRETE BOX CULVERT, SINGLE BARREL</v>
          </cell>
          <cell r="E1672" t="str">
            <v>LNFT</v>
          </cell>
        </row>
        <row r="1673">
          <cell r="A1673" t="str">
            <v>60221-1500</v>
          </cell>
          <cell r="B1673" t="str">
            <v>1800mm span, 3000mm rise reinforced concrete box culvert, single barrel</v>
          </cell>
          <cell r="C1673" t="str">
            <v>m</v>
          </cell>
          <cell r="D1673" t="str">
            <v>6 FEET SPAN, 10 FEET RISE REINFORCED CONCRETE BOX CULVERT, SINGLE BARREL</v>
          </cell>
          <cell r="E1673" t="str">
            <v>LNFT</v>
          </cell>
        </row>
        <row r="1674">
          <cell r="A1674" t="str">
            <v>60221-1550</v>
          </cell>
          <cell r="B1674" t="str">
            <v>1800mm span, 3300mm rise reinforced concrete box culvert, single barrel</v>
          </cell>
          <cell r="C1674" t="str">
            <v>m</v>
          </cell>
          <cell r="D1674" t="str">
            <v>6 FEET SPAN, 11 FEET RISE REINFORCED CONCRETE BOX CULVERT, SINGLE BARREL</v>
          </cell>
          <cell r="E1674" t="str">
            <v>LNFT</v>
          </cell>
        </row>
        <row r="1675">
          <cell r="A1675" t="str">
            <v>60221-1600</v>
          </cell>
          <cell r="B1675" t="str">
            <v>1800mm span, 3600mm rise reinforced concrete box culvert, single barrel</v>
          </cell>
          <cell r="C1675" t="str">
            <v>m</v>
          </cell>
          <cell r="D1675" t="str">
            <v>6 FEET SPAN, 12 FEET RISE REINFORCED CONCRETE BOX CULVERT, SINGLE BARREL</v>
          </cell>
          <cell r="E1675" t="str">
            <v>LNFT</v>
          </cell>
        </row>
        <row r="1676">
          <cell r="A1676" t="str">
            <v>60221-1650</v>
          </cell>
          <cell r="B1676" t="str">
            <v>1800mm span, 4200mm rise reinforced concrete box culvert, single barrel</v>
          </cell>
          <cell r="C1676" t="str">
            <v>m</v>
          </cell>
          <cell r="D1676" t="str">
            <v>6 FEET SPAN, 14 FEET RISE REINFORCED CONCRETE BOX CULVERT, SINGLE BARREL</v>
          </cell>
          <cell r="E1676" t="str">
            <v>LNFT</v>
          </cell>
        </row>
        <row r="1677">
          <cell r="A1677" t="str">
            <v>60221-1700</v>
          </cell>
          <cell r="B1677" t="str">
            <v>1800mm span, 4800mm rise reinforced concrete box culvert, single barrel</v>
          </cell>
          <cell r="C1677" t="str">
            <v>m</v>
          </cell>
          <cell r="D1677" t="str">
            <v>6 FEET SPAN, 16 FEET RISE REINFORCED CONCRETE BOX CULVERT, SINGLE BARREL</v>
          </cell>
          <cell r="E1677" t="str">
            <v>LNFT</v>
          </cell>
        </row>
        <row r="1678">
          <cell r="A1678" t="str">
            <v>60221-1750</v>
          </cell>
          <cell r="B1678" t="str">
            <v>2400mm span, 900mm rise reinforced concrete box culvert, single barrel</v>
          </cell>
          <cell r="C1678" t="str">
            <v>m</v>
          </cell>
          <cell r="D1678" t="str">
            <v>8 FEET SPAN, 3 FEET RISE REINFORCED CONCRETE BOX CULVERT, SINGLE BARREL</v>
          </cell>
          <cell r="E1678" t="str">
            <v>LNFT</v>
          </cell>
        </row>
        <row r="1679">
          <cell r="A1679" t="str">
            <v>60221-1800</v>
          </cell>
          <cell r="B1679" t="str">
            <v>2400mm span, 1200mm rise reinforced concrete box culvert, single barrel</v>
          </cell>
          <cell r="C1679" t="str">
            <v>m</v>
          </cell>
          <cell r="D1679" t="str">
            <v>8 FEET SPAN, 4 FEET RISE REINFORCED CONCRETE BOX CULVERT, SINGLE BARREL</v>
          </cell>
          <cell r="E1679" t="str">
            <v>LNFT</v>
          </cell>
        </row>
        <row r="1680">
          <cell r="A1680" t="str">
            <v>60221-1850</v>
          </cell>
          <cell r="B1680" t="str">
            <v>2400mm span, 1500mm rise reinforced concrete box culvert, single barrel</v>
          </cell>
          <cell r="C1680" t="str">
            <v>m</v>
          </cell>
          <cell r="D1680" t="str">
            <v>8 FEET SPAN, 5 FEET RISE REINFORCED CONCRETE BOX CULVERT, SINGLE BARREL</v>
          </cell>
          <cell r="E1680" t="str">
            <v>LNFT</v>
          </cell>
        </row>
        <row r="1681">
          <cell r="A1681" t="str">
            <v>60221-1900</v>
          </cell>
          <cell r="B1681" t="str">
            <v>2400mm span, 1800mm rise reinforced concrete box culvert, single barrel</v>
          </cell>
          <cell r="C1681" t="str">
            <v>m</v>
          </cell>
          <cell r="D1681" t="str">
            <v>8 FEET SPAN, 6 FEET RISE REINFORCED CONCRETE BOX CULVERT, SINGLE BARREL</v>
          </cell>
          <cell r="E1681" t="str">
            <v>LNFT</v>
          </cell>
        </row>
        <row r="1682">
          <cell r="A1682" t="str">
            <v>60221-1950</v>
          </cell>
          <cell r="B1682" t="str">
            <v>2400mm span, 2100mm rise reinforced concrete box culvert, single barrel</v>
          </cell>
          <cell r="C1682" t="str">
            <v>m</v>
          </cell>
          <cell r="D1682" t="str">
            <v>8 FEET SPAN, 7 FEET RISE REINFORCED CONCRETE BOX CULVERT, SINGLE BARREL</v>
          </cell>
          <cell r="E1682" t="str">
            <v>LNFT</v>
          </cell>
        </row>
        <row r="1683">
          <cell r="A1683" t="str">
            <v>60221-2000</v>
          </cell>
          <cell r="B1683" t="str">
            <v>2400mm span, 2400mm rise reinforced concrete box culvert, single barrel</v>
          </cell>
          <cell r="C1683" t="str">
            <v>m</v>
          </cell>
          <cell r="D1683" t="str">
            <v>8 FEET SPAN, 8 FEET RISE REINFORCED CONCRETE BOX CULVERT, SINGLE BARREL</v>
          </cell>
          <cell r="E1683" t="str">
            <v>LNFT</v>
          </cell>
        </row>
        <row r="1684">
          <cell r="A1684" t="str">
            <v>60221-2050</v>
          </cell>
          <cell r="B1684" t="str">
            <v>2400mm span, 2700mm rise reinforced concrete box culvert, single barrel</v>
          </cell>
          <cell r="C1684" t="str">
            <v>m</v>
          </cell>
          <cell r="D1684" t="str">
            <v>8 FEET SPAN, 9 FEET RISE REINFORCED CONCRETE BOX CULVERT, SINGLE BARREL</v>
          </cell>
          <cell r="E1684" t="str">
            <v>LNFT</v>
          </cell>
        </row>
        <row r="1685">
          <cell r="A1685" t="str">
            <v>60221-2100</v>
          </cell>
          <cell r="B1685" t="str">
            <v>2400mm span, 3000mm rise reinforced concrete box culvert, single barrel</v>
          </cell>
          <cell r="C1685" t="str">
            <v>m</v>
          </cell>
          <cell r="D1685" t="str">
            <v>8 FEET SPAN, 10 FEET RISE REINFORCED CONCRETE BOX CULVERT, SINGLE BARREL</v>
          </cell>
          <cell r="E1685" t="str">
            <v>LNFT</v>
          </cell>
        </row>
        <row r="1686">
          <cell r="A1686" t="str">
            <v>60221-2150</v>
          </cell>
          <cell r="B1686" t="str">
            <v>2400mm span, 3300mm rise reinforced concrete box culvert, single barrel</v>
          </cell>
          <cell r="C1686" t="str">
            <v>m</v>
          </cell>
          <cell r="D1686" t="str">
            <v>8 FEET SPAN, 11 FEET RISE REINFORCED CONCRETE BOX CULVERT, SINGLE BARREL</v>
          </cell>
          <cell r="E1686" t="str">
            <v>LNFT</v>
          </cell>
        </row>
        <row r="1687">
          <cell r="A1687" t="str">
            <v>60221-2200</v>
          </cell>
          <cell r="B1687" t="str">
            <v>2400mm span, 3600mm rise reinforced concrete box culvert, single barrel</v>
          </cell>
          <cell r="C1687" t="str">
            <v>m</v>
          </cell>
          <cell r="D1687" t="str">
            <v>8 FEET SPAN, 12 FEET RISE REINFORCED CONCRETE BOX CULVERT, SINGLE BARREL</v>
          </cell>
          <cell r="E1687" t="str">
            <v>LNFT</v>
          </cell>
        </row>
        <row r="1688">
          <cell r="A1688" t="str">
            <v>60221-2250</v>
          </cell>
          <cell r="B1688" t="str">
            <v>2400mm span, 4200mm rise reinforced concrete box culvert, single barrel</v>
          </cell>
          <cell r="C1688" t="str">
            <v>m</v>
          </cell>
          <cell r="D1688" t="str">
            <v>8 FEET SPAN, 14 FEET RISE REINFORCED CONCRETE BOX CULVERT, SINGLE BARREL</v>
          </cell>
          <cell r="E1688" t="str">
            <v>LNFT</v>
          </cell>
        </row>
        <row r="1689">
          <cell r="A1689" t="str">
            <v>60221-2300</v>
          </cell>
          <cell r="B1689" t="str">
            <v>2700mm span, 900mm rise reinforced concrete box culvert, single barrel</v>
          </cell>
          <cell r="C1689" t="str">
            <v>m</v>
          </cell>
          <cell r="D1689" t="str">
            <v>9 FEET SPAN, 3 FEET RISE REINFORCED CONCRETE BOX CULVERT, SINGLE BARREL</v>
          </cell>
          <cell r="E1689" t="str">
            <v>LNFT</v>
          </cell>
        </row>
        <row r="1690">
          <cell r="A1690" t="str">
            <v>60221-2350</v>
          </cell>
          <cell r="B1690" t="str">
            <v>2700mm span, 1200mm rise reinforced concrete box culvert, single barrel</v>
          </cell>
          <cell r="C1690" t="str">
            <v>m</v>
          </cell>
          <cell r="D1690" t="str">
            <v>9 FEET SPAN, 4 FEET RISE REINFORCED CONCRETE BOX CULVERT, SINGLE BARREL</v>
          </cell>
          <cell r="E1690" t="str">
            <v>LNFT</v>
          </cell>
        </row>
        <row r="1691">
          <cell r="A1691" t="str">
            <v>60221-2400</v>
          </cell>
          <cell r="B1691" t="str">
            <v>2700mm span, 1500mm rise reinforced concrete box culvert, single barrel</v>
          </cell>
          <cell r="C1691" t="str">
            <v>m</v>
          </cell>
          <cell r="D1691" t="str">
            <v>9 FEET SPAN, 5 FEET RISE REINFORCED CONCRETE BOX CULVERT, SINGLE BARREL</v>
          </cell>
          <cell r="E1691" t="str">
            <v>LNFT</v>
          </cell>
        </row>
        <row r="1692">
          <cell r="A1692" t="str">
            <v>60221-2450</v>
          </cell>
          <cell r="B1692" t="str">
            <v>2700mm span, 1800mm rise reinforced concrete box culvert, single barrel</v>
          </cell>
          <cell r="C1692" t="str">
            <v>m</v>
          </cell>
          <cell r="D1692" t="str">
            <v>9 FEET SPAN, 6 FEET RISE REINFORCED CONCRETE BOX CULVERT, SINGLE BARREL</v>
          </cell>
          <cell r="E1692" t="str">
            <v>LNFT</v>
          </cell>
        </row>
        <row r="1693">
          <cell r="A1693" t="str">
            <v>60221-2500</v>
          </cell>
          <cell r="B1693" t="str">
            <v>2700mm span, 2100mm rise reinforced concrete box culvert, single barrel</v>
          </cell>
          <cell r="C1693" t="str">
            <v>m</v>
          </cell>
          <cell r="D1693" t="str">
            <v>9 FEET SPAN, 7 FEET RISE REINFORCED CONCRETE BOX CULVERT, SINGLE BARREL</v>
          </cell>
          <cell r="E1693" t="str">
            <v>LNFT</v>
          </cell>
        </row>
        <row r="1694">
          <cell r="A1694" t="str">
            <v>60221-2550</v>
          </cell>
          <cell r="B1694" t="str">
            <v>2700mm span, 2400mm rise reinforced concrete box culvert, single barrel</v>
          </cell>
          <cell r="C1694" t="str">
            <v>m</v>
          </cell>
          <cell r="D1694" t="str">
            <v>9 FEET SPAN, 8 FEET RISE REINFORCED CONCRETE BOX CULVERT, SINGLE BARREL</v>
          </cell>
          <cell r="E1694" t="str">
            <v>LNFT</v>
          </cell>
        </row>
        <row r="1695">
          <cell r="A1695" t="str">
            <v>60221-2600</v>
          </cell>
          <cell r="B1695" t="str">
            <v>2700mm span, 2700mm rise reinforced concrete box culvert, single barrel</v>
          </cell>
          <cell r="C1695" t="str">
            <v>m</v>
          </cell>
          <cell r="D1695" t="str">
            <v>9 FEET SPAN, 9 FEET RISE REINFORCED CONCRETE BOX CULVERT, SINGLE BARREL</v>
          </cell>
          <cell r="E1695" t="str">
            <v>LNFT</v>
          </cell>
        </row>
        <row r="1696">
          <cell r="A1696" t="str">
            <v>60221-2650</v>
          </cell>
          <cell r="B1696" t="str">
            <v>2700mm span, 3000mm rise reinforced concrete box culvert, single barrel</v>
          </cell>
          <cell r="C1696" t="str">
            <v>m</v>
          </cell>
          <cell r="D1696" t="str">
            <v>9 FEET SPAN, 10 FEET RISE REINFORCED CONCRETE BOX CULVERT, SINGLE BARREL</v>
          </cell>
          <cell r="E1696" t="str">
            <v>LNFT</v>
          </cell>
        </row>
        <row r="1697">
          <cell r="A1697" t="str">
            <v>60221-2700</v>
          </cell>
          <cell r="B1697" t="str">
            <v>2700mm span, 3300mm rise reinforced concrete box culvert, single barrel</v>
          </cell>
          <cell r="C1697" t="str">
            <v>m</v>
          </cell>
          <cell r="D1697" t="str">
            <v>9 FEET SPAN, 11 FEET RISE REINFORCED CONCRETE BOX CULVERT, SINGLE BARREL</v>
          </cell>
          <cell r="E1697" t="str">
            <v>LNFT</v>
          </cell>
        </row>
        <row r="1698">
          <cell r="A1698" t="str">
            <v>60221-2750</v>
          </cell>
          <cell r="B1698" t="str">
            <v>2700mm span, 3600mm rise reinforced concrete box culvert, single barrel</v>
          </cell>
          <cell r="C1698" t="str">
            <v>m</v>
          </cell>
          <cell r="D1698" t="str">
            <v>9 FEET SPAN, 12 FEET RISE REINFORCED CONCRETE BOX CULVERT, SINGLE BARREL</v>
          </cell>
          <cell r="E1698" t="str">
            <v>LNFT</v>
          </cell>
        </row>
        <row r="1699">
          <cell r="A1699" t="str">
            <v>60221-2800</v>
          </cell>
          <cell r="B1699" t="str">
            <v>2700mm span, 4200mm rise reinforced concrete box culvert, single barrel</v>
          </cell>
          <cell r="C1699" t="str">
            <v>m</v>
          </cell>
          <cell r="D1699" t="str">
            <v>9 FEET SPAN, 14 FEET RISE REINFORCED CONCRETE BOX CULVERT, SINGLE BARREL</v>
          </cell>
          <cell r="E1699" t="str">
            <v>LNFT</v>
          </cell>
        </row>
        <row r="1700">
          <cell r="A1700" t="str">
            <v>60221-2850</v>
          </cell>
          <cell r="B1700" t="str">
            <v>2700mm span, 4800mm rise reinforced concrete box culvert, single barrel</v>
          </cell>
          <cell r="C1700" t="str">
            <v>m</v>
          </cell>
          <cell r="D1700" t="str">
            <v>9 FEET SPAN, 16 FEET RISE REINFORCED CONCRETE BOX CULVERT, SINGLE BARREL</v>
          </cell>
          <cell r="E1700" t="str">
            <v>LNFT</v>
          </cell>
        </row>
        <row r="1701">
          <cell r="A1701" t="str">
            <v>60221-2900</v>
          </cell>
          <cell r="B1701" t="str">
            <v>3000mm span, 900mm rise reinforced concrete box culvert, single barrel</v>
          </cell>
          <cell r="C1701" t="str">
            <v>m</v>
          </cell>
          <cell r="D1701" t="str">
            <v>10 FEET SPAN, 3 FEET RISE REINFORCED CONCRETE BOX CULVERT, SINGLE BARREL</v>
          </cell>
          <cell r="E1701" t="str">
            <v>LNFT</v>
          </cell>
        </row>
        <row r="1702">
          <cell r="A1702" t="str">
            <v>60221-2950</v>
          </cell>
          <cell r="B1702" t="str">
            <v>3000mm span, 1200mm rise reinforced concrete box culvert, single barrel</v>
          </cell>
          <cell r="C1702" t="str">
            <v>m</v>
          </cell>
          <cell r="D1702" t="str">
            <v>10 FEET SPAN, 4 FEET RISE REINFORCED CONCRETE BOX CULVERT, SINGLE BARREL</v>
          </cell>
          <cell r="E1702" t="str">
            <v>LNFT</v>
          </cell>
        </row>
        <row r="1703">
          <cell r="A1703" t="str">
            <v>60221-3000</v>
          </cell>
          <cell r="B1703" t="str">
            <v>3000mm span, 1500mm rise reinforced concrete box culvert, single barrel</v>
          </cell>
          <cell r="C1703" t="str">
            <v>m</v>
          </cell>
          <cell r="D1703" t="str">
            <v>10 FEET SPAN, 5 FEET RISE REINFORCED CONCRETE BOX CULVERT, SINGLE BARREL</v>
          </cell>
          <cell r="E1703" t="str">
            <v>LNFT</v>
          </cell>
        </row>
        <row r="1704">
          <cell r="A1704" t="str">
            <v>60221-3050</v>
          </cell>
          <cell r="B1704" t="str">
            <v>3000mm span, 1800mm rise reinforced concrete box culvert, single barrel</v>
          </cell>
          <cell r="C1704" t="str">
            <v>m</v>
          </cell>
          <cell r="D1704" t="str">
            <v>10 FEET SPAN, 6 FEET RISE REINFORCED CONCRETE BOX CULVERT, SINGLE BARREL</v>
          </cell>
          <cell r="E1704" t="str">
            <v>LNFT</v>
          </cell>
        </row>
        <row r="1705">
          <cell r="A1705" t="str">
            <v>60221-3100</v>
          </cell>
          <cell r="B1705" t="str">
            <v>3000mm span, 2100mm rise reinforced concrete box culvert, single barrel</v>
          </cell>
          <cell r="C1705" t="str">
            <v>m</v>
          </cell>
          <cell r="D1705" t="str">
            <v>10 FEET SPAN, 7 FEET RISE REINFORCED CONCRETE BOX CULVERT, SINGLE BARREL</v>
          </cell>
          <cell r="E1705" t="str">
            <v>LNFT</v>
          </cell>
        </row>
        <row r="1706">
          <cell r="A1706" t="str">
            <v>60221-3150</v>
          </cell>
          <cell r="B1706" t="str">
            <v>3000mm span, 2400mm rise reinforced concrete box culvert, single barrel</v>
          </cell>
          <cell r="C1706" t="str">
            <v>m</v>
          </cell>
          <cell r="D1706" t="str">
            <v>10 FEET SPAN, 8 FEET RISE REINFORCED CONCRETE BOX CULVERT, SINGLE BARREL</v>
          </cell>
          <cell r="E1706" t="str">
            <v>LNFT</v>
          </cell>
        </row>
        <row r="1707">
          <cell r="A1707" t="str">
            <v>60221-3200</v>
          </cell>
          <cell r="B1707" t="str">
            <v>3000mm span, 2700mm rise reinforced concrete box culvert, single barrel</v>
          </cell>
          <cell r="C1707" t="str">
            <v>m</v>
          </cell>
          <cell r="D1707" t="str">
            <v>10 FEET SPAN, 9 FEET RISE REINFORCED CONCRETE BOX CULVERT, SINGLE BARREL</v>
          </cell>
          <cell r="E1707" t="str">
            <v>LNFT</v>
          </cell>
        </row>
        <row r="1708">
          <cell r="A1708" t="str">
            <v>60221-3250</v>
          </cell>
          <cell r="B1708" t="str">
            <v>3000mm span, 3000mm rise reinforced concrete box culvert, single barrel</v>
          </cell>
          <cell r="C1708" t="str">
            <v>m</v>
          </cell>
          <cell r="D1708" t="str">
            <v>10 FEET SPAN, 10 FEET RISE REINFORCED CONCRETE BOX CULVERT, SINGLE BARREL</v>
          </cell>
          <cell r="E1708" t="str">
            <v>LNFT</v>
          </cell>
        </row>
        <row r="1709">
          <cell r="A1709" t="str">
            <v>60221-3300</v>
          </cell>
          <cell r="B1709" t="str">
            <v>3000mm span, 3300mm rise reinforced concrete box culvert, single barrel</v>
          </cell>
          <cell r="C1709" t="str">
            <v>m</v>
          </cell>
          <cell r="D1709" t="str">
            <v>10 FEET SPAN, 11 FEET RISE REINFORCED CONCRETE BOX CULVERT, SINGLE BARREL</v>
          </cell>
          <cell r="E1709" t="str">
            <v>LNFT</v>
          </cell>
        </row>
        <row r="1710">
          <cell r="A1710" t="str">
            <v>60221-3350</v>
          </cell>
          <cell r="B1710" t="str">
            <v>3000mm span, 3600mm rise reinforced concrete box culvert, single barrel</v>
          </cell>
          <cell r="C1710" t="str">
            <v>m</v>
          </cell>
          <cell r="D1710" t="str">
            <v>10 FEET SPAN, 12 FEET RISE REINFORCED CONCRETE BOX CULVERT, SINGLE BARREL</v>
          </cell>
          <cell r="E1710" t="str">
            <v>LNFT</v>
          </cell>
        </row>
        <row r="1711">
          <cell r="A1711" t="str">
            <v>60221-3400</v>
          </cell>
          <cell r="B1711" t="str">
            <v>3000mm span, 4200mm rise reinforced concrete box culvert, single barrel</v>
          </cell>
          <cell r="C1711" t="str">
            <v>m</v>
          </cell>
          <cell r="D1711" t="str">
            <v>10 FEET SPAN, 14 FEET RISE REINFORCED CONCRETE BOX CULVERT, SINGLE BARREL</v>
          </cell>
          <cell r="E1711" t="str">
            <v>LNFT</v>
          </cell>
        </row>
        <row r="1712">
          <cell r="A1712" t="str">
            <v>60221-3450</v>
          </cell>
          <cell r="B1712" t="str">
            <v>3000mm span, 4800mm rise reinforced concrete box culvert, single barrel</v>
          </cell>
          <cell r="C1712" t="str">
            <v>m</v>
          </cell>
          <cell r="D1712" t="str">
            <v>10 FEET SPAN, 16 FEET RISE REINFORCED CONCRETE BOX CULVERT, SINGLE BARREL</v>
          </cell>
          <cell r="E1712" t="str">
            <v>LNFT</v>
          </cell>
        </row>
        <row r="1713">
          <cell r="A1713" t="str">
            <v>60221-3500</v>
          </cell>
          <cell r="B1713" t="str">
            <v>3300mm span, 1500mm rise reinforced concrete box culvert, single barrel</v>
          </cell>
          <cell r="C1713" t="str">
            <v>m</v>
          </cell>
          <cell r="D1713" t="str">
            <v>11 FEET SPAN, 5 FEET RISE REINFORCED CONCRETE BOX CULVERT, SINGLE BARREL</v>
          </cell>
          <cell r="E1713" t="str">
            <v>LNFT</v>
          </cell>
        </row>
        <row r="1714">
          <cell r="A1714" t="str">
            <v>60221-3550</v>
          </cell>
          <cell r="B1714" t="str">
            <v>3300mm span, 1800mm rise reinforced concrete box culvert, single barrel</v>
          </cell>
          <cell r="C1714" t="str">
            <v>m</v>
          </cell>
          <cell r="D1714" t="str">
            <v>11 FEET SPAN, 6 FEET RISE REINFORCED CONCRETE BOX CULVERT, SINGLE BARREL</v>
          </cell>
          <cell r="E1714" t="str">
            <v>LNFT</v>
          </cell>
        </row>
        <row r="1715">
          <cell r="A1715" t="str">
            <v>60221-3600</v>
          </cell>
          <cell r="B1715" t="str">
            <v>3300mm span, 2100mm rise reinforced concrete box culvert, single barrel</v>
          </cell>
          <cell r="C1715" t="str">
            <v>m</v>
          </cell>
          <cell r="D1715" t="str">
            <v>11 FEET SPAN, 7 FEET RISE REINFORCED CONCRETE BOX CULVERT, SINGLE BARREL</v>
          </cell>
          <cell r="E1715" t="str">
            <v>LNFT</v>
          </cell>
        </row>
        <row r="1716">
          <cell r="A1716" t="str">
            <v>60221-3650</v>
          </cell>
          <cell r="B1716" t="str">
            <v>3300mm span, 2400mm rise reinforced concrete box culvert, single barrel</v>
          </cell>
          <cell r="C1716" t="str">
            <v>m</v>
          </cell>
          <cell r="D1716" t="str">
            <v>11 FEET SPAN, 8 FEET RISE REINFORCED CONCRETE BOX CULVERT, SINGLE BARREL</v>
          </cell>
          <cell r="E1716" t="str">
            <v>LNFT</v>
          </cell>
        </row>
        <row r="1717">
          <cell r="A1717" t="str">
            <v>60221-3700</v>
          </cell>
          <cell r="B1717" t="str">
            <v>3300mm span, 2700mm rise reinforced concrete box culvert, single barrel</v>
          </cell>
          <cell r="C1717" t="str">
            <v>m</v>
          </cell>
          <cell r="D1717" t="str">
            <v>11 FEET SPAN, 9 FEET RISE REINFORCED CONCRETE BOX CULVERT, SINGLE BARREL</v>
          </cell>
          <cell r="E1717" t="str">
            <v>LNFT</v>
          </cell>
        </row>
        <row r="1718">
          <cell r="A1718" t="str">
            <v>60221-3750</v>
          </cell>
          <cell r="B1718" t="str">
            <v>3300mm span, 3000mm rise reinforced concrete box culvert, single barrel</v>
          </cell>
          <cell r="C1718" t="str">
            <v>m</v>
          </cell>
          <cell r="D1718" t="str">
            <v>11 FEET SPAN, 10 FEET RISE REINFORCED CONCRETE BOX CULVERT, SINGLE BARREL</v>
          </cell>
          <cell r="E1718" t="str">
            <v>LNFT</v>
          </cell>
        </row>
        <row r="1719">
          <cell r="A1719" t="str">
            <v>60221-3800</v>
          </cell>
          <cell r="B1719" t="str">
            <v>3300mm span, 3300mm rise reinforced concrete box culvert, single barrel</v>
          </cell>
          <cell r="C1719" t="str">
            <v>m</v>
          </cell>
          <cell r="D1719" t="str">
            <v>11 FEET SPAN, 11 FEET RISE REINFORCED CONCRETE BOX CULVERT, SINGLE BARREL</v>
          </cell>
          <cell r="E1719" t="str">
            <v>LNFT</v>
          </cell>
        </row>
        <row r="1720">
          <cell r="A1720" t="str">
            <v>60221-3850</v>
          </cell>
          <cell r="B1720" t="str">
            <v>3300mm span, 3600mm rise reinforced concrete box culvert, single barrel</v>
          </cell>
          <cell r="C1720" t="str">
            <v>m</v>
          </cell>
          <cell r="D1720" t="str">
            <v>11 FEET SPAN, 12 FEET RISE REINFORCED CONCRETE BOX CULVERT, SINGLE BARREL</v>
          </cell>
          <cell r="E1720" t="str">
            <v>LNFT</v>
          </cell>
        </row>
        <row r="1721">
          <cell r="A1721" t="str">
            <v>60221-3900</v>
          </cell>
          <cell r="B1721" t="str">
            <v>3300mm span, 4200mm rise reinforced concrete box culvert, single barrel</v>
          </cell>
          <cell r="C1721" t="str">
            <v>m</v>
          </cell>
          <cell r="D1721" t="str">
            <v>11 FEET SPAN, 14 FEET RISE REINFORCED CONCRETE BOX CULVERT, SINGLE BARREL</v>
          </cell>
          <cell r="E1721" t="str">
            <v>LNFT</v>
          </cell>
        </row>
        <row r="1722">
          <cell r="A1722" t="str">
            <v>60221-3950</v>
          </cell>
          <cell r="B1722" t="str">
            <v>3300mm span, 4800mm rise reinforced concrete box culvert, single barrel</v>
          </cell>
          <cell r="C1722" t="str">
            <v>m</v>
          </cell>
          <cell r="D1722" t="str">
            <v>11 FEET SPAN, 16 FEET RISE REINFORCED CONCRETE BOX CULVERT, SINGLE BARREL</v>
          </cell>
          <cell r="E1722" t="str">
            <v>LNFT</v>
          </cell>
        </row>
        <row r="1723">
          <cell r="A1723" t="str">
            <v>60221-3990</v>
          </cell>
          <cell r="B1723" t="str">
            <v>3600mm span, 1200mm rise reinforced concrete box culvert, single barrel</v>
          </cell>
          <cell r="C1723" t="str">
            <v>m</v>
          </cell>
          <cell r="D1723" t="str">
            <v>12 FEET SPAN, 4 FEET RISE REINFORCED CONCRETE BOX CULVERT, SINGLE BARREL</v>
          </cell>
          <cell r="E1723" t="str">
            <v>LNFT</v>
          </cell>
        </row>
        <row r="1724">
          <cell r="A1724" t="str">
            <v>60221-3996</v>
          </cell>
          <cell r="B1724" t="str">
            <v>3600mm span, 1800mm rise reinforced concrete box culvert, single barrel</v>
          </cell>
          <cell r="C1724" t="str">
            <v>m</v>
          </cell>
          <cell r="D1724" t="str">
            <v>12 FEET SPAN, 6 FEET RISE REINFORCED CONCRETE BOX CULVERT, SINGLE BARREL</v>
          </cell>
          <cell r="E1724" t="str">
            <v>LNFT</v>
          </cell>
        </row>
        <row r="1725">
          <cell r="A1725" t="str">
            <v>60221-4000</v>
          </cell>
          <cell r="B1725" t="str">
            <v>3600mm span, 2100mm rise reinforced concrete box culvert, single barrel</v>
          </cell>
          <cell r="C1725" t="str">
            <v>m</v>
          </cell>
          <cell r="D1725" t="str">
            <v>12 FEET SPAN, 7 FEET RISE REINFORCED CONCRETE BOX CULVERT, SINGLE BARREL</v>
          </cell>
          <cell r="E1725" t="str">
            <v>LNFT</v>
          </cell>
        </row>
        <row r="1726">
          <cell r="A1726" t="str">
            <v>60221-4050</v>
          </cell>
          <cell r="B1726" t="str">
            <v>3600mm span, 2400mm rise reinforced concrete box culvert, single barrel</v>
          </cell>
          <cell r="C1726" t="str">
            <v>m</v>
          </cell>
          <cell r="D1726" t="str">
            <v>12 FEET SPAN, 8 FEET RISE REINFORCED CONCRETE BOX CULVERT, SINGLE BARREL</v>
          </cell>
          <cell r="E1726" t="str">
            <v>LNFT</v>
          </cell>
        </row>
        <row r="1727">
          <cell r="A1727" t="str">
            <v>60221-4100</v>
          </cell>
          <cell r="B1727" t="str">
            <v>3600mm span, 2700mm rise reinforced concrete box culvert, single barrel</v>
          </cell>
          <cell r="C1727" t="str">
            <v>m</v>
          </cell>
          <cell r="D1727" t="str">
            <v>12 FEET SPAN, 9 FEET RISE REINFORCED CONCRETE BOX CULVERT, SINGLE BARREL</v>
          </cell>
          <cell r="E1727" t="str">
            <v>LNFT</v>
          </cell>
        </row>
        <row r="1728">
          <cell r="A1728" t="str">
            <v>60221-4150</v>
          </cell>
          <cell r="B1728" t="str">
            <v>3600mm span, 3000mm rise reinforced concrete box culvert, single barrel</v>
          </cell>
          <cell r="C1728" t="str">
            <v>m</v>
          </cell>
          <cell r="D1728" t="str">
            <v>12 FEET SPAN, 10 FEET RISE REINFORCED CONCRETE BOX CULVERT, SINGLE BARREL</v>
          </cell>
          <cell r="E1728" t="str">
            <v>LNFT</v>
          </cell>
        </row>
        <row r="1729">
          <cell r="A1729" t="str">
            <v>60221-4200</v>
          </cell>
          <cell r="B1729" t="str">
            <v>3600mm span, 3300mm rise reinforced concrete box culvert, single barrel</v>
          </cell>
          <cell r="C1729" t="str">
            <v>m</v>
          </cell>
          <cell r="D1729" t="str">
            <v>12 FEET SPAN, 11 FEET RISE REINFORCED CONCRETE BOX CULVERT, SINGLE BARREL</v>
          </cell>
          <cell r="E1729" t="str">
            <v>LNFT</v>
          </cell>
        </row>
        <row r="1730">
          <cell r="A1730" t="str">
            <v>60221-4250</v>
          </cell>
          <cell r="B1730" t="str">
            <v>3600mm span, 3600mm rise reinforced concrete box culvert, single barrel</v>
          </cell>
          <cell r="C1730" t="str">
            <v>m</v>
          </cell>
          <cell r="D1730" t="str">
            <v>12 FEET SPAN, 12 FEET RISE REINFORCED CONCRETE BOX CULVERT, SINGLE BARREL</v>
          </cell>
          <cell r="E1730" t="str">
            <v>LNFT</v>
          </cell>
        </row>
        <row r="1731">
          <cell r="A1731" t="str">
            <v>60221-4300</v>
          </cell>
          <cell r="B1731" t="str">
            <v>3600mm span, 4200mm rise reinforced concrete box culvert, single barrel</v>
          </cell>
          <cell r="C1731" t="str">
            <v>m</v>
          </cell>
          <cell r="D1731" t="str">
            <v>12 FEET SPAN, 14 FEET RISE REINFORCED CONCRETE BOX CULVERT, SINGLE BARREL</v>
          </cell>
          <cell r="E1731" t="str">
            <v>LNFT</v>
          </cell>
        </row>
        <row r="1732">
          <cell r="A1732" t="str">
            <v>60221-4350</v>
          </cell>
          <cell r="B1732" t="str">
            <v>4200mm span, 1800mm rise reinforced concrete box culvert, single barrel</v>
          </cell>
          <cell r="C1732" t="str">
            <v>m</v>
          </cell>
          <cell r="D1732" t="str">
            <v>14 FEET SPAN, 6 FEET RISE REINFORCED CONCRETE BOX CULVERT, SINGLE BARREL</v>
          </cell>
          <cell r="E1732" t="str">
            <v>LNFT</v>
          </cell>
        </row>
        <row r="1733">
          <cell r="A1733" t="str">
            <v>60221-4400</v>
          </cell>
          <cell r="B1733" t="str">
            <v>4200mm span, 2100mm rise reinforced concrete box culvert, single barrel</v>
          </cell>
          <cell r="C1733" t="str">
            <v>m</v>
          </cell>
          <cell r="D1733" t="str">
            <v>14 FEET SPAN, 7 FEET RISE REINFORCED CONCRETE BOX CULVERT, SINGLE BARREL</v>
          </cell>
          <cell r="E1733" t="str">
            <v>LNFT</v>
          </cell>
        </row>
        <row r="1734">
          <cell r="A1734" t="str">
            <v>60221-4450</v>
          </cell>
          <cell r="B1734" t="str">
            <v>4200mm span, 2400mm rise reinforced concrete box culvert, single barrel</v>
          </cell>
          <cell r="C1734" t="str">
            <v>m</v>
          </cell>
          <cell r="D1734" t="str">
            <v>14 FEET SPAN, 8 FEET RISE REINFORCED CONCRETE BOX CULVERT, SINGLE BARREL</v>
          </cell>
          <cell r="E1734" t="str">
            <v>LNFT</v>
          </cell>
        </row>
        <row r="1735">
          <cell r="A1735" t="str">
            <v>60221-4500</v>
          </cell>
          <cell r="B1735" t="str">
            <v>4200mm span, 2700mm rise reinforced concrete box culvert, single barrel</v>
          </cell>
          <cell r="C1735" t="str">
            <v>m</v>
          </cell>
          <cell r="D1735" t="str">
            <v>14 FEET SPAN, 9 FEET RISE REINFORCED CONCRETE BOX CULVERT, SINGLE BARREL</v>
          </cell>
          <cell r="E1735" t="str">
            <v>LNFT</v>
          </cell>
        </row>
        <row r="1736">
          <cell r="A1736" t="str">
            <v>60221-4550</v>
          </cell>
          <cell r="B1736" t="str">
            <v>4200mm span, 3000mm rise reinforced concrete box culvert, single barrel</v>
          </cell>
          <cell r="C1736" t="str">
            <v>m</v>
          </cell>
          <cell r="D1736" t="str">
            <v>14 FEET SPAN, 10 FEET RISE REINFORCED CONCRETE BOX CULVERT, SINGLE BARREL</v>
          </cell>
          <cell r="E1736" t="str">
            <v>LNFT</v>
          </cell>
        </row>
        <row r="1737">
          <cell r="A1737" t="str">
            <v>60221-4600</v>
          </cell>
          <cell r="B1737" t="str">
            <v>4200mm span, 3300mm rise reinforced concrete box culvert, single barrel</v>
          </cell>
          <cell r="C1737" t="str">
            <v>m</v>
          </cell>
          <cell r="D1737" t="str">
            <v>14 FEET SPAN, 11 FEET RISE REINFORCED CONCRETE BOX CULVERT, SINGLE BARREL</v>
          </cell>
          <cell r="E1737" t="str">
            <v>LNFT</v>
          </cell>
        </row>
        <row r="1738">
          <cell r="A1738" t="str">
            <v>60221-4650</v>
          </cell>
          <cell r="B1738" t="str">
            <v>4200mm span, 3600mm rise reinforced concrete box culvert, single barrel</v>
          </cell>
          <cell r="C1738" t="str">
            <v>m</v>
          </cell>
          <cell r="D1738" t="str">
            <v>14 FEET SPAN, 12 FEET RISE REINFORCED CONCRETE BOX CULVERT, SINGLE BARREL</v>
          </cell>
          <cell r="E1738" t="str">
            <v>LNFT</v>
          </cell>
        </row>
        <row r="1739">
          <cell r="A1739" t="str">
            <v>60221-4700</v>
          </cell>
          <cell r="B1739" t="str">
            <v>4200mm span, 4200mm rise reinforced concrete box culvert, single barrel</v>
          </cell>
          <cell r="C1739" t="str">
            <v>m</v>
          </cell>
          <cell r="D1739" t="str">
            <v>14 FEET SPAN, 14 FEET RISE REINFORCED CONCRETE BOX CULVERT, SINGLE BARREL</v>
          </cell>
          <cell r="E1739" t="str">
            <v>LNFT</v>
          </cell>
        </row>
        <row r="1740">
          <cell r="A1740" t="str">
            <v>60221-4750</v>
          </cell>
          <cell r="B1740" t="str">
            <v>4200mm span, 4800mm rise reinforced concrete box culvert, single barrel</v>
          </cell>
          <cell r="C1740" t="str">
            <v>m</v>
          </cell>
          <cell r="D1740" t="str">
            <v>14 FEET SPAN, 16 FEET RISE REINFORCED CONCRETE BOX CULVERT, SINGLE BARREL</v>
          </cell>
          <cell r="E1740" t="str">
            <v>LNFT</v>
          </cell>
        </row>
        <row r="1741">
          <cell r="A1741" t="str">
            <v>60221-4770</v>
          </cell>
          <cell r="B1741" t="str">
            <v>4800mm span, 3000mm rise reinforced concrete box culvert, single barrel</v>
          </cell>
          <cell r="C1741" t="str">
            <v>m</v>
          </cell>
          <cell r="D1741" t="str">
            <v>16 FEET SPAN, 10 FEET RISE REINFORCED CONCRETE BOX CULVERT, SINGLE BARREL</v>
          </cell>
          <cell r="E1741" t="str">
            <v>LNFT</v>
          </cell>
        </row>
        <row r="1742">
          <cell r="A1742" t="str">
            <v>60221-4800</v>
          </cell>
          <cell r="B1742" t="str">
            <v>7200mm span, 2400mm rise reinforced concrete box culvert, single barrel</v>
          </cell>
          <cell r="C1742" t="str">
            <v>m</v>
          </cell>
          <cell r="D1742" t="str">
            <v>24 FEET SPAN, 8 FEET RISE REINFORCED CONCRETE BOX CULVERT, SINGLE BARREL</v>
          </cell>
          <cell r="E1742" t="str">
            <v>LNFT</v>
          </cell>
        </row>
        <row r="1743">
          <cell r="A1743" t="str">
            <v>60222-0100</v>
          </cell>
          <cell r="B1743" t="str">
            <v>900mm span, 900mm rise reinforced concrete box culvert, double barrel</v>
          </cell>
          <cell r="C1743" t="str">
            <v>m</v>
          </cell>
          <cell r="D1743" t="str">
            <v>3 FEET SPAN, 3 FEET RISE REINFORCED CONCRETE BOX CULVERT, DOUBLE BARREL</v>
          </cell>
          <cell r="E1743" t="str">
            <v>LNFT</v>
          </cell>
        </row>
        <row r="1744">
          <cell r="A1744" t="str">
            <v>60222-0150</v>
          </cell>
          <cell r="B1744" t="str">
            <v>900mm span, 1200mm rise reinforced concrete box culvert, double barrel</v>
          </cell>
          <cell r="C1744" t="str">
            <v>m</v>
          </cell>
          <cell r="D1744" t="str">
            <v>3 FEET SPAN, 4 FEET RISE REINFORCED CONCRETE BOX CULVERT, DOUBLE BARREL</v>
          </cell>
          <cell r="E1744" t="str">
            <v>LNFT</v>
          </cell>
        </row>
        <row r="1745">
          <cell r="A1745" t="str">
            <v>60222-0200</v>
          </cell>
          <cell r="B1745" t="str">
            <v>900mm span, 1500mm rise reinforced concrete box culvert, double barrel</v>
          </cell>
          <cell r="C1745" t="str">
            <v>m</v>
          </cell>
          <cell r="D1745" t="str">
            <v>3 FEET SPAN, 5 FEET RISE REINFORCED CONCRETE BOX CULVERT, DOUBLE BARREL</v>
          </cell>
          <cell r="E1745" t="str">
            <v>LNFT</v>
          </cell>
        </row>
        <row r="1746">
          <cell r="A1746" t="str">
            <v>60222-0250</v>
          </cell>
          <cell r="B1746" t="str">
            <v>900mm span, 1800mm rise reinforced concrete box culvert, double barrel</v>
          </cell>
          <cell r="C1746" t="str">
            <v>m</v>
          </cell>
          <cell r="D1746" t="str">
            <v>3 FEET SPAN, 6 FEET RISE REINFORCED CONCRETE BOX CULVERT, DOUBLE BARREL</v>
          </cell>
          <cell r="E1746" t="str">
            <v>LNFT</v>
          </cell>
        </row>
        <row r="1747">
          <cell r="A1747" t="str">
            <v>60222-0300</v>
          </cell>
          <cell r="B1747" t="str">
            <v>1200mm span, 900mm rise reinforced concrete box culvert, double barrel</v>
          </cell>
          <cell r="C1747" t="str">
            <v>m</v>
          </cell>
          <cell r="D1747" t="str">
            <v>4 FEET SPAN, 3 FEET RISE REINFORCED CONCRETE BOX CULVERT, DOUBLE BARREL</v>
          </cell>
          <cell r="E1747" t="str">
            <v>LNFT</v>
          </cell>
        </row>
        <row r="1748">
          <cell r="A1748" t="str">
            <v>60222-0350</v>
          </cell>
          <cell r="B1748" t="str">
            <v>1200mm span, 1200mm rise reinforced concrete box culvert, double barrel</v>
          </cell>
          <cell r="C1748" t="str">
            <v>m</v>
          </cell>
          <cell r="D1748" t="str">
            <v>4 FEET SPAN, 4 FEET RISE REINFORCED CONCRETE BOX CULVERT, DOUBLE BARREL</v>
          </cell>
          <cell r="E1748" t="str">
            <v>LNFT</v>
          </cell>
        </row>
        <row r="1749">
          <cell r="A1749" t="str">
            <v>60222-0400</v>
          </cell>
          <cell r="B1749" t="str">
            <v>1200mm span, 1500mm rise reinforced concrete box culvert, double barrel</v>
          </cell>
          <cell r="C1749" t="str">
            <v>m</v>
          </cell>
          <cell r="D1749" t="str">
            <v>4 FEET SPAN, 5 FEET RISE REINFORCED CONCRETE BOX CULVERT, DOUBLE BARREL</v>
          </cell>
          <cell r="E1749" t="str">
            <v>LNFT</v>
          </cell>
        </row>
        <row r="1750">
          <cell r="A1750" t="str">
            <v>60222-0450</v>
          </cell>
          <cell r="B1750" t="str">
            <v>1200mm span, 1800mm rise reinforced concrete box culvert, double barrel</v>
          </cell>
          <cell r="C1750" t="str">
            <v>m</v>
          </cell>
          <cell r="D1750" t="str">
            <v>4 FEET SPAN, 6 FEET RISE REINFORCED CONCRETE BOX CULVERT, DOUBLE BARREL</v>
          </cell>
          <cell r="E1750" t="str">
            <v>LNFT</v>
          </cell>
        </row>
        <row r="1751">
          <cell r="A1751" t="str">
            <v>60222-0500</v>
          </cell>
          <cell r="B1751" t="str">
            <v>1200mm span, 2100mm rise reinforced concrete box culvert, double barrel</v>
          </cell>
          <cell r="C1751" t="str">
            <v>m</v>
          </cell>
          <cell r="D1751" t="str">
            <v>4 FEET SPAN, 7 FEET RISE REINFORCED CONCRETE BOX CULVERT, DOUBLE BARREL</v>
          </cell>
          <cell r="E1751" t="str">
            <v>LNFT</v>
          </cell>
        </row>
        <row r="1752">
          <cell r="A1752" t="str">
            <v>60222-0550</v>
          </cell>
          <cell r="B1752" t="str">
            <v>1500mm span, 900mm rise reinforced concrete box culvert, double barrel</v>
          </cell>
          <cell r="C1752" t="str">
            <v>m</v>
          </cell>
          <cell r="D1752" t="str">
            <v>5 FEET SPAN, 3 FEET RISE REINFORCED CONCRETE BOX CULVERT, DOUBLE BARREL</v>
          </cell>
          <cell r="E1752" t="str">
            <v>LNFT</v>
          </cell>
        </row>
        <row r="1753">
          <cell r="A1753" t="str">
            <v>60222-0600</v>
          </cell>
          <cell r="B1753" t="str">
            <v>1500mm span, 1200mm rise reinforced concrete box culvert, double barrel</v>
          </cell>
          <cell r="C1753" t="str">
            <v>m</v>
          </cell>
          <cell r="D1753" t="str">
            <v>5 FEET SPAN, 4 FEET RISE REINFORCED CONCRETE BOX CULVERT, DOUBLE BARREL</v>
          </cell>
          <cell r="E1753" t="str">
            <v>LNFT</v>
          </cell>
        </row>
        <row r="1754">
          <cell r="A1754" t="str">
            <v>60222-0650</v>
          </cell>
          <cell r="B1754" t="str">
            <v>1500mm span, 1500mm rise reinforced concrete box culvert, double barrel</v>
          </cell>
          <cell r="C1754" t="str">
            <v>m</v>
          </cell>
          <cell r="D1754" t="str">
            <v>5 FEET SPAN, 5 FEET RISE REINFORCED CONCRETE BOX CULVERT, DOUBLE BARREL</v>
          </cell>
          <cell r="E1754" t="str">
            <v>LNFT</v>
          </cell>
        </row>
        <row r="1755">
          <cell r="A1755" t="str">
            <v>60222-0700</v>
          </cell>
          <cell r="B1755" t="str">
            <v>1500mm span, 1800mm rise reinforced concrete box culvert, double barrel</v>
          </cell>
          <cell r="C1755" t="str">
            <v>m</v>
          </cell>
          <cell r="D1755" t="str">
            <v>5 FEET SPAN, 6 FEET RISE REINFORCED CONCRETE BOX CULVERT, DOUBLE BARREL</v>
          </cell>
          <cell r="E1755" t="str">
            <v>LNFT</v>
          </cell>
        </row>
        <row r="1756">
          <cell r="A1756" t="str">
            <v>60222-0750</v>
          </cell>
          <cell r="B1756" t="str">
            <v>1500mm span, 2100mm rise reinforced concrete box culvert, double barrel</v>
          </cell>
          <cell r="C1756" t="str">
            <v>m</v>
          </cell>
          <cell r="D1756" t="str">
            <v>5 FEET SPAN, 7 FEET RISE REINFORCED CONCRETE BOX CULVERT, DOUBLE BARREL</v>
          </cell>
          <cell r="E1756" t="str">
            <v>LNFT</v>
          </cell>
        </row>
        <row r="1757">
          <cell r="A1757" t="str">
            <v>60222-0800</v>
          </cell>
          <cell r="B1757" t="str">
            <v>1500mm span, 2400mm rise reinforced concrete box culvert, double barrel</v>
          </cell>
          <cell r="C1757" t="str">
            <v>m</v>
          </cell>
          <cell r="D1757" t="str">
            <v>5 FEET SPAN, 8 FEET RISE REINFORCED CONCRETE BOX CULVERT, DOUBLE BARREL</v>
          </cell>
          <cell r="E1757" t="str">
            <v>LNFT</v>
          </cell>
        </row>
        <row r="1758">
          <cell r="A1758" t="str">
            <v>60222-0850</v>
          </cell>
          <cell r="B1758" t="str">
            <v>1500mm span, 2700mm rise reinforced concrete box culvert, double barrel</v>
          </cell>
          <cell r="C1758" t="str">
            <v>m</v>
          </cell>
          <cell r="D1758" t="str">
            <v>5 FEET SPAN, 9 FEET RISE REINFORCED CONCRETE BOX CULVERT, DOUBLE BARREL</v>
          </cell>
          <cell r="E1758" t="str">
            <v>LNFT</v>
          </cell>
        </row>
        <row r="1759">
          <cell r="A1759" t="str">
            <v>60222-0900</v>
          </cell>
          <cell r="B1759" t="str">
            <v>1500mm span, 3000mm rise reinforced concrete box culvert, double barrel</v>
          </cell>
          <cell r="C1759" t="str">
            <v>m</v>
          </cell>
          <cell r="D1759" t="str">
            <v>5 FEET SPAN, 10 FEET RISE REINFORCED CONCRETE BOX CULVERT, DOUBLE BARREL</v>
          </cell>
          <cell r="E1759" t="str">
            <v>LNFT</v>
          </cell>
        </row>
        <row r="1760">
          <cell r="A1760" t="str">
            <v>60222-0950</v>
          </cell>
          <cell r="B1760" t="str">
            <v>1500mm span, 3300mm rise reinforced concrete box culvert, double barrel</v>
          </cell>
          <cell r="C1760" t="str">
            <v>m</v>
          </cell>
          <cell r="D1760" t="str">
            <v>5 FEET SPAN, 11 FEET RISE REINFORCED CONCRETE BOX CULVERT, DOUBLE BARREL</v>
          </cell>
          <cell r="E1760" t="str">
            <v>LNFT</v>
          </cell>
        </row>
        <row r="1761">
          <cell r="A1761" t="str">
            <v>60222-1000</v>
          </cell>
          <cell r="B1761" t="str">
            <v>1500mm span, 3600mm rise reinforced concrete box culvert, double barrel</v>
          </cell>
          <cell r="C1761" t="str">
            <v>m</v>
          </cell>
          <cell r="D1761" t="str">
            <v>5 FEET SPAN, 12 FEET RISE REINFORCED CONCRETE BOX CULVERT, DOUBLE BARREL</v>
          </cell>
          <cell r="E1761" t="str">
            <v>LNFT</v>
          </cell>
        </row>
        <row r="1762">
          <cell r="A1762" t="str">
            <v>60222-1050</v>
          </cell>
          <cell r="B1762" t="str">
            <v>1500mm span, 4200mm rise reinforced concrete box culvert, double barrel</v>
          </cell>
          <cell r="C1762" t="str">
            <v>m</v>
          </cell>
          <cell r="D1762" t="str">
            <v>5 FEET SPAN, 14 FEET RISE REINFORCED CONCRETE BOX CULVERT, DOUBLE BARREL</v>
          </cell>
          <cell r="E1762" t="str">
            <v>LNFT</v>
          </cell>
        </row>
        <row r="1763">
          <cell r="A1763" t="str">
            <v>60222-1100</v>
          </cell>
          <cell r="B1763" t="str">
            <v>1500mm span, 4800mm rise reinforced concrete box culvert, double barrel</v>
          </cell>
          <cell r="C1763" t="str">
            <v>m</v>
          </cell>
          <cell r="D1763" t="str">
            <v>5 FEET SPAN, 16 FEET RISE REINFORCED CONCRETE BOX CULVERT, DOUBLE BARREL</v>
          </cell>
          <cell r="E1763" t="str">
            <v>LNFT</v>
          </cell>
        </row>
        <row r="1764">
          <cell r="A1764" t="str">
            <v>60222-1150</v>
          </cell>
          <cell r="B1764" t="str">
            <v>1800mm span, 900mm rise reinforced concrete box culvert, double barrel</v>
          </cell>
          <cell r="C1764" t="str">
            <v>m</v>
          </cell>
          <cell r="D1764" t="str">
            <v>6 FEET SPAN, 3 FEET RISE REINFORCED CONCRETE BOX CULVERT, DOUBLE BARREL</v>
          </cell>
          <cell r="E1764" t="str">
            <v>LNFT</v>
          </cell>
        </row>
        <row r="1765">
          <cell r="A1765" t="str">
            <v>60222-1200</v>
          </cell>
          <cell r="B1765" t="str">
            <v>1800mm span, 1200mm rise reinforced concrete box culvert, double barrel</v>
          </cell>
          <cell r="C1765" t="str">
            <v>m</v>
          </cell>
          <cell r="D1765" t="str">
            <v>6 FEET SPAN, 4 FEET RISE REINFORCED CONCRETE BOX CULVERT, DOUBLE BARREL</v>
          </cell>
          <cell r="E1765" t="str">
            <v>LNFT</v>
          </cell>
        </row>
        <row r="1766">
          <cell r="A1766" t="str">
            <v>60222-1250</v>
          </cell>
          <cell r="B1766" t="str">
            <v>1800mm span, 1500mm rise reinforced concrete box culvert, double barrel</v>
          </cell>
          <cell r="C1766" t="str">
            <v>m</v>
          </cell>
          <cell r="D1766" t="str">
            <v>6 FEET SPAN, 5 FEET RISE REINFORCED CONCRETE BOX CULVERT, DOUBLE BARREL</v>
          </cell>
          <cell r="E1766" t="str">
            <v>LNFT</v>
          </cell>
        </row>
        <row r="1767">
          <cell r="A1767" t="str">
            <v>60222-1300</v>
          </cell>
          <cell r="B1767" t="str">
            <v>1800mm span, 1800mm rise reinforced concrete box culvert, double barrel</v>
          </cell>
          <cell r="C1767" t="str">
            <v>m</v>
          </cell>
          <cell r="D1767" t="str">
            <v>6 FEET SPAN, 6 FEET RISE REINFORCED CONCRETE BOX CULVERT, DOUBLE BARREL</v>
          </cell>
          <cell r="E1767" t="str">
            <v>LNFT</v>
          </cell>
        </row>
        <row r="1768">
          <cell r="A1768" t="str">
            <v>60222-1350</v>
          </cell>
          <cell r="B1768" t="str">
            <v>1800mm span, 2100mm rise reinforced concrete box culvert, double barrel</v>
          </cell>
          <cell r="C1768" t="str">
            <v>m</v>
          </cell>
          <cell r="D1768" t="str">
            <v>6 FEET SPAN, 7 FEET RISE REINFORCED CONCRETE BOX CULVERT, DOUBLE BARREL</v>
          </cell>
          <cell r="E1768" t="str">
            <v>LNFT</v>
          </cell>
        </row>
        <row r="1769">
          <cell r="A1769" t="str">
            <v>60222-1400</v>
          </cell>
          <cell r="B1769" t="str">
            <v>1800mm span, 2400mm rise reinforced concrete box culvert, double barrel</v>
          </cell>
          <cell r="C1769" t="str">
            <v>m</v>
          </cell>
          <cell r="D1769" t="str">
            <v>6 FEET SPAN, 8 FEET RISE REINFORCED CONCRETE BOX CULVERT, DOUBLE BARREL</v>
          </cell>
          <cell r="E1769" t="str">
            <v>LNFT</v>
          </cell>
        </row>
        <row r="1770">
          <cell r="A1770" t="str">
            <v>60222-1450</v>
          </cell>
          <cell r="B1770" t="str">
            <v>1800mm span, 2700mm rise reinforced concrete box culvert, double barrel</v>
          </cell>
          <cell r="C1770" t="str">
            <v>m</v>
          </cell>
          <cell r="D1770" t="str">
            <v>6 FEET SPAN, 9 FEET RISE REINFORCED CONCRETE BOX CULVERT, DOUBLE BARREL</v>
          </cell>
          <cell r="E1770" t="str">
            <v>LNFT</v>
          </cell>
        </row>
        <row r="1771">
          <cell r="A1771" t="str">
            <v>60222-1500</v>
          </cell>
          <cell r="B1771" t="str">
            <v>1800mm span, 3000mm rise reinforced concrete box culvert, double barrel</v>
          </cell>
          <cell r="C1771" t="str">
            <v>m</v>
          </cell>
          <cell r="D1771" t="str">
            <v>6 FEET SPAN, 10 FEET RISE REINFORCED CONCRETE BOX CULVERT, DOUBLE BARREL</v>
          </cell>
          <cell r="E1771" t="str">
            <v>LNFT</v>
          </cell>
        </row>
        <row r="1772">
          <cell r="A1772" t="str">
            <v>60222-1550</v>
          </cell>
          <cell r="B1772" t="str">
            <v>1800mm span, 3300mm rise reinforced concrete box culvert, double barrel</v>
          </cell>
          <cell r="C1772" t="str">
            <v>m</v>
          </cell>
          <cell r="D1772" t="str">
            <v>6 FEET SPAN, 11 FEET RISE REINFORCED CONCRETE BOX CULVERT, DOUBLE BARREL</v>
          </cell>
          <cell r="E1772" t="str">
            <v>LNFT</v>
          </cell>
        </row>
        <row r="1773">
          <cell r="A1773" t="str">
            <v>60222-1600</v>
          </cell>
          <cell r="B1773" t="str">
            <v>1800mm span, 3600mm rise reinforced concrete box culvert, double barrel</v>
          </cell>
          <cell r="C1773" t="str">
            <v>m</v>
          </cell>
          <cell r="D1773" t="str">
            <v>6 FEET SPAN, 12 FEET RISE REINFORCED CONCRETE BOX CULVERT, DOUBLE BARREL</v>
          </cell>
          <cell r="E1773" t="str">
            <v>LNFT</v>
          </cell>
        </row>
        <row r="1774">
          <cell r="A1774" t="str">
            <v>60222-1650</v>
          </cell>
          <cell r="B1774" t="str">
            <v>1800mm span, 4200mm rise reinforced concrete box culvert, double barrel</v>
          </cell>
          <cell r="C1774" t="str">
            <v>m</v>
          </cell>
          <cell r="D1774" t="str">
            <v>6 FEET SPAN, 14 FEET RISE REINFORCED CONCRETE BOX CULVERT, DOUBLE BARREL</v>
          </cell>
          <cell r="E1774" t="str">
            <v>LNFT</v>
          </cell>
        </row>
        <row r="1775">
          <cell r="A1775" t="str">
            <v>60222-1700</v>
          </cell>
          <cell r="B1775" t="str">
            <v>1800mm span, 4800mm rise reinforced concrete box culvert, double barrel</v>
          </cell>
          <cell r="C1775" t="str">
            <v>m</v>
          </cell>
          <cell r="D1775" t="str">
            <v>6 FEET SPAN, 16 FEET RISE REINFORCED CONCRETE BOX CULVERT, DOUBLE BARREL</v>
          </cell>
          <cell r="E1775" t="str">
            <v>LNFT</v>
          </cell>
        </row>
        <row r="1776">
          <cell r="A1776" t="str">
            <v>60222-1750</v>
          </cell>
          <cell r="B1776" t="str">
            <v>2400mm span, 900mm rise reinforced concrete box culvert, double barrel</v>
          </cell>
          <cell r="C1776" t="str">
            <v>m</v>
          </cell>
          <cell r="D1776" t="str">
            <v>8 FEET SPAN, 3 FEET RISE REINFORCED CONCRETE BOX CULVERT, DOUBLE BARREL</v>
          </cell>
          <cell r="E1776" t="str">
            <v>LNFT</v>
          </cell>
        </row>
        <row r="1777">
          <cell r="A1777" t="str">
            <v>60222-1800</v>
          </cell>
          <cell r="B1777" t="str">
            <v>2400mm span, 1200mm rise reinforced concrete box culvert, double barrel</v>
          </cell>
          <cell r="C1777" t="str">
            <v>m</v>
          </cell>
          <cell r="D1777" t="str">
            <v>8 FEET SPAN, 4 FEET RISE REINFORCED CONCRETE BOX CULVERT, DOUBLE BARREL</v>
          </cell>
          <cell r="E1777" t="str">
            <v>LNFT</v>
          </cell>
        </row>
        <row r="1778">
          <cell r="A1778" t="str">
            <v>60222-1850</v>
          </cell>
          <cell r="B1778" t="str">
            <v>2400mm span, 1500mm rise reinforced concrete box culvert, double barrel</v>
          </cell>
          <cell r="C1778" t="str">
            <v>m</v>
          </cell>
          <cell r="D1778" t="str">
            <v>8 FEET SPAN, 5 FEET RISE REINFORCED CONCRETE BOX CULVERT, DOUBLE BARREL</v>
          </cell>
          <cell r="E1778" t="str">
            <v>LNFT</v>
          </cell>
        </row>
        <row r="1779">
          <cell r="A1779" t="str">
            <v>60222-1900</v>
          </cell>
          <cell r="B1779" t="str">
            <v>2400mm span, 1800mm rise reinforced concrete box culvert, double barrel</v>
          </cell>
          <cell r="C1779" t="str">
            <v>m</v>
          </cell>
          <cell r="D1779" t="str">
            <v>8 FEET SPAN, 6 FEET RISE REINFORCED CONCRETE BOX CULVERT, DOUBLE BARREL</v>
          </cell>
          <cell r="E1779" t="str">
            <v>LNFT</v>
          </cell>
        </row>
        <row r="1780">
          <cell r="A1780" t="str">
            <v>60222-1950</v>
          </cell>
          <cell r="B1780" t="str">
            <v>2400mm span, 2100mm rise reinforced concrete box culvert, double barrel</v>
          </cell>
          <cell r="C1780" t="str">
            <v>m</v>
          </cell>
          <cell r="D1780" t="str">
            <v>8 FEET SPAN, 7 FEET RISE REINFORCED CONCRETE BOX CULVERT, DOUBLE BARREL</v>
          </cell>
          <cell r="E1780" t="str">
            <v>LNFT</v>
          </cell>
        </row>
        <row r="1781">
          <cell r="A1781" t="str">
            <v>60222-2000</v>
          </cell>
          <cell r="B1781" t="str">
            <v>2400mm span, 2400mm rise reinforced concrete box culvert, double barrel</v>
          </cell>
          <cell r="C1781" t="str">
            <v>m</v>
          </cell>
          <cell r="D1781" t="str">
            <v>8 FEET SPAN, 8 FEET RISE REINFORCED CONCRETE BOX CULVERT, DOUBLE BARREL</v>
          </cell>
          <cell r="E1781" t="str">
            <v>LNFT</v>
          </cell>
        </row>
        <row r="1782">
          <cell r="A1782" t="str">
            <v>60222-2050</v>
          </cell>
          <cell r="B1782" t="str">
            <v>2400mm span, 2700mm rise reinforced concrete box culvert, double barrel</v>
          </cell>
          <cell r="C1782" t="str">
            <v>m</v>
          </cell>
          <cell r="D1782" t="str">
            <v>8 FEET SPAN, 9 FEET RISE REINFORCED CONCRETE BOX CULVERT, DOUBLE BARREL</v>
          </cell>
          <cell r="E1782" t="str">
            <v>LNFT</v>
          </cell>
        </row>
        <row r="1783">
          <cell r="A1783" t="str">
            <v>60222-2100</v>
          </cell>
          <cell r="B1783" t="str">
            <v>2400mm span, 3000mm rise reinforced concrete box culvert, double barrel</v>
          </cell>
          <cell r="C1783" t="str">
            <v>m</v>
          </cell>
          <cell r="D1783" t="str">
            <v>8 FEET SPAN, 10 FEET RISE REINFORCED CONCRETE BOX CULVERT, DOUBLE BARREL</v>
          </cell>
          <cell r="E1783" t="str">
            <v>LNFT</v>
          </cell>
        </row>
        <row r="1784">
          <cell r="A1784" t="str">
            <v>60222-2150</v>
          </cell>
          <cell r="B1784" t="str">
            <v>2400mm span, 3300mm rise reinforced concrete box culvert, double barrel</v>
          </cell>
          <cell r="C1784" t="str">
            <v>m</v>
          </cell>
          <cell r="D1784" t="str">
            <v>8 FEET SPAN, 11 FEET RISE REINFORCED CONCRETE BOX CULVERT, DOUBLE BARREL</v>
          </cell>
          <cell r="E1784" t="str">
            <v>LNFT</v>
          </cell>
        </row>
        <row r="1785">
          <cell r="A1785" t="str">
            <v>60222-2200</v>
          </cell>
          <cell r="B1785" t="str">
            <v>2400mm span, 3600mm rise reinforced concrete box culvert, double barrel</v>
          </cell>
          <cell r="C1785" t="str">
            <v>m</v>
          </cell>
          <cell r="D1785" t="str">
            <v>8 FEET SPAN, 12 FEET RISE REINFORCED CONCRETE BOX CULVERT, DOUBLE BARREL</v>
          </cell>
          <cell r="E1785" t="str">
            <v>LNFT</v>
          </cell>
        </row>
        <row r="1786">
          <cell r="A1786" t="str">
            <v>60222-2250</v>
          </cell>
          <cell r="B1786" t="str">
            <v>2400mm span, 4200mm rise reinforced concrete box culvert, double barrel</v>
          </cell>
          <cell r="C1786" t="str">
            <v>m</v>
          </cell>
          <cell r="D1786" t="str">
            <v>8 FEET SPAN, 14 FEET RISE REINFORCED CONCRETE BOX CULVERT, DOUBLE BARREL</v>
          </cell>
          <cell r="E1786" t="str">
            <v>LNFT</v>
          </cell>
        </row>
        <row r="1787">
          <cell r="A1787" t="str">
            <v>60222-2300</v>
          </cell>
          <cell r="B1787" t="str">
            <v>2700mm span, 900mm rise reinforced concrete box culvert, double barrel</v>
          </cell>
          <cell r="C1787" t="str">
            <v>m</v>
          </cell>
          <cell r="D1787" t="str">
            <v>9 FEET SPAN, 3 FEET RISE REINFORCED CONCRETE BOX CULVERT, DOUBLE BARREL</v>
          </cell>
          <cell r="E1787" t="str">
            <v>LNFT</v>
          </cell>
        </row>
        <row r="1788">
          <cell r="A1788" t="str">
            <v>60222-2350</v>
          </cell>
          <cell r="B1788" t="str">
            <v>2700mm span, 1200mm rise reinforced concrete box culvert, double barrel</v>
          </cell>
          <cell r="C1788" t="str">
            <v>m</v>
          </cell>
          <cell r="D1788" t="str">
            <v>9 FEET SPAN, 4 FEET RISE REINFORCED CONCRETE BOX CULVERT, DOUBLE BARREL</v>
          </cell>
          <cell r="E1788" t="str">
            <v>LNFT</v>
          </cell>
        </row>
        <row r="1789">
          <cell r="A1789" t="str">
            <v>60222-2400</v>
          </cell>
          <cell r="B1789" t="str">
            <v>2700mm span, 1500mm rise reinforced concrete box culvert, double barrel</v>
          </cell>
          <cell r="C1789" t="str">
            <v>m</v>
          </cell>
          <cell r="D1789" t="str">
            <v>9 FEET SPAN, 5 FEET RISE REINFORCED CONCRETE BOX CULVERT, DOUBLE BARREL</v>
          </cell>
          <cell r="E1789" t="str">
            <v>LNFT</v>
          </cell>
        </row>
        <row r="1790">
          <cell r="A1790" t="str">
            <v>60222-2450</v>
          </cell>
          <cell r="B1790" t="str">
            <v>2700mm span, 1800mm rise reinforced concrete box culvert, double barrel</v>
          </cell>
          <cell r="C1790" t="str">
            <v>m</v>
          </cell>
          <cell r="D1790" t="str">
            <v>9 FEET SPAN, 6 FEET RISE REINFORCED CONCRETE BOX CULVERT, DOUBLE BARREL</v>
          </cell>
          <cell r="E1790" t="str">
            <v>LNFT</v>
          </cell>
        </row>
        <row r="1791">
          <cell r="A1791" t="str">
            <v>60222-2500</v>
          </cell>
          <cell r="B1791" t="str">
            <v>2700mm span, 2100mm rise reinforced concrete box culvert, double barrel</v>
          </cell>
          <cell r="C1791" t="str">
            <v>m</v>
          </cell>
          <cell r="D1791" t="str">
            <v>9 FEET SPAN, 7 FEET RISE REINFORCED CONCRETE BOX CULVERT, DOUBLE BARREL</v>
          </cell>
          <cell r="E1791" t="str">
            <v>LNFT</v>
          </cell>
        </row>
        <row r="1792">
          <cell r="A1792" t="str">
            <v>60222-2550</v>
          </cell>
          <cell r="B1792" t="str">
            <v>2700mm span, 2400mm rise reinforced concrete box culvert, double barrel</v>
          </cell>
          <cell r="C1792" t="str">
            <v>m</v>
          </cell>
          <cell r="D1792" t="str">
            <v>9 FEET SPAN, 8 FEET RISE REINFORCED CONCRETE BOX CULVERT, DOUBLE BARREL</v>
          </cell>
          <cell r="E1792" t="str">
            <v>LNFT</v>
          </cell>
        </row>
        <row r="1793">
          <cell r="A1793" t="str">
            <v>60222-2600</v>
          </cell>
          <cell r="B1793" t="str">
            <v>2700mm span, 2700mm rise reinforced concrete box culvert, double barrel</v>
          </cell>
          <cell r="C1793" t="str">
            <v>m</v>
          </cell>
          <cell r="D1793" t="str">
            <v>9 FEET SPAN, 9 FEET RISE REINFORCED CONCRETE BOX CULVERT, DOUBLE BARREL</v>
          </cell>
          <cell r="E1793" t="str">
            <v>LNFT</v>
          </cell>
        </row>
        <row r="1794">
          <cell r="A1794" t="str">
            <v>60222-2650</v>
          </cell>
          <cell r="B1794" t="str">
            <v>2700mm span, 3000mm rise reinforced concrete box culvert, double barrel</v>
          </cell>
          <cell r="C1794" t="str">
            <v>m</v>
          </cell>
          <cell r="D1794" t="str">
            <v>9 FEET SPAN, 10 FEET RISE REINFORCED CONCRETE BOX CULVERT, DOUBLE BARREL</v>
          </cell>
          <cell r="E1794" t="str">
            <v>LNFT</v>
          </cell>
        </row>
        <row r="1795">
          <cell r="A1795" t="str">
            <v>60222-2700</v>
          </cell>
          <cell r="B1795" t="str">
            <v>2700mm span, 3300mm rise reinforced concrete box culvert, double barrel</v>
          </cell>
          <cell r="C1795" t="str">
            <v>m</v>
          </cell>
          <cell r="D1795" t="str">
            <v>9 FEET SPAN, 11 FEET RISE REINFORCED CONCRETE BOX CULVERT, DOUBLE BARREL</v>
          </cell>
          <cell r="E1795" t="str">
            <v>LNFT</v>
          </cell>
        </row>
        <row r="1796">
          <cell r="A1796" t="str">
            <v>60222-2750</v>
          </cell>
          <cell r="B1796" t="str">
            <v>2700mm span, 3600mm rise reinforced concrete box culvert, double barrel</v>
          </cell>
          <cell r="C1796" t="str">
            <v>m</v>
          </cell>
          <cell r="D1796" t="str">
            <v>9 FEET SPAN, 12 FEET RISE REINFORCED CONCRETE BOX CULVERT, DOUBLE BARREL</v>
          </cell>
          <cell r="E1796" t="str">
            <v>LNFT</v>
          </cell>
        </row>
        <row r="1797">
          <cell r="A1797" t="str">
            <v>60222-2800</v>
          </cell>
          <cell r="B1797" t="str">
            <v>2700mm span, 4200mm rise reinforced concrete box culvert, double barrel</v>
          </cell>
          <cell r="C1797" t="str">
            <v>m</v>
          </cell>
          <cell r="D1797" t="str">
            <v>9 FEET SPAN, 14 FEET RISE REINFORCED CONCRETE BOX CULVERT, DOUBLE BARREL</v>
          </cell>
          <cell r="E1797" t="str">
            <v>LNFT</v>
          </cell>
        </row>
        <row r="1798">
          <cell r="A1798" t="str">
            <v>60222-2850</v>
          </cell>
          <cell r="B1798" t="str">
            <v>2700mm span, 4800mm rise reinforced concrete box culvert, double barrel</v>
          </cell>
          <cell r="C1798" t="str">
            <v>m</v>
          </cell>
          <cell r="D1798" t="str">
            <v>9 FEET SPAN, 16 FEET RISE REINFORCED CONCRETE BOX CULVERT, DOUBLE BARREL</v>
          </cell>
          <cell r="E1798" t="str">
            <v>LNFT</v>
          </cell>
        </row>
        <row r="1799">
          <cell r="A1799" t="str">
            <v>60222-2900</v>
          </cell>
          <cell r="B1799" t="str">
            <v>3000mm span, 900mm rise reinforced concrete box culvert, double barrel</v>
          </cell>
          <cell r="C1799" t="str">
            <v>m</v>
          </cell>
          <cell r="D1799" t="str">
            <v>10 FEET SPAN, 3 FEET RISE REINFORCED CONCRETE BOX CULVERT, DOUBLE BARREL</v>
          </cell>
          <cell r="E1799" t="str">
            <v>LNFT</v>
          </cell>
        </row>
        <row r="1800">
          <cell r="A1800" t="str">
            <v>60222-2950</v>
          </cell>
          <cell r="B1800" t="str">
            <v>3000mm span, 1200mm rise reinforced concrete box culvert, double barrel</v>
          </cell>
          <cell r="C1800" t="str">
            <v>m</v>
          </cell>
          <cell r="D1800" t="str">
            <v>10 FEET SPAN, 4 FEET RISE REINFORCED CONCRETE BOX CULVERT, DOUBLE BARREL</v>
          </cell>
          <cell r="E1800" t="str">
            <v>LNFT</v>
          </cell>
        </row>
        <row r="1801">
          <cell r="A1801" t="str">
            <v>60222-3000</v>
          </cell>
          <cell r="B1801" t="str">
            <v>3000mm span, 1500mm rise reinforced concrete box culvert, double barrel</v>
          </cell>
          <cell r="C1801" t="str">
            <v>m</v>
          </cell>
          <cell r="D1801" t="str">
            <v>10 FEET SPAN, 5 FEET RISE REINFORCED CONCRETE BOX CULVERT, DOUBLE BARREL</v>
          </cell>
          <cell r="E1801" t="str">
            <v>LNFT</v>
          </cell>
        </row>
        <row r="1802">
          <cell r="A1802" t="str">
            <v>60222-3050</v>
          </cell>
          <cell r="B1802" t="str">
            <v>3000mm span, 1800mm rise reinforced concrete box culvert, double barrel</v>
          </cell>
          <cell r="C1802" t="str">
            <v>m</v>
          </cell>
          <cell r="D1802" t="str">
            <v>10 FEET SPAN, 6 FEET RISE REINFORCED CONCRETE BOX CULVERT, DOUBLE BARREL</v>
          </cell>
          <cell r="E1802" t="str">
            <v>LNFT</v>
          </cell>
        </row>
        <row r="1803">
          <cell r="A1803" t="str">
            <v>60222-3100</v>
          </cell>
          <cell r="B1803" t="str">
            <v>3000mm span, 2100mm rise reinforced concrete box culvert, double barrel</v>
          </cell>
          <cell r="C1803" t="str">
            <v>m</v>
          </cell>
          <cell r="D1803" t="str">
            <v>10 FEET SPAN, 7 FEET RISE REINFORCED CONCRETE BOX CULVERT, DOUBLE BARREL</v>
          </cell>
          <cell r="E1803" t="str">
            <v>LNFT</v>
          </cell>
        </row>
        <row r="1804">
          <cell r="A1804" t="str">
            <v>60222-3150</v>
          </cell>
          <cell r="B1804" t="str">
            <v>3000mm span, 2400mm rise reinforced concrete box culvert, double barrel</v>
          </cell>
          <cell r="C1804" t="str">
            <v>m</v>
          </cell>
          <cell r="D1804" t="str">
            <v>10 FEET SPAN, 8 FEET RISE REINFORCED CONCRETE BOX CULVERT, DOUBLE BARREL</v>
          </cell>
          <cell r="E1804" t="str">
            <v>LNFT</v>
          </cell>
        </row>
        <row r="1805">
          <cell r="A1805" t="str">
            <v>60222-3200</v>
          </cell>
          <cell r="B1805" t="str">
            <v>3000mm span, 2700mm rise reinforced concrete box culvert, double barrel</v>
          </cell>
          <cell r="C1805" t="str">
            <v>m</v>
          </cell>
          <cell r="D1805" t="str">
            <v>10 FEET SPAN, 9 FEET RISE REINFORCED CONCRETE BOX CULVERT, DOUBLE BARREL</v>
          </cell>
          <cell r="E1805" t="str">
            <v>LNFT</v>
          </cell>
        </row>
        <row r="1806">
          <cell r="A1806" t="str">
            <v>60222-3250</v>
          </cell>
          <cell r="B1806" t="str">
            <v>3000mm span, 3000mm rise reinforced concrete box culvert, double barrel</v>
          </cell>
          <cell r="C1806" t="str">
            <v>m</v>
          </cell>
          <cell r="D1806" t="str">
            <v>10 FEET SPAN, 10 FEET RISE REINFORCED CONCRETE BOX CULVERT, DOUBLE BARREL</v>
          </cell>
          <cell r="E1806" t="str">
            <v>LNFT</v>
          </cell>
        </row>
        <row r="1807">
          <cell r="A1807" t="str">
            <v>60222-3300</v>
          </cell>
          <cell r="B1807" t="str">
            <v>3000mm span, 3300mm rise reinforced concrete box culvert, double barrel</v>
          </cell>
          <cell r="C1807" t="str">
            <v>m</v>
          </cell>
          <cell r="D1807" t="str">
            <v>10 FEET SPAN, 11 FEET RISE REINFORCED CONCRETE BOX CULVERT, DOUBLE BARREL</v>
          </cell>
          <cell r="E1807" t="str">
            <v>LNFT</v>
          </cell>
        </row>
        <row r="1808">
          <cell r="A1808" t="str">
            <v>60222-3350</v>
          </cell>
          <cell r="B1808" t="str">
            <v>3000mm span, 3600mm rise reinforced concrete box culvert, double barrel</v>
          </cell>
          <cell r="C1808" t="str">
            <v>m</v>
          </cell>
          <cell r="D1808" t="str">
            <v>10 FEET SPAN, 12 FEET RISE REINFORCED CONCRETE BOX CULVERT, DOUBLE BARREL</v>
          </cell>
          <cell r="E1808" t="str">
            <v>LNFT</v>
          </cell>
        </row>
        <row r="1809">
          <cell r="A1809" t="str">
            <v>60222-3400</v>
          </cell>
          <cell r="B1809" t="str">
            <v>3000mm span, 4200mm rise reinforced concrete box culvert, double barrel</v>
          </cell>
          <cell r="C1809" t="str">
            <v>m</v>
          </cell>
          <cell r="D1809" t="str">
            <v>10 FEET SPAN, 14 FEET RISE REINFORCED CONCRETE BOX CULVERT, DOUBLE BARREL</v>
          </cell>
          <cell r="E1809" t="str">
            <v>LNFT</v>
          </cell>
        </row>
        <row r="1810">
          <cell r="A1810" t="str">
            <v>60222-3450</v>
          </cell>
          <cell r="B1810" t="str">
            <v>3000mm span, 4800mm rise reinforced concrete box culvert, double barrel</v>
          </cell>
          <cell r="C1810" t="str">
            <v>m</v>
          </cell>
          <cell r="D1810" t="str">
            <v>10 FEET SPAN, 16 FEET RISE REINFORCED CONCRETE BOX CULVERT, DOUBLE BARREL</v>
          </cell>
          <cell r="E1810" t="str">
            <v>LNFT</v>
          </cell>
        </row>
        <row r="1811">
          <cell r="A1811" t="str">
            <v>60222-3500</v>
          </cell>
          <cell r="B1811" t="str">
            <v>3300mm span, 1500mm rise reinforced concrete box culvert, double barrel</v>
          </cell>
          <cell r="C1811" t="str">
            <v>m</v>
          </cell>
          <cell r="D1811" t="str">
            <v>11 FEET SPAN, 5 FEET RISE REINFORCED CONCRETE BOX CULVERT, DOUBLE BARREL</v>
          </cell>
          <cell r="E1811" t="str">
            <v>LNFT</v>
          </cell>
        </row>
        <row r="1812">
          <cell r="A1812" t="str">
            <v>60222-3550</v>
          </cell>
          <cell r="B1812" t="str">
            <v>3300mm span, 1800mm rise reinforced concrete box culvert, double barrel</v>
          </cell>
          <cell r="C1812" t="str">
            <v>m</v>
          </cell>
          <cell r="D1812" t="str">
            <v>11 FEET SPAN, 6 FEET RISE REINFORCED CONCRETE BOX CULVERT, DOUBLE BARREL</v>
          </cell>
          <cell r="E1812" t="str">
            <v>LNFT</v>
          </cell>
        </row>
        <row r="1813">
          <cell r="A1813" t="str">
            <v>60222-3600</v>
          </cell>
          <cell r="B1813" t="str">
            <v>3300mm span, 2100mm rise reinforced concrete box culvert, double barrel</v>
          </cell>
          <cell r="C1813" t="str">
            <v>m</v>
          </cell>
          <cell r="D1813" t="str">
            <v>11 FEET SPAN, 7 FEET RISE REINFORCED CONCRETE BOX CULVERT, DOUBLE BARREL</v>
          </cell>
          <cell r="E1813" t="str">
            <v>LNFT</v>
          </cell>
        </row>
        <row r="1814">
          <cell r="A1814" t="str">
            <v>60222-3650</v>
          </cell>
          <cell r="B1814" t="str">
            <v>3300mm span, 2400mm rise reinforced concrete box culvert, double barrel</v>
          </cell>
          <cell r="C1814" t="str">
            <v>m</v>
          </cell>
          <cell r="D1814" t="str">
            <v>11 FEET SPAN, 8 FEET RISE REINFORCED CONCRETE BOX CULVERT, DOUBLE BARREL</v>
          </cell>
          <cell r="E1814" t="str">
            <v>LNFT</v>
          </cell>
        </row>
        <row r="1815">
          <cell r="A1815" t="str">
            <v>60222-3700</v>
          </cell>
          <cell r="B1815" t="str">
            <v>3300mm span, 2700mm rise reinforced concrete box culvert, double barrel</v>
          </cell>
          <cell r="C1815" t="str">
            <v>m</v>
          </cell>
          <cell r="D1815" t="str">
            <v>11 FEET SPAN, 9 FEET RISE REINFORCED CONCRETE BOX CULVERT, DOUBLE BARREL</v>
          </cell>
          <cell r="E1815" t="str">
            <v>LNFT</v>
          </cell>
        </row>
        <row r="1816">
          <cell r="A1816" t="str">
            <v>60222-3750</v>
          </cell>
          <cell r="B1816" t="str">
            <v>3300mm span, 3000mm rise reinforced concrete box culvert, double barrel</v>
          </cell>
          <cell r="C1816" t="str">
            <v>m</v>
          </cell>
          <cell r="D1816" t="str">
            <v>11 FEET SPAN, 10 FEET RISE REINFORCED CONCRETE BOX CULVERT, DOUBLE BARREL</v>
          </cell>
          <cell r="E1816" t="str">
            <v>LNFT</v>
          </cell>
        </row>
        <row r="1817">
          <cell r="A1817" t="str">
            <v>60222-3800</v>
          </cell>
          <cell r="B1817" t="str">
            <v>3300mm span, 3300mm rise reinforced concrete box culvert, double barrel</v>
          </cell>
          <cell r="C1817" t="str">
            <v>m</v>
          </cell>
          <cell r="D1817" t="str">
            <v>11 FEET SPAN, 11 FEET RISE REINFORCED CONCRETE BOX CULVERT, DOUBLE BARREL</v>
          </cell>
          <cell r="E1817" t="str">
            <v>LNFT</v>
          </cell>
        </row>
        <row r="1818">
          <cell r="A1818" t="str">
            <v>60222-3850</v>
          </cell>
          <cell r="B1818" t="str">
            <v>3300mm span, 3600mm rise reinforced concrete box culvert, double barrel</v>
          </cell>
          <cell r="C1818" t="str">
            <v>m</v>
          </cell>
          <cell r="D1818" t="str">
            <v>11 FEET SPAN, 12 FEET RISE REINFORCED CONCRETE BOX CULVERT, DOUBLE BARREL</v>
          </cell>
          <cell r="E1818" t="str">
            <v>LNFT</v>
          </cell>
        </row>
        <row r="1819">
          <cell r="A1819" t="str">
            <v>60222-3900</v>
          </cell>
          <cell r="B1819" t="str">
            <v>3300mm span, 4200mm rise reinforced concrete box culvert, double barrel</v>
          </cell>
          <cell r="C1819" t="str">
            <v>m</v>
          </cell>
          <cell r="D1819" t="str">
            <v>11 FEET SPAN, 14 FEET RISE REINFORCED CONCRETE BOX CULVERT, DOUBLE BARREL</v>
          </cell>
          <cell r="E1819" t="str">
            <v>LNFT</v>
          </cell>
        </row>
        <row r="1820">
          <cell r="A1820" t="str">
            <v>60222-3950</v>
          </cell>
          <cell r="B1820" t="str">
            <v>3300mm span, 4800mm rise reinforced concrete box culvert, double barrel</v>
          </cell>
          <cell r="C1820" t="str">
            <v>m</v>
          </cell>
          <cell r="D1820" t="str">
            <v>11 FEET SPAN, 16 FEET RISE REINFORCED CONCRETE BOX CULVERT, DOUBLE BARREL</v>
          </cell>
          <cell r="E1820" t="str">
            <v>LNFT</v>
          </cell>
        </row>
        <row r="1821">
          <cell r="A1821" t="str">
            <v>60222-4000</v>
          </cell>
          <cell r="B1821" t="str">
            <v>3600mm span, 2100mm rise reinforced concrete box culvert, double barrel</v>
          </cell>
          <cell r="C1821" t="str">
            <v>m</v>
          </cell>
          <cell r="D1821" t="str">
            <v>12 FEET SPAN, 7 FEET RISE REINFORCED CONCRETE BOX CULVERT, DOUBLE BARREL</v>
          </cell>
          <cell r="E1821" t="str">
            <v>LNFT</v>
          </cell>
        </row>
        <row r="1822">
          <cell r="A1822" t="str">
            <v>60222-4050</v>
          </cell>
          <cell r="B1822" t="str">
            <v>3600mm span, 2400mm rise reinforced concrete box culvert, double barrel</v>
          </cell>
          <cell r="C1822" t="str">
            <v>m</v>
          </cell>
          <cell r="D1822" t="str">
            <v>12 FEET SPAN, 8 FEET RISE REINFORCED CONCRETE BOX CULVERT, DOUBLE BARREL</v>
          </cell>
          <cell r="E1822" t="str">
            <v>LNFT</v>
          </cell>
        </row>
        <row r="1823">
          <cell r="A1823" t="str">
            <v>60222-4100</v>
          </cell>
          <cell r="B1823" t="str">
            <v>3600mm span, 2700mm rise reinforced concrete box culvert, double barrel</v>
          </cell>
          <cell r="C1823" t="str">
            <v>m</v>
          </cell>
          <cell r="D1823" t="str">
            <v>12 FEET SPAN, 9 FEET RISE REINFORCED CONCRETE BOX CULVERT, DOUBLE BARREL</v>
          </cell>
          <cell r="E1823" t="str">
            <v>LNFT</v>
          </cell>
        </row>
        <row r="1824">
          <cell r="A1824" t="str">
            <v>60222-4150</v>
          </cell>
          <cell r="B1824" t="str">
            <v>3600mm span, 3000mm rise reinforced concrete box culvert, double barrel</v>
          </cell>
          <cell r="C1824" t="str">
            <v>m</v>
          </cell>
          <cell r="D1824" t="str">
            <v>12 FEET SPAN, 10 FEET RISE REINFORCED CONCRETE BOX CULVERT, DOUBLE BARREL</v>
          </cell>
          <cell r="E1824" t="str">
            <v>LNFT</v>
          </cell>
        </row>
        <row r="1825">
          <cell r="A1825" t="str">
            <v>60222-4200</v>
          </cell>
          <cell r="B1825" t="str">
            <v>3600mm span, 3300mm rise reinforced concrete box culvert, double barrel</v>
          </cell>
          <cell r="C1825" t="str">
            <v>m</v>
          </cell>
          <cell r="D1825" t="str">
            <v>12 FEET SPAN, 11 FEET RISE REINFORCED CONCRETE BOX CULVERT, DOUBLE BARREL</v>
          </cell>
          <cell r="E1825" t="str">
            <v>LNFT</v>
          </cell>
        </row>
        <row r="1826">
          <cell r="A1826" t="str">
            <v>60222-4250</v>
          </cell>
          <cell r="B1826" t="str">
            <v>3600mm span, 3600mm rise reinforced concrete box culvert, double barrel</v>
          </cell>
          <cell r="C1826" t="str">
            <v>m</v>
          </cell>
          <cell r="D1826" t="str">
            <v>12 FEET SPAN, 12 FEET RISE REINFORCED CONCRETE BOX CULVERT, DOUBLE BARREL</v>
          </cell>
          <cell r="E1826" t="str">
            <v>LNFT</v>
          </cell>
        </row>
        <row r="1827">
          <cell r="A1827" t="str">
            <v>60222-4300</v>
          </cell>
          <cell r="B1827" t="str">
            <v>3600mm span, 4200mm rise reinforced concrete box culvert, double barrel</v>
          </cell>
          <cell r="C1827" t="str">
            <v>m</v>
          </cell>
          <cell r="D1827" t="str">
            <v>12 FEET SPAN, 14 FEET RISE REINFORCED CONCRETE BOX CULVERT, DOUBLE BARREL</v>
          </cell>
          <cell r="E1827" t="str">
            <v>LNFT</v>
          </cell>
        </row>
        <row r="1828">
          <cell r="A1828" t="str">
            <v>60222-4350</v>
          </cell>
          <cell r="B1828" t="str">
            <v>4200mm span, 1800mm rise reinforced concrete box culvert, double barrel</v>
          </cell>
          <cell r="C1828" t="str">
            <v>m</v>
          </cell>
          <cell r="D1828" t="str">
            <v>14 FEET SPAN, 6 FEET RISE REINFORCED CONCRETE BOX CULVERT, DOUBLE BARREL</v>
          </cell>
          <cell r="E1828" t="str">
            <v>LNFT</v>
          </cell>
        </row>
        <row r="1829">
          <cell r="A1829" t="str">
            <v>60222-4400</v>
          </cell>
          <cell r="B1829" t="str">
            <v>4200mm span, 2100mm rise reinforced concrete box culvert, double barrel</v>
          </cell>
          <cell r="C1829" t="str">
            <v>m</v>
          </cell>
          <cell r="D1829" t="str">
            <v>14 FEET SPAN, 7 FEET RISE REINFORCED CONCRETE BOX CULVERT, DOUBLE BARREL</v>
          </cell>
          <cell r="E1829" t="str">
            <v>LNFT</v>
          </cell>
        </row>
        <row r="1830">
          <cell r="A1830" t="str">
            <v>60222-4450</v>
          </cell>
          <cell r="B1830" t="str">
            <v>4200mm span, 2400mm rise reinforced concrete box culvert, double barrel</v>
          </cell>
          <cell r="C1830" t="str">
            <v>m</v>
          </cell>
          <cell r="D1830" t="str">
            <v>14 FEET SPAN, 8 FEET RISE REINFORCED CONCRETE BOX CULVERT, DOUBLE BARREL</v>
          </cell>
          <cell r="E1830" t="str">
            <v>LNFT</v>
          </cell>
        </row>
        <row r="1831">
          <cell r="A1831" t="str">
            <v>60222-4500</v>
          </cell>
          <cell r="B1831" t="str">
            <v>4200mm span, 2700mm rise reinforced concrete box culvert, double barrel</v>
          </cell>
          <cell r="C1831" t="str">
            <v>m</v>
          </cell>
          <cell r="D1831" t="str">
            <v>14 FEET SPAN, 9 FEET RISE REINFORCED CONCRETE BOX CULVERT, DOUBLE BARREL</v>
          </cell>
          <cell r="E1831" t="str">
            <v>LNFT</v>
          </cell>
        </row>
        <row r="1832">
          <cell r="A1832" t="str">
            <v>60222-4550</v>
          </cell>
          <cell r="B1832" t="str">
            <v>4200mm span, 3000mm rise reinforced concrete box culvert, double barrel</v>
          </cell>
          <cell r="C1832" t="str">
            <v>m</v>
          </cell>
          <cell r="D1832" t="str">
            <v>14 FEET SPAN, 10 FEET RISE REINFORCED CONCRETE BOX CULVERT, DOUBLE BARREL</v>
          </cell>
          <cell r="E1832" t="str">
            <v>LNFT</v>
          </cell>
        </row>
        <row r="1833">
          <cell r="A1833" t="str">
            <v>60222-4600</v>
          </cell>
          <cell r="B1833" t="str">
            <v>4200mm span, 3300mm rise reinforced concrete box culvert, double barrel</v>
          </cell>
          <cell r="C1833" t="str">
            <v>m</v>
          </cell>
          <cell r="D1833" t="str">
            <v>14 FEET SPAN, 11 FEET RISE REINFORCED CONCRETE BOX CULVERT, DOUBLE BARREL</v>
          </cell>
          <cell r="E1833" t="str">
            <v>LNFT</v>
          </cell>
        </row>
        <row r="1834">
          <cell r="A1834" t="str">
            <v>60222-4650</v>
          </cell>
          <cell r="B1834" t="str">
            <v>4200mm span, 3600mm rise reinforced concrete box culvert, double barrel</v>
          </cell>
          <cell r="C1834" t="str">
            <v>m</v>
          </cell>
          <cell r="D1834" t="str">
            <v>14 FEET SPAN, 12 FEET RISE REINFORCED CONCRETE BOX CULVERT, DOUBLE BARREL</v>
          </cell>
          <cell r="E1834" t="str">
            <v>LNFT</v>
          </cell>
        </row>
        <row r="1835">
          <cell r="A1835" t="str">
            <v>60222-4700</v>
          </cell>
          <cell r="B1835" t="str">
            <v>4200mm span, 4200mm rise reinforced concrete box culvert, double barrel</v>
          </cell>
          <cell r="C1835" t="str">
            <v>m</v>
          </cell>
          <cell r="D1835" t="str">
            <v>14 FEET SPAN, 14 FEET RISE REINFORCED CONCRETE BOX CULVERT, DOUBLE BARREL</v>
          </cell>
          <cell r="E1835" t="str">
            <v>LNFT</v>
          </cell>
        </row>
        <row r="1836">
          <cell r="A1836" t="str">
            <v>60222-4750</v>
          </cell>
          <cell r="B1836" t="str">
            <v>4200mm span, 4800mm rise reinforced concrete box culvert, double barrel</v>
          </cell>
          <cell r="C1836" t="str">
            <v>m</v>
          </cell>
          <cell r="D1836" t="str">
            <v>14 FEET SPAN, 16 FEET RISE REINFORCED CONCRETE BOX CULVERT, DOUBLE BARREL</v>
          </cell>
          <cell r="E1836" t="str">
            <v>LNFT</v>
          </cell>
        </row>
        <row r="1837">
          <cell r="A1837" t="str">
            <v>60222-4800</v>
          </cell>
          <cell r="B1837" t="str">
            <v>7200mm span, 2400mm rise reinforced concrete box culvert, double barrel</v>
          </cell>
          <cell r="C1837" t="str">
            <v>m</v>
          </cell>
          <cell r="D1837" t="str">
            <v>24 FEET SPAN, 8 FEET RISE REINFORCED CONCRETE BOX CULVERT, DOUBLE BARREL</v>
          </cell>
          <cell r="E1837" t="str">
            <v>LNFT</v>
          </cell>
        </row>
        <row r="1838">
          <cell r="A1838" t="str">
            <v>60223-0100</v>
          </cell>
          <cell r="B1838" t="str">
            <v>900mm span, 900mm rise reinforced concrete box culvert, triple barrel</v>
          </cell>
          <cell r="C1838" t="str">
            <v>m</v>
          </cell>
          <cell r="D1838" t="str">
            <v>3 FEET SPAN, 3 FEET RISE REINFORCED CONCRETE BOX CULVERT, TRIPLE BARREL</v>
          </cell>
          <cell r="E1838" t="str">
            <v>LNFT</v>
          </cell>
        </row>
        <row r="1839">
          <cell r="A1839" t="str">
            <v>60223-0150</v>
          </cell>
          <cell r="B1839" t="str">
            <v>900mm span, 1200mm rise reinforced concrete box culvert, triple barrel</v>
          </cell>
          <cell r="C1839" t="str">
            <v>m</v>
          </cell>
          <cell r="D1839" t="str">
            <v>3 FEET SPAN, 4 FEET RISE REINFORCED CONCRETE BOX CULVERT, TRIPLE BARREL</v>
          </cell>
          <cell r="E1839" t="str">
            <v>LNFT</v>
          </cell>
        </row>
        <row r="1840">
          <cell r="A1840" t="str">
            <v>60223-0200</v>
          </cell>
          <cell r="B1840" t="str">
            <v>900mm span, 1500mm rise reinforced concrete box culvert, triple barrel</v>
          </cell>
          <cell r="C1840" t="str">
            <v>m</v>
          </cell>
          <cell r="D1840" t="str">
            <v>3 FEET SPAN, 5 FEET RISE REINFORCED CONCRETE BOX CULVERT, TRIPLE BARREL</v>
          </cell>
          <cell r="E1840" t="str">
            <v>LNFT</v>
          </cell>
        </row>
        <row r="1841">
          <cell r="A1841" t="str">
            <v>60223-0250</v>
          </cell>
          <cell r="B1841" t="str">
            <v>900mm span, 1800mm rise reinforced concrete box culvert, triple barrel</v>
          </cell>
          <cell r="C1841" t="str">
            <v>m</v>
          </cell>
          <cell r="D1841" t="str">
            <v>3 FEET SPAN, 6 FEET RISE REINFORCED CONCRETE BOX CULVERT, TRIPLE BARREL</v>
          </cell>
          <cell r="E1841" t="str">
            <v>LNFT</v>
          </cell>
        </row>
        <row r="1842">
          <cell r="A1842" t="str">
            <v>60223-0300</v>
          </cell>
          <cell r="B1842" t="str">
            <v>1200mm span, 900mm rise reinforced concrete box culvert, triple barrel</v>
          </cell>
          <cell r="C1842" t="str">
            <v>m</v>
          </cell>
          <cell r="D1842" t="str">
            <v>4 FEET SPAN, 3 FEET RISE REINFORCED CONCRETE BOX CULVERT, TRIPLE BARREL</v>
          </cell>
          <cell r="E1842" t="str">
            <v>LNFT</v>
          </cell>
        </row>
        <row r="1843">
          <cell r="A1843" t="str">
            <v>60223-0350</v>
          </cell>
          <cell r="B1843" t="str">
            <v>1200mm span, 1200mm rise reinforced concrete box culvert, triple barrel</v>
          </cell>
          <cell r="C1843" t="str">
            <v>m</v>
          </cell>
          <cell r="D1843" t="str">
            <v>4 FEET SPAN, 4 FEET RISE REINFORCED CONCRETE BOX CULVERT, TRIPLE BARREL</v>
          </cell>
          <cell r="E1843" t="str">
            <v>LNFT</v>
          </cell>
        </row>
        <row r="1844">
          <cell r="A1844" t="str">
            <v>60223-0400</v>
          </cell>
          <cell r="B1844" t="str">
            <v>1200mm span, 1500mm rise reinforced concrete box culvert, triple barrel</v>
          </cell>
          <cell r="C1844" t="str">
            <v>m</v>
          </cell>
          <cell r="D1844" t="str">
            <v>4 FEET SPAN, 5 FEET RISE REINFORCED CONCRETE BOX CULVERT, TRIPLE BARREL</v>
          </cell>
          <cell r="E1844" t="str">
            <v>LNFT</v>
          </cell>
        </row>
        <row r="1845">
          <cell r="A1845" t="str">
            <v>60223-0450</v>
          </cell>
          <cell r="B1845" t="str">
            <v>1200mm span, 1800mm rise reinforced concrete box culvert, triple barrel</v>
          </cell>
          <cell r="C1845" t="str">
            <v>m</v>
          </cell>
          <cell r="D1845" t="str">
            <v>4 FEET SPAN, 6 FEET RISE REINFORCED CONCRETE BOX CULVERT, TRIPLE BARREL</v>
          </cell>
          <cell r="E1845" t="str">
            <v>LNFT</v>
          </cell>
        </row>
        <row r="1846">
          <cell r="A1846" t="str">
            <v>60223-0500</v>
          </cell>
          <cell r="B1846" t="str">
            <v>1200mm span, 2100mm rise reinforced concrete box culvert, triple barrel</v>
          </cell>
          <cell r="C1846" t="str">
            <v>m</v>
          </cell>
          <cell r="D1846" t="str">
            <v>4 FEET SPAN, 7 FEET RISE REINFORCED CONCRETE BOX CULVERT, TRIPLE BARREL</v>
          </cell>
          <cell r="E1846" t="str">
            <v>LNFT</v>
          </cell>
        </row>
        <row r="1847">
          <cell r="A1847" t="str">
            <v>60223-0550</v>
          </cell>
          <cell r="B1847" t="str">
            <v>1500mm span, 900mm rise reinforced concrete box culvert, triple barrel</v>
          </cell>
          <cell r="C1847" t="str">
            <v>m</v>
          </cell>
          <cell r="D1847" t="str">
            <v>5 FEET SPAN, 3 FEET RISE REINFORCED CONCRETE BOX CULVERT, TRIPLE BARREL</v>
          </cell>
          <cell r="E1847" t="str">
            <v>LNFT</v>
          </cell>
        </row>
        <row r="1848">
          <cell r="A1848" t="str">
            <v>60223-0600</v>
          </cell>
          <cell r="B1848" t="str">
            <v>1500mm span, 1200mm rise reinforced concrete box culvert, triple barrel</v>
          </cell>
          <cell r="C1848" t="str">
            <v>m</v>
          </cell>
          <cell r="D1848" t="str">
            <v>5 FEET SPAN, 4 FEET RISE REINFORCED CONCRETE BOX CULVERT, TRIPLE BARREL</v>
          </cell>
          <cell r="E1848" t="str">
            <v>LNFT</v>
          </cell>
        </row>
        <row r="1849">
          <cell r="A1849" t="str">
            <v>60223-0650</v>
          </cell>
          <cell r="B1849" t="str">
            <v>1500mm span, 1500mm rise reinforced concrete box culvert, triple barrel</v>
          </cell>
          <cell r="C1849" t="str">
            <v>m</v>
          </cell>
          <cell r="D1849" t="str">
            <v>5 FEET SPAN, 5 FEET RISE REINFORCED CONCRETE BOX CULVERT, TRIPLE BARREL</v>
          </cell>
          <cell r="E1849" t="str">
            <v>LNFT</v>
          </cell>
        </row>
        <row r="1850">
          <cell r="A1850" t="str">
            <v>60223-0700</v>
          </cell>
          <cell r="B1850" t="str">
            <v>1500mm span, 1800mm rise reinforced concrete box culvert, triple barrel</v>
          </cell>
          <cell r="C1850" t="str">
            <v>m</v>
          </cell>
          <cell r="D1850" t="str">
            <v>5 FEET SPAN, 6 FEET RISE REINFORCED CONCRETE BOX CULVERT, TRIPLE BARREL</v>
          </cell>
          <cell r="E1850" t="str">
            <v>LNFT</v>
          </cell>
        </row>
        <row r="1851">
          <cell r="A1851" t="str">
            <v>60223-0750</v>
          </cell>
          <cell r="B1851" t="str">
            <v>1500mm span, 2100mm rise reinforced concrete box culvert, triple barrel</v>
          </cell>
          <cell r="C1851" t="str">
            <v>m</v>
          </cell>
          <cell r="D1851" t="str">
            <v>5 FEET SPAN, 7 FEET RISE REINFORCED CONCRETE BOX CULVERT, TRIPLE BARREL</v>
          </cell>
          <cell r="E1851" t="str">
            <v>LNFT</v>
          </cell>
        </row>
        <row r="1852">
          <cell r="A1852" t="str">
            <v>60223-0800</v>
          </cell>
          <cell r="B1852" t="str">
            <v>1500mm span, 2400mm rise reinforced concrete box culvert, triple barrel</v>
          </cell>
          <cell r="C1852" t="str">
            <v>m</v>
          </cell>
          <cell r="D1852" t="str">
            <v>5 FEET SPAN, 8 FEET RISE REINFORCED CONCRETE BOX CULVERT, TRIPLE BARREL</v>
          </cell>
          <cell r="E1852" t="str">
            <v>LNFT</v>
          </cell>
        </row>
        <row r="1853">
          <cell r="A1853" t="str">
            <v>60223-0850</v>
          </cell>
          <cell r="B1853" t="str">
            <v>1500mm span, 2700mm rise reinforced concrete box culvert, triple barrel</v>
          </cell>
          <cell r="C1853" t="str">
            <v>m</v>
          </cell>
          <cell r="D1853" t="str">
            <v>5 FEET SPAN, 9 FEET RISE REINFORCED CONCRETE BOX CULVERT, TRIPLE BARREL</v>
          </cell>
          <cell r="E1853" t="str">
            <v>LNFT</v>
          </cell>
        </row>
        <row r="1854">
          <cell r="A1854" t="str">
            <v>60223-0900</v>
          </cell>
          <cell r="B1854" t="str">
            <v>1500mm span, 3000mm rise reinforced concrete box culvert, triple barrel</v>
          </cell>
          <cell r="C1854" t="str">
            <v>m</v>
          </cell>
          <cell r="D1854" t="str">
            <v>5 FEET SPAN, 10 FEET RISE REINFORCED CONCRETE BOX CULVERT, TRIPLE BARREL</v>
          </cell>
          <cell r="E1854" t="str">
            <v>LNFT</v>
          </cell>
        </row>
        <row r="1855">
          <cell r="A1855" t="str">
            <v>60223-0950</v>
          </cell>
          <cell r="B1855" t="str">
            <v>1500mm span, 3300mm rise reinforced concrete box culvert, triple barrel</v>
          </cell>
          <cell r="C1855" t="str">
            <v>m</v>
          </cell>
          <cell r="D1855" t="str">
            <v>5 FEET SPAN, 11 FEET RISE REINFORCED CONCRETE BOX CULVERT, TRIPLE BARREL</v>
          </cell>
          <cell r="E1855" t="str">
            <v>LNFT</v>
          </cell>
        </row>
        <row r="1856">
          <cell r="A1856" t="str">
            <v>60223-1000</v>
          </cell>
          <cell r="B1856" t="str">
            <v>1500mm span, 3600mm rise reinforced concrete box culvert, triple barrel</v>
          </cell>
          <cell r="C1856" t="str">
            <v>m</v>
          </cell>
          <cell r="D1856" t="str">
            <v>5 FEET SPAN, 12 FEET RISE REINFORCED CONCRETE BOX CULVERT, TRIPLE BARREL</v>
          </cell>
          <cell r="E1856" t="str">
            <v>LNFT</v>
          </cell>
        </row>
        <row r="1857">
          <cell r="A1857" t="str">
            <v>60223-1050</v>
          </cell>
          <cell r="B1857" t="str">
            <v>1500mm span, 4200mm rise reinforced concrete box culvert, triple barrel</v>
          </cell>
          <cell r="C1857" t="str">
            <v>m</v>
          </cell>
          <cell r="D1857" t="str">
            <v>5 FEET SPAN, 14 FEET RISE REINFORCED CONCRETE BOX CULVERT, TRIPLE BARREL</v>
          </cell>
          <cell r="E1857" t="str">
            <v>LNFT</v>
          </cell>
        </row>
        <row r="1858">
          <cell r="A1858" t="str">
            <v>60223-1100</v>
          </cell>
          <cell r="B1858" t="str">
            <v>1500mm span, 4800mm rise reinforced concrete box culvert, triple barrel</v>
          </cell>
          <cell r="C1858" t="str">
            <v>m</v>
          </cell>
          <cell r="D1858" t="str">
            <v>5 FEET SPAN, 16 FEET RISE REINFORCED CONCRETE BOX CULVERT, TRIPLE BARREL</v>
          </cell>
          <cell r="E1858" t="str">
            <v>LNFT</v>
          </cell>
        </row>
        <row r="1859">
          <cell r="A1859" t="str">
            <v>60223-1150</v>
          </cell>
          <cell r="B1859" t="str">
            <v>1800mm span, 900mm rise reinforced concrete box culvert, triple barrel</v>
          </cell>
          <cell r="C1859" t="str">
            <v>m</v>
          </cell>
          <cell r="D1859" t="str">
            <v>6 FEET SPAN, 3 FEET RISE REINFORCED CONCRETE BOX CULVERT, TRIPLE BARREL</v>
          </cell>
          <cell r="E1859" t="str">
            <v>LNFT</v>
          </cell>
        </row>
        <row r="1860">
          <cell r="A1860" t="str">
            <v>60223-1200</v>
          </cell>
          <cell r="B1860" t="str">
            <v>1800mm span, 1200mm rise reinforced concrete box culvert, triple barrel</v>
          </cell>
          <cell r="C1860" t="str">
            <v>m</v>
          </cell>
          <cell r="D1860" t="str">
            <v>6 FEET SPAN, 4 FEET RISE REINFORCED CONCRETE BOX CULVERT, TRIPLE BARREL</v>
          </cell>
          <cell r="E1860" t="str">
            <v>LNFT</v>
          </cell>
        </row>
        <row r="1861">
          <cell r="A1861" t="str">
            <v>60223-1250</v>
          </cell>
          <cell r="B1861" t="str">
            <v>1800mm span, 1500mm rise reinforced concrete box culvert, triple barrel</v>
          </cell>
          <cell r="C1861" t="str">
            <v>m</v>
          </cell>
          <cell r="D1861" t="str">
            <v>6 FEET SPAN, 5 FEET RISE REINFORCED CONCRETE BOX CULVERT, TRIPLE BARREL</v>
          </cell>
          <cell r="E1861" t="str">
            <v>LNFT</v>
          </cell>
        </row>
        <row r="1862">
          <cell r="A1862" t="str">
            <v>60223-1300</v>
          </cell>
          <cell r="B1862" t="str">
            <v>1800mm span, 1800mm rise reinforced concrete box culvert, triple barrel</v>
          </cell>
          <cell r="C1862" t="str">
            <v>m</v>
          </cell>
          <cell r="D1862" t="str">
            <v>6 FEET SPAN, 6 FEET RISE REINFORCED CONCRETE BOX CULVERT, TRIPLE BARREL</v>
          </cell>
          <cell r="E1862" t="str">
            <v>LNFT</v>
          </cell>
        </row>
        <row r="1863">
          <cell r="A1863" t="str">
            <v>60223-1350</v>
          </cell>
          <cell r="B1863" t="str">
            <v>1800mm span, 2100mm rise reinforced concrete box culvert, triple barrel</v>
          </cell>
          <cell r="C1863" t="str">
            <v>m</v>
          </cell>
          <cell r="D1863" t="str">
            <v>6 FEET SPAN, 7 FEET RISE REINFORCED CONCRETE BOX CULVERT, TRIPLE BARREL</v>
          </cell>
          <cell r="E1863" t="str">
            <v>LNFT</v>
          </cell>
        </row>
        <row r="1864">
          <cell r="A1864" t="str">
            <v>60223-1400</v>
          </cell>
          <cell r="B1864" t="str">
            <v>1800mm span, 2400mm rise reinforced concrete box culvert, triple barrel</v>
          </cell>
          <cell r="C1864" t="str">
            <v>m</v>
          </cell>
          <cell r="D1864" t="str">
            <v>6 FEET SPAN, 8 FEET RISE REINFORCED CONCRETE BOX CULVERT, TRIPLE BARREL</v>
          </cell>
          <cell r="E1864" t="str">
            <v>LNFT</v>
          </cell>
        </row>
        <row r="1865">
          <cell r="A1865" t="str">
            <v>60223-1450</v>
          </cell>
          <cell r="B1865" t="str">
            <v>1800mm span, 2700mm rise reinforced concrete box culvert, triple barrel</v>
          </cell>
          <cell r="C1865" t="str">
            <v>m</v>
          </cell>
          <cell r="D1865" t="str">
            <v>6 FEET SPAN, 9 FEET RISE REINFORCED CONCRETE BOX CULVERT, TRIPLE BARREL</v>
          </cell>
          <cell r="E1865" t="str">
            <v>LNFT</v>
          </cell>
        </row>
        <row r="1866">
          <cell r="A1866" t="str">
            <v>60223-1500</v>
          </cell>
          <cell r="B1866" t="str">
            <v>1800mm span, 3000mm rise reinforced concrete box culvert, triple barrel</v>
          </cell>
          <cell r="C1866" t="str">
            <v>m</v>
          </cell>
          <cell r="D1866" t="str">
            <v>6 FEET SPAN, 10 FEET RISE REINFORCED CONCRETE BOX CULVERT, TRIPLE BARREL</v>
          </cell>
          <cell r="E1866" t="str">
            <v>LNFT</v>
          </cell>
        </row>
        <row r="1867">
          <cell r="A1867" t="str">
            <v>60223-1550</v>
          </cell>
          <cell r="B1867" t="str">
            <v>1800mm span, 3300mm rise reinforced concrete box culvert, triple barrel</v>
          </cell>
          <cell r="C1867" t="str">
            <v>m</v>
          </cell>
          <cell r="D1867" t="str">
            <v>6 FEET SPAN, 11 FEET RISE REINFORCED CONCRETE BOX CULVERT, TRIPLE BARREL</v>
          </cell>
          <cell r="E1867" t="str">
            <v>LNFT</v>
          </cell>
        </row>
        <row r="1868">
          <cell r="A1868" t="str">
            <v>60223-1600</v>
          </cell>
          <cell r="B1868" t="str">
            <v>1800mm span, 3600mm rise reinforced concrete box culvert, triple barrel</v>
          </cell>
          <cell r="C1868" t="str">
            <v>m</v>
          </cell>
          <cell r="D1868" t="str">
            <v>6 FEET SPAN, 12 FEET RISE REINFORCED CONCRETE BOX CULVERT, TRIPLE BARREL</v>
          </cell>
          <cell r="E1868" t="str">
            <v>LNFT</v>
          </cell>
        </row>
        <row r="1869">
          <cell r="A1869" t="str">
            <v>60223-1650</v>
          </cell>
          <cell r="B1869" t="str">
            <v>1800mm span, 4200mm rise reinforced concrete box culvert, triple barrel</v>
          </cell>
          <cell r="C1869" t="str">
            <v>m</v>
          </cell>
          <cell r="D1869" t="str">
            <v>6 FEET SPAN, 14 FEET RISE REINFORCED CONCRETE BOX CULVERT, TRIPLE BARREL</v>
          </cell>
          <cell r="E1869" t="str">
            <v>LNFT</v>
          </cell>
        </row>
        <row r="1870">
          <cell r="A1870" t="str">
            <v>60223-1700</v>
          </cell>
          <cell r="B1870" t="str">
            <v>1800mm span, 4800mm rise reinforced concrete box culvert, triple barrel</v>
          </cell>
          <cell r="C1870" t="str">
            <v>m</v>
          </cell>
          <cell r="D1870" t="str">
            <v>6 FEET SPAN, 16 FEET RISE REINFORCED CONCRETE BOX CULVERT, TRIPLE BARREL</v>
          </cell>
          <cell r="E1870" t="str">
            <v>LNFT</v>
          </cell>
        </row>
        <row r="1871">
          <cell r="A1871" t="str">
            <v>60223-1750</v>
          </cell>
          <cell r="B1871" t="str">
            <v>2400mm span, 900mm rise reinforced concrete box culvert, triple barrel</v>
          </cell>
          <cell r="C1871" t="str">
            <v>m</v>
          </cell>
          <cell r="D1871" t="str">
            <v>8 FEET SPAN, 3 FEET RISE REINFORCED CONCRETE BOX CULVERT, TRIPLE BARREL</v>
          </cell>
          <cell r="E1871" t="str">
            <v>LNFT</v>
          </cell>
        </row>
        <row r="1872">
          <cell r="A1872" t="str">
            <v>60223-1800</v>
          </cell>
          <cell r="B1872" t="str">
            <v>2400mm span, 1200mm rise reinforced concrete box culvert, triple barrel</v>
          </cell>
          <cell r="C1872" t="str">
            <v>m</v>
          </cell>
          <cell r="D1872" t="str">
            <v>8 FEET SPAN, 4 FEET RISE REINFORCED CONCRETE BOX CULVERT, TRIPLE BARREL</v>
          </cell>
          <cell r="E1872" t="str">
            <v>LNFT</v>
          </cell>
        </row>
        <row r="1873">
          <cell r="A1873" t="str">
            <v>60223-1850</v>
          </cell>
          <cell r="B1873" t="str">
            <v>2400mm span, 1500mm rise reinforced concrete box culvert, triple barrel</v>
          </cell>
          <cell r="C1873" t="str">
            <v>m</v>
          </cell>
          <cell r="D1873" t="str">
            <v>8 FEET SPAN, 5 FEET RISE REINFORCED CONCRETE BOX CULVERT, TRIPLE BARREL</v>
          </cell>
          <cell r="E1873" t="str">
            <v>LNFT</v>
          </cell>
        </row>
        <row r="1874">
          <cell r="A1874" t="str">
            <v>60223-1900</v>
          </cell>
          <cell r="B1874" t="str">
            <v>2400mm span, 1800mm rise reinforced concrete box culvert, triple barrel</v>
          </cell>
          <cell r="C1874" t="str">
            <v>m</v>
          </cell>
          <cell r="D1874" t="str">
            <v>8 FEET SPAN, 6 FEET RISE REINFORCED CONCRETE BOX CULVERT, TRIPLE BARREL</v>
          </cell>
          <cell r="E1874" t="str">
            <v>LNFT</v>
          </cell>
        </row>
        <row r="1875">
          <cell r="A1875" t="str">
            <v>60223-1950</v>
          </cell>
          <cell r="B1875" t="str">
            <v>2400mm span, 2100mm rise reinforced concrete box culvert, triple barrel</v>
          </cell>
          <cell r="C1875" t="str">
            <v>m</v>
          </cell>
          <cell r="D1875" t="str">
            <v>8 FEET SPAN, 7 FEET RISE REINFORCED CONCRETE BOX CULVERT, TRIPLE BARREL</v>
          </cell>
          <cell r="E1875" t="str">
            <v>LNFT</v>
          </cell>
        </row>
        <row r="1876">
          <cell r="A1876" t="str">
            <v>60223-2000</v>
          </cell>
          <cell r="B1876" t="str">
            <v>2400mm span, 2400mm rise reinforced concrete box culvert, triple barrel</v>
          </cell>
          <cell r="C1876" t="str">
            <v>m</v>
          </cell>
          <cell r="D1876" t="str">
            <v>8 FEET SPAN, 8 FEET RISE REINFORCED CONCRETE BOX CULVERT, TRIPLE BARREL</v>
          </cell>
          <cell r="E1876" t="str">
            <v>LNFT</v>
          </cell>
        </row>
        <row r="1877">
          <cell r="A1877" t="str">
            <v>60223-2050</v>
          </cell>
          <cell r="B1877" t="str">
            <v>2400mm span, 2700mm rise reinforced concrete box culvert, triple barrel</v>
          </cell>
          <cell r="C1877" t="str">
            <v>m</v>
          </cell>
          <cell r="D1877" t="str">
            <v>8 FEET SPAN, 9 FEET RISE REINFORCED CONCRETE BOX CULVERT, TRIPLE BARREL</v>
          </cell>
          <cell r="E1877" t="str">
            <v>LNFT</v>
          </cell>
        </row>
        <row r="1878">
          <cell r="A1878" t="str">
            <v>60223-2100</v>
          </cell>
          <cell r="B1878" t="str">
            <v>2400mm span, 3000mm rise reinforced concrete box culvert, triple barrel</v>
          </cell>
          <cell r="C1878" t="str">
            <v>m</v>
          </cell>
          <cell r="D1878" t="str">
            <v>8 FEET SPAN, 10 FEET RISE REINFORCED CONCRETE BOX CULVERT, TRIPLE BARREL</v>
          </cell>
          <cell r="E1878" t="str">
            <v>LNFT</v>
          </cell>
        </row>
        <row r="1879">
          <cell r="A1879" t="str">
            <v>60223-2150</v>
          </cell>
          <cell r="B1879" t="str">
            <v>2400mm span, 3300mm rise reinforced concrete box culvert, triple barrel</v>
          </cell>
          <cell r="C1879" t="str">
            <v>m</v>
          </cell>
          <cell r="D1879" t="str">
            <v>8 FEET SPAN, 11 FEET RISE REINFORCED CONCRETE BOX CULVERT, TRIPLE BARREL</v>
          </cell>
          <cell r="E1879" t="str">
            <v>LNFT</v>
          </cell>
        </row>
        <row r="1880">
          <cell r="A1880" t="str">
            <v>60223-2200</v>
          </cell>
          <cell r="B1880" t="str">
            <v>2400mm span, 3600mm rise reinforced concrete box culvert, triple barrel</v>
          </cell>
          <cell r="C1880" t="str">
            <v>m</v>
          </cell>
          <cell r="D1880" t="str">
            <v>8 FEET SPAN, 12 FEET RISE REINFORCED CONCRETE BOX CULVERT, TRIPLE BARREL</v>
          </cell>
          <cell r="E1880" t="str">
            <v>LNFT</v>
          </cell>
        </row>
        <row r="1881">
          <cell r="A1881" t="str">
            <v>60223-2250</v>
          </cell>
          <cell r="B1881" t="str">
            <v>2400mm span, 4200mm rise reinforced concrete box culvert, triple barrel</v>
          </cell>
          <cell r="C1881" t="str">
            <v>m</v>
          </cell>
          <cell r="D1881" t="str">
            <v>8 FEET SPAN, 14 FEET RISE REINFORCED CONCRETE BOX CULVERT, TRIPLE BARREL</v>
          </cell>
          <cell r="E1881" t="str">
            <v>LNFT</v>
          </cell>
        </row>
        <row r="1882">
          <cell r="A1882" t="str">
            <v>60223-2300</v>
          </cell>
          <cell r="B1882" t="str">
            <v>2700mm span, 900mm rise reinforced concrete box culvert, triple barrel</v>
          </cell>
          <cell r="C1882" t="str">
            <v>m</v>
          </cell>
          <cell r="D1882" t="str">
            <v>9 FEET SPAN, 3 FEET RISE REINFORCED CONCRETE BOX CULVERT, TRIPLE BARREL</v>
          </cell>
          <cell r="E1882" t="str">
            <v>LNFT</v>
          </cell>
        </row>
        <row r="1883">
          <cell r="A1883" t="str">
            <v>60223-2350</v>
          </cell>
          <cell r="B1883" t="str">
            <v>2700mm span, 1200mm rise reinforced concrete box culvert, triple barrel</v>
          </cell>
          <cell r="C1883" t="str">
            <v>m</v>
          </cell>
          <cell r="D1883" t="str">
            <v>9 FEET SPAN, 4 FEET RISE REINFORCED CONCRETE BOX CULVERT, TRIPLE BARREL</v>
          </cell>
          <cell r="E1883" t="str">
            <v>LNFT</v>
          </cell>
        </row>
        <row r="1884">
          <cell r="A1884" t="str">
            <v>60223-2400</v>
          </cell>
          <cell r="B1884" t="str">
            <v>2700mm span, 1500mm rise reinforced concrete box culvert, triple barrel</v>
          </cell>
          <cell r="C1884" t="str">
            <v>m</v>
          </cell>
          <cell r="D1884" t="str">
            <v>9 FEET SPAN, 5 FEET RISE REINFORCED CONCRETE BOX CULVERT, TRIPLE BARREL</v>
          </cell>
          <cell r="E1884" t="str">
            <v>LNFT</v>
          </cell>
        </row>
        <row r="1885">
          <cell r="A1885" t="str">
            <v>60223-2450</v>
          </cell>
          <cell r="B1885" t="str">
            <v>2700mm span, 1800mm rise reinforced concrete box culvert, triple barrel</v>
          </cell>
          <cell r="C1885" t="str">
            <v>m</v>
          </cell>
          <cell r="D1885" t="str">
            <v>9 FEET SPAN, 6 FEET RISE REINFORCED CONCRETE BOX CULVERT, TRIPLE BARREL</v>
          </cell>
          <cell r="E1885" t="str">
            <v>LNFT</v>
          </cell>
        </row>
        <row r="1886">
          <cell r="A1886" t="str">
            <v>60223-2500</v>
          </cell>
          <cell r="B1886" t="str">
            <v>2700mm span, 2100mm rise reinforced concrete box culvert, triple barrel</v>
          </cell>
          <cell r="C1886" t="str">
            <v>m</v>
          </cell>
          <cell r="D1886" t="str">
            <v>9 FEET SPAN, 7 FEET RISE REINFORCED CONCRETE BOX CULVERT, TRIPLE BARREL</v>
          </cell>
          <cell r="E1886" t="str">
            <v>LNFT</v>
          </cell>
        </row>
        <row r="1887">
          <cell r="A1887" t="str">
            <v>60223-2550</v>
          </cell>
          <cell r="B1887" t="str">
            <v>2700mm span, 2400mm rise reinforced concrete box culvert, triple barrel</v>
          </cell>
          <cell r="C1887" t="str">
            <v>m</v>
          </cell>
          <cell r="D1887" t="str">
            <v>9 FEET SPAN, 8 FEET RISE REINFORCED CONCRETE BOX CULVERT, TRIPLE BARREL</v>
          </cell>
          <cell r="E1887" t="str">
            <v>LNFT</v>
          </cell>
        </row>
        <row r="1888">
          <cell r="A1888" t="str">
            <v>60223-2600</v>
          </cell>
          <cell r="B1888" t="str">
            <v>2700mm span, 2700mm rise reinforced concrete box culvert, triple barrel</v>
          </cell>
          <cell r="C1888" t="str">
            <v>m</v>
          </cell>
          <cell r="D1888" t="str">
            <v>9 FEET SPAN, 9 FEET RISE REINFORCED CONCRETE BOX CULVERT, TRIPLE BARREL</v>
          </cell>
          <cell r="E1888" t="str">
            <v>LNFT</v>
          </cell>
        </row>
        <row r="1889">
          <cell r="A1889" t="str">
            <v>60223-2650</v>
          </cell>
          <cell r="B1889" t="str">
            <v>2700mm span, 3000mm rise reinforced concrete box culvert, triple barrel</v>
          </cell>
          <cell r="C1889" t="str">
            <v>m</v>
          </cell>
          <cell r="D1889" t="str">
            <v>9 FEET SPAN, 10 FEET RISE REINFORCED CONCRETE BOX CULVERT, TRIPLE BARREL</v>
          </cell>
          <cell r="E1889" t="str">
            <v>LNFT</v>
          </cell>
        </row>
        <row r="1890">
          <cell r="A1890" t="str">
            <v>60223-2700</v>
          </cell>
          <cell r="B1890" t="str">
            <v>2700mm span, 3300mm rise reinforced concrete box culvert, triple barrel</v>
          </cell>
          <cell r="C1890" t="str">
            <v>m</v>
          </cell>
          <cell r="D1890" t="str">
            <v>9 FEET SPAN, 11 FEET RISE REINFORCED CONCRETE BOX CULVERT, TRIPLE BARREL</v>
          </cell>
          <cell r="E1890" t="str">
            <v>LNFT</v>
          </cell>
        </row>
        <row r="1891">
          <cell r="A1891" t="str">
            <v>60223-2750</v>
          </cell>
          <cell r="B1891" t="str">
            <v>2700mm span, 3600mm rise reinforced concrete box culvert, triple barrel</v>
          </cell>
          <cell r="C1891" t="str">
            <v>m</v>
          </cell>
          <cell r="D1891" t="str">
            <v>9 FEET SPAN, 12 FEET RISE REINFORCED CONCRETE BOX CULVERT, TRIPLE BARREL</v>
          </cell>
          <cell r="E1891" t="str">
            <v>LNFT</v>
          </cell>
        </row>
        <row r="1892">
          <cell r="A1892" t="str">
            <v>60223-2800</v>
          </cell>
          <cell r="B1892" t="str">
            <v>2700mm span, 4200mm rise reinforced concrete box culvert, triple barrel</v>
          </cell>
          <cell r="C1892" t="str">
            <v>m</v>
          </cell>
          <cell r="D1892" t="str">
            <v>9 FEET SPAN, 14 FEET RISE REINFORCED CONCRETE BOX CULVERT, TRIPLE BARREL</v>
          </cell>
          <cell r="E1892" t="str">
            <v>LNFT</v>
          </cell>
        </row>
        <row r="1893">
          <cell r="A1893" t="str">
            <v>60223-2850</v>
          </cell>
          <cell r="B1893" t="str">
            <v>2700mm span, 4800mm rise reinforced concrete box culvert, triple barrel</v>
          </cell>
          <cell r="C1893" t="str">
            <v>m</v>
          </cell>
          <cell r="D1893" t="str">
            <v>9 FEET SPAN, 16 FEET RISE REINFORCED CONCRETE BOX CULVERT, TRIPLE BARREL</v>
          </cell>
          <cell r="E1893" t="str">
            <v>LNFT</v>
          </cell>
        </row>
        <row r="1894">
          <cell r="A1894" t="str">
            <v>60223-2900</v>
          </cell>
          <cell r="B1894" t="str">
            <v>3000mm span, 900mm rise reinforced concrete box culvert, triple barrel</v>
          </cell>
          <cell r="C1894" t="str">
            <v>m</v>
          </cell>
          <cell r="D1894" t="str">
            <v>10 FEET SPAN, 3 FEET RISE REINFORCED CONCRETE BOX CULVERT, TRIPLE BARREL</v>
          </cell>
          <cell r="E1894" t="str">
            <v>LNFT</v>
          </cell>
        </row>
        <row r="1895">
          <cell r="A1895" t="str">
            <v>60223-2950</v>
          </cell>
          <cell r="B1895" t="str">
            <v>3000mm span, 1200mm rise reinforced concrete box culvert, triple barrel</v>
          </cell>
          <cell r="C1895" t="str">
            <v>m</v>
          </cell>
          <cell r="D1895" t="str">
            <v>10 FEET SPAN, 4 FEET RISE REINFORCED CONCRETE BOX CULVERT, TRIPLE BARREL</v>
          </cell>
          <cell r="E1895" t="str">
            <v>LNFT</v>
          </cell>
        </row>
        <row r="1896">
          <cell r="A1896" t="str">
            <v>60223-3000</v>
          </cell>
          <cell r="B1896" t="str">
            <v>3000mm span, 1500mm rise reinforced concrete box culvert, triple barrel</v>
          </cell>
          <cell r="C1896" t="str">
            <v>m</v>
          </cell>
          <cell r="D1896" t="str">
            <v>10 FEET SPAN, 5 FEET RISE REINFORCED CONCRETE BOX CULVERT, TRIPLE BARREL</v>
          </cell>
          <cell r="E1896" t="str">
            <v>LNFT</v>
          </cell>
        </row>
        <row r="1897">
          <cell r="A1897" t="str">
            <v>60223-3050</v>
          </cell>
          <cell r="B1897" t="str">
            <v>3000mm span, 1800mm rise reinforced concrete box culvert, triple barrel</v>
          </cell>
          <cell r="C1897" t="str">
            <v>m</v>
          </cell>
          <cell r="D1897" t="str">
            <v>10 FEET SPAN, 6 FEET RISE REINFORCED CONCRETE BOX CULVERT, TRIPLE BARREL</v>
          </cell>
          <cell r="E1897" t="str">
            <v>LNFT</v>
          </cell>
        </row>
        <row r="1898">
          <cell r="A1898" t="str">
            <v>60223-3100</v>
          </cell>
          <cell r="B1898" t="str">
            <v>3000mm span, 2100mm rise reinforced concrete box culvert, triple barrel</v>
          </cell>
          <cell r="C1898" t="str">
            <v>m</v>
          </cell>
          <cell r="D1898" t="str">
            <v>10 FEET SPAN, 7 FEET RISE REINFORCED CONCRETE BOX CULVERT, TRIPLE BARREL</v>
          </cell>
          <cell r="E1898" t="str">
            <v>LNFT</v>
          </cell>
        </row>
        <row r="1899">
          <cell r="A1899" t="str">
            <v>60223-3150</v>
          </cell>
          <cell r="B1899" t="str">
            <v>3000mm span, 2400mm rise reinforced concrete box culvert, triple barrel</v>
          </cell>
          <cell r="C1899" t="str">
            <v>m</v>
          </cell>
          <cell r="D1899" t="str">
            <v>10 FEET SPAN, 8 FEET RISE REINFORCED CONCRETE BOX CULVERT, TRIPLE BARREL</v>
          </cell>
          <cell r="E1899" t="str">
            <v>LNFT</v>
          </cell>
        </row>
        <row r="1900">
          <cell r="A1900" t="str">
            <v>60223-3200</v>
          </cell>
          <cell r="B1900" t="str">
            <v>3000mm span, 2700mm rise reinforced concrete box culvert, triple barrel</v>
          </cell>
          <cell r="C1900" t="str">
            <v>m</v>
          </cell>
          <cell r="D1900" t="str">
            <v>10 FEET SPAN, 9 FEET RISE REINFORCED CONCRETE BOX CULVERT, TRIPLE BARREL</v>
          </cell>
          <cell r="E1900" t="str">
            <v>LNFT</v>
          </cell>
        </row>
        <row r="1901">
          <cell r="A1901" t="str">
            <v>60223-3250</v>
          </cell>
          <cell r="B1901" t="str">
            <v>3000mm span, 3000mm rise reinforced concrete box culvert, triple barrel</v>
          </cell>
          <cell r="C1901" t="str">
            <v>m</v>
          </cell>
          <cell r="D1901" t="str">
            <v>10 FEET SPAN, 10 FEET RISE REINFORCED CONCRETE BOX CULVERT, TRIPLE BARREL</v>
          </cell>
          <cell r="E1901" t="str">
            <v>LNFT</v>
          </cell>
        </row>
        <row r="1902">
          <cell r="A1902" t="str">
            <v>60223-3300</v>
          </cell>
          <cell r="B1902" t="str">
            <v>3000mm span, 3300mm rise reinforced concrete box culvert, triple barrel</v>
          </cell>
          <cell r="C1902" t="str">
            <v>m</v>
          </cell>
          <cell r="D1902" t="str">
            <v>10 FEET SPAN, 11 FEET RISE REINFORCED CONCRETE BOX CULVERT, TRIPLE BARREL</v>
          </cell>
          <cell r="E1902" t="str">
            <v>LNFT</v>
          </cell>
        </row>
        <row r="1903">
          <cell r="A1903" t="str">
            <v>60223-3350</v>
          </cell>
          <cell r="B1903" t="str">
            <v>3000mm span, 3600mm rise reinforced concrete box culvert, triple barrel</v>
          </cell>
          <cell r="C1903" t="str">
            <v>m</v>
          </cell>
          <cell r="D1903" t="str">
            <v>10 FEET SPAN, 12 FEET RISE REINFORCED CONCRETE BOX CULVERT, TRIPLE BARREL</v>
          </cell>
          <cell r="E1903" t="str">
            <v>LNFT</v>
          </cell>
        </row>
        <row r="1904">
          <cell r="A1904" t="str">
            <v>60223-3400</v>
          </cell>
          <cell r="B1904" t="str">
            <v>3000mm span, 4200mm rise reinforced concrete box culvert, triple barrel</v>
          </cell>
          <cell r="C1904" t="str">
            <v>m</v>
          </cell>
          <cell r="D1904" t="str">
            <v>10 FEET SPAN, 14 FEET RISE REINFORCED CONCRETE BOX CULVERT, TRIPLE BARREL</v>
          </cell>
          <cell r="E1904" t="str">
            <v>LNFT</v>
          </cell>
        </row>
        <row r="1905">
          <cell r="A1905" t="str">
            <v>60223-3450</v>
          </cell>
          <cell r="B1905" t="str">
            <v>3000mm span, 4800mm rise reinforced concrete box culvert, triple barrel</v>
          </cell>
          <cell r="C1905" t="str">
            <v>m</v>
          </cell>
          <cell r="D1905" t="str">
            <v>10 FEET SPAN, 16 FEET RISE REINFORCED CONCRETE BOX CULVERT, TRIPLE BARREL</v>
          </cell>
          <cell r="E1905" t="str">
            <v>LNFT</v>
          </cell>
        </row>
        <row r="1906">
          <cell r="A1906" t="str">
            <v>60223-3500</v>
          </cell>
          <cell r="B1906" t="str">
            <v>3300mm span, 1500mm rise reinforced concrete box culvert, triple barrel</v>
          </cell>
          <cell r="C1906" t="str">
            <v>m</v>
          </cell>
          <cell r="D1906" t="str">
            <v>11 FEET SPAN, 5 FEET RISE REINFORCED CONCRETE BOX CULVERT, TRIPLE BARREL</v>
          </cell>
          <cell r="E1906" t="str">
            <v>LNFT</v>
          </cell>
        </row>
        <row r="1907">
          <cell r="A1907" t="str">
            <v>60223-3550</v>
          </cell>
          <cell r="B1907" t="str">
            <v>3300mm span, 1800mm rise reinforced concrete box culvert, triple barrel</v>
          </cell>
          <cell r="C1907" t="str">
            <v>m</v>
          </cell>
          <cell r="D1907" t="str">
            <v>11 FEET SPAN, 6 FEET RISE REINFORCED CONCRETE BOX CULVERT, TRIPLE BARREL</v>
          </cell>
          <cell r="E1907" t="str">
            <v>LNFT</v>
          </cell>
        </row>
        <row r="1908">
          <cell r="A1908" t="str">
            <v>60223-3600</v>
          </cell>
          <cell r="B1908" t="str">
            <v>3300mm span, 2100mm rise reinforced concrete box culvert, triple barrel</v>
          </cell>
          <cell r="C1908" t="str">
            <v>m</v>
          </cell>
          <cell r="D1908" t="str">
            <v>11 FEET SPAN, 7 FEET RISE REINFORCED CONCRETE BOX CULVERT, TRIPLE BARREL</v>
          </cell>
          <cell r="E1908" t="str">
            <v>LNFT</v>
          </cell>
        </row>
        <row r="1909">
          <cell r="A1909" t="str">
            <v>60223-3650</v>
          </cell>
          <cell r="B1909" t="str">
            <v>3300mm span, 2400mm rise reinforced concrete box culvert, triple barrel</v>
          </cell>
          <cell r="C1909" t="str">
            <v>m</v>
          </cell>
          <cell r="D1909" t="str">
            <v>11 FEET SPAN, 8 FEET RISE REINFORCED CONCRETE BOX CULVERT, TRIPLE BARREL</v>
          </cell>
          <cell r="E1909" t="str">
            <v>LNFT</v>
          </cell>
        </row>
        <row r="1910">
          <cell r="A1910" t="str">
            <v>60223-3700</v>
          </cell>
          <cell r="B1910" t="str">
            <v>3300mm span, 2700mm rise reinforced concrete box culvert, triple barrel</v>
          </cell>
          <cell r="C1910" t="str">
            <v>m</v>
          </cell>
          <cell r="D1910" t="str">
            <v>11 FEET SPAN, 9 FEET RISE REINFORCED CONCRETE BOX CULVERT, TRIPLE BARREL</v>
          </cell>
          <cell r="E1910" t="str">
            <v>LNFT</v>
          </cell>
        </row>
        <row r="1911">
          <cell r="A1911" t="str">
            <v>60223-3750</v>
          </cell>
          <cell r="B1911" t="str">
            <v>3300mm span, 3000mm rise reinforced concrete box culvert, triple barrel</v>
          </cell>
          <cell r="C1911" t="str">
            <v>m</v>
          </cell>
          <cell r="D1911" t="str">
            <v>11 FEET SPAN, 10 FEET RISE REINFORCED CONCRETE BOX CULVERT, TRIPLE BARREL</v>
          </cell>
          <cell r="E1911" t="str">
            <v>LNFT</v>
          </cell>
        </row>
        <row r="1912">
          <cell r="A1912" t="str">
            <v>60223-3800</v>
          </cell>
          <cell r="B1912" t="str">
            <v>3300mm span, 3300mm rise reinforced concrete box culvert, triple barrel</v>
          </cell>
          <cell r="C1912" t="str">
            <v>m</v>
          </cell>
          <cell r="D1912" t="str">
            <v>11 FEET SPAN, 11 FEET RISE REINFORCED CONCRETE BOX CULVERT, TRIPLE BARREL</v>
          </cell>
          <cell r="E1912" t="str">
            <v>LNFT</v>
          </cell>
        </row>
        <row r="1913">
          <cell r="A1913" t="str">
            <v>60223-3850</v>
          </cell>
          <cell r="B1913" t="str">
            <v>3300mm span, 3600mm rise reinforced concrete box culvert, triple barrel</v>
          </cell>
          <cell r="C1913" t="str">
            <v>m</v>
          </cell>
          <cell r="D1913" t="str">
            <v>11 FEET SPAN, 12 FEET RISE REINFORCED CONCRETE BOX CULVERT, TRIPLE BARREL</v>
          </cell>
          <cell r="E1913" t="str">
            <v>LNFT</v>
          </cell>
        </row>
        <row r="1914">
          <cell r="A1914" t="str">
            <v>60223-3900</v>
          </cell>
          <cell r="B1914" t="str">
            <v>3300mm span, 4200mm rise reinforced concrete box culvert, triple barrel</v>
          </cell>
          <cell r="C1914" t="str">
            <v>m</v>
          </cell>
          <cell r="D1914" t="str">
            <v>11 FEET SPAN, 14 FEET RISE REINFORCED CONCRETE BOX CULVERT, TRIPLE BARREL</v>
          </cell>
          <cell r="E1914" t="str">
            <v>LNFT</v>
          </cell>
        </row>
        <row r="1915">
          <cell r="A1915" t="str">
            <v>60223-3950</v>
          </cell>
          <cell r="B1915" t="str">
            <v>3300mm span, 4800mm rise reinforced concrete box culvert, triple barrel</v>
          </cell>
          <cell r="C1915" t="str">
            <v>m</v>
          </cell>
          <cell r="D1915" t="str">
            <v>11 FEET SPAN, 16 FEET RISE REINFORCED CONCRETE BOX CULVERT, TRIPLE BARREL</v>
          </cell>
          <cell r="E1915" t="str">
            <v>LNFT</v>
          </cell>
        </row>
        <row r="1916">
          <cell r="A1916" t="str">
            <v>60223-4000</v>
          </cell>
          <cell r="B1916" t="str">
            <v>3600mm span, 2100mm rise reinforced concrete box culvert, triple barrel</v>
          </cell>
          <cell r="C1916" t="str">
            <v>m</v>
          </cell>
          <cell r="D1916" t="str">
            <v>12 FEET SPAN, 7 FEET RISE REINFORCED CONCRETE BOX CULVERT, TRIPLE BARREL</v>
          </cell>
          <cell r="E1916" t="str">
            <v>LNFT</v>
          </cell>
        </row>
        <row r="1917">
          <cell r="A1917" t="str">
            <v>60223-4050</v>
          </cell>
          <cell r="B1917" t="str">
            <v>3600mm span, 2400mm rise reinforced concrete box culvert, triple barrel</v>
          </cell>
          <cell r="C1917" t="str">
            <v>m</v>
          </cell>
          <cell r="D1917" t="str">
            <v>12 FEET SPAN, 8 FEET RISE REINFORCED CONCRETE BOX CULVERT, TRIPLE BARREL</v>
          </cell>
          <cell r="E1917" t="str">
            <v>LNFT</v>
          </cell>
        </row>
        <row r="1918">
          <cell r="A1918" t="str">
            <v>60223-4100</v>
          </cell>
          <cell r="B1918" t="str">
            <v>3600mm span, 2700mm rise reinforced concrete box culvert, triple barrel</v>
          </cell>
          <cell r="C1918" t="str">
            <v>m</v>
          </cell>
          <cell r="D1918" t="str">
            <v>12 FEET SPAN, 9 FEET RISE REINFORCED CONCRETE BOX CULVERT, TRIPLE BARREL</v>
          </cell>
          <cell r="E1918" t="str">
            <v>LNFT</v>
          </cell>
        </row>
        <row r="1919">
          <cell r="A1919" t="str">
            <v>60223-4150</v>
          </cell>
          <cell r="B1919" t="str">
            <v>3600mm span, 3000mm rise reinforced concrete box culvert, triple barrel</v>
          </cell>
          <cell r="C1919" t="str">
            <v>m</v>
          </cell>
          <cell r="D1919" t="str">
            <v>12 FEET SPAN, 10 FEET RISE REINFORCED CONCRETE BOX CULVERT, TRIPLE BARREL</v>
          </cell>
          <cell r="E1919" t="str">
            <v>LNFT</v>
          </cell>
        </row>
        <row r="1920">
          <cell r="A1920" t="str">
            <v>60223-4200</v>
          </cell>
          <cell r="B1920" t="str">
            <v>3600mm span, 3300mm rise reinforced concrete box culvert, triple barrel</v>
          </cell>
          <cell r="C1920" t="str">
            <v>m</v>
          </cell>
          <cell r="D1920" t="str">
            <v>12 FEET SPAN, 11 FEET RISE REINFORCED CONCRETE BOX CULVERT, TRIPLE BARREL</v>
          </cell>
          <cell r="E1920" t="str">
            <v>LNFT</v>
          </cell>
        </row>
        <row r="1921">
          <cell r="A1921" t="str">
            <v>60223-4250</v>
          </cell>
          <cell r="B1921" t="str">
            <v>3600mm span, 3600mm rise reinforced concrete box culvert, triple barrel</v>
          </cell>
          <cell r="C1921" t="str">
            <v>m</v>
          </cell>
          <cell r="D1921" t="str">
            <v>12 FEET SPAN, 12 FEET RISE REINFORCED CONCRETE BOX CULVERT, TRIPLE BARREL</v>
          </cell>
          <cell r="E1921" t="str">
            <v>LNFT</v>
          </cell>
        </row>
        <row r="1922">
          <cell r="A1922" t="str">
            <v>60223-4300</v>
          </cell>
          <cell r="B1922" t="str">
            <v>3600mm span, 4200mm rise reinforced concrete box culvert, triple barrel</v>
          </cell>
          <cell r="C1922" t="str">
            <v>m</v>
          </cell>
          <cell r="D1922" t="str">
            <v>12 FEET SPAN, 14 FEET RISE REINFORCED CONCRETE BOX CULVERT, TRIPLE BARREL</v>
          </cell>
          <cell r="E1922" t="str">
            <v>LNFT</v>
          </cell>
        </row>
        <row r="1923">
          <cell r="A1923" t="str">
            <v>60223-4350</v>
          </cell>
          <cell r="B1923" t="str">
            <v>4200mm span, 1800mm rise reinforced concrete box culvert, triple barrel</v>
          </cell>
          <cell r="C1923" t="str">
            <v>m</v>
          </cell>
          <cell r="D1923" t="str">
            <v>14 FEET SPAN, 6 FEET RISE REINFORCED CONCRETE BOX CULVERT, TRIPLE BARREL</v>
          </cell>
          <cell r="E1923" t="str">
            <v>LNFT</v>
          </cell>
        </row>
        <row r="1924">
          <cell r="A1924" t="str">
            <v>60223-4400</v>
          </cell>
          <cell r="B1924" t="str">
            <v>4200mm span, 2100mm rise reinforced concrete box culvert, triple barrel</v>
          </cell>
          <cell r="C1924" t="str">
            <v>m</v>
          </cell>
          <cell r="D1924" t="str">
            <v>14 FEET SPAN, 7 FEET RISE REINFORCED CONCRETE BOX CULVERT, TRIPLE BARREL</v>
          </cell>
          <cell r="E1924" t="str">
            <v>LNFT</v>
          </cell>
        </row>
        <row r="1925">
          <cell r="A1925" t="str">
            <v>60223-4450</v>
          </cell>
          <cell r="B1925" t="str">
            <v>4200mm span, 2400mm rise reinforced concrete box culvert, triple barrel</v>
          </cell>
          <cell r="C1925" t="str">
            <v>m</v>
          </cell>
          <cell r="D1925" t="str">
            <v>14 FEET SPAN, 8 FEET RISE REINFORCED CONCRETE BOX CULVERT, TRIPLE BARREL</v>
          </cell>
          <cell r="E1925" t="str">
            <v>LNFT</v>
          </cell>
        </row>
        <row r="1926">
          <cell r="A1926" t="str">
            <v>60223-4500</v>
          </cell>
          <cell r="B1926" t="str">
            <v>4200mm span, 2700mm rise reinforced concrete box culvert, triple barrel</v>
          </cell>
          <cell r="C1926" t="str">
            <v>m</v>
          </cell>
          <cell r="D1926" t="str">
            <v>14 FEET SPAN, 9 FEET RISE REINFORCED CONCRETE BOX CULVERT, TRIPLE BARREL</v>
          </cell>
          <cell r="E1926" t="str">
            <v>LNFT</v>
          </cell>
        </row>
        <row r="1927">
          <cell r="A1927" t="str">
            <v>60223-4550</v>
          </cell>
          <cell r="B1927" t="str">
            <v>4200mm span, 3000mm rise reinforced concrete box culvert, triple barrel</v>
          </cell>
          <cell r="C1927" t="str">
            <v>m</v>
          </cell>
          <cell r="D1927" t="str">
            <v>14 FEET SPAN, 10 FEET RISE REINFORCED CONCRETE BOX CULVERT, TRIPLE BARREL</v>
          </cell>
          <cell r="E1927" t="str">
            <v>LNFT</v>
          </cell>
        </row>
        <row r="1928">
          <cell r="A1928" t="str">
            <v>60223-4600</v>
          </cell>
          <cell r="B1928" t="str">
            <v>4200mm span, 3300mm rise reinforced concrete box culvert, triple barrel</v>
          </cell>
          <cell r="C1928" t="str">
            <v>m</v>
          </cell>
          <cell r="D1928" t="str">
            <v>14 FEET SPAN, 11 FEET RISE REINFORCED CONCRETE BOX CULVERT, TRIPLE BARREL</v>
          </cell>
          <cell r="E1928" t="str">
            <v>LNFT</v>
          </cell>
        </row>
        <row r="1929">
          <cell r="A1929" t="str">
            <v>60223-4650</v>
          </cell>
          <cell r="B1929" t="str">
            <v>4200mm span, 3600mm rise reinforced concrete box culvert, triple barrel</v>
          </cell>
          <cell r="C1929" t="str">
            <v>m</v>
          </cell>
          <cell r="D1929" t="str">
            <v>14 FEET SPAN, 12 FEET RISE REINFORCED CONCRETE BOX CULVERT, TRIPLE BARREL</v>
          </cell>
          <cell r="E1929" t="str">
            <v>LNFT</v>
          </cell>
        </row>
        <row r="1930">
          <cell r="A1930" t="str">
            <v>60223-4700</v>
          </cell>
          <cell r="B1930" t="str">
            <v>4200mm span, 4200mm rise reinforced concrete box culvert, triple barrel</v>
          </cell>
          <cell r="C1930" t="str">
            <v>m</v>
          </cell>
          <cell r="D1930" t="str">
            <v>14 FEET SPAN, 14 FEET RISE REINFORCED CONCRETE BOX CULVERT, TRIPLE BARREL</v>
          </cell>
          <cell r="E1930" t="str">
            <v>LNFT</v>
          </cell>
        </row>
        <row r="1931">
          <cell r="A1931" t="str">
            <v>60223-4750</v>
          </cell>
          <cell r="B1931" t="str">
            <v>4200mm span, 4800mm rise reinforced concrete box culvert, triple barrel</v>
          </cell>
          <cell r="C1931" t="str">
            <v>m</v>
          </cell>
          <cell r="D1931" t="str">
            <v>14 FEET SPAN, 16 FEET RISE REINFORCED CONCRETE BOX CULVERT, TRIPLE BARREL</v>
          </cell>
          <cell r="E1931" t="str">
            <v>LNFT</v>
          </cell>
        </row>
        <row r="1932">
          <cell r="A1932" t="str">
            <v>60223-4800</v>
          </cell>
          <cell r="B1932" t="str">
            <v>7200mm span, 2400mm rise reinforced concrete box culvert, triple barrel</v>
          </cell>
          <cell r="C1932" t="str">
            <v>m</v>
          </cell>
          <cell r="D1932" t="str">
            <v>24 FEET SPAN, 8 FEET RISE REINFORCED CONCRETE BOX CULVERT, TRIPLE BARREL</v>
          </cell>
          <cell r="E1932" t="str">
            <v>LNFT</v>
          </cell>
        </row>
        <row r="1933">
          <cell r="A1933" t="str">
            <v>60225-1722</v>
          </cell>
          <cell r="B1933" t="str">
            <v>2100mm span, 1500mm rise reinforced concrete box culvert, quintuple barrel</v>
          </cell>
          <cell r="C1933" t="str">
            <v>m</v>
          </cell>
          <cell r="D1933" t="str">
            <v>7 FEET SPAN, 5 FEET RISE REINFORCED CONCRETE BOX CULVERT, QUINTUPLE BARREL</v>
          </cell>
          <cell r="E1933" t="str">
            <v>LNFT</v>
          </cell>
        </row>
        <row r="1934">
          <cell r="A1934" t="str">
            <v>60225-1725</v>
          </cell>
          <cell r="B1934" t="str">
            <v>2100mm span, 1800mm rise reinforced concrete box culvert, quintuple barrel</v>
          </cell>
          <cell r="C1934" t="str">
            <v>m</v>
          </cell>
          <cell r="D1934" t="str">
            <v>7 FEET SPAN, 6 FEET RISE REINFORCED CONCRETE BOX CULVERT, QUINTUPLE BARREL</v>
          </cell>
          <cell r="E1934" t="str">
            <v>LNFT</v>
          </cell>
        </row>
        <row r="1935">
          <cell r="A1935" t="str">
            <v>60226-0000</v>
          </cell>
          <cell r="B1935" t="str">
            <v>End section for reinforced concrete box culvert</v>
          </cell>
          <cell r="C1935" t="str">
            <v>Each</v>
          </cell>
          <cell r="D1935" t="str">
            <v>END SECTION FOR REINFORCED CONCRETE BOX CULVERT</v>
          </cell>
          <cell r="E1935" t="str">
            <v>EACH</v>
          </cell>
        </row>
        <row r="1936">
          <cell r="A1936" t="str">
            <v>60227-0000</v>
          </cell>
          <cell r="B1936" t="str">
            <v>Reinforced concrete box culvert</v>
          </cell>
          <cell r="C1936" t="str">
            <v>m</v>
          </cell>
          <cell r="D1936" t="str">
            <v>REINFORCED CONCRETE BOX CULVERT</v>
          </cell>
          <cell r="E1936" t="str">
            <v>LNFT</v>
          </cell>
        </row>
        <row r="1937">
          <cell r="A1937" t="str">
            <v>60230-0000</v>
          </cell>
          <cell r="B1937" t="str">
            <v>Debris rack</v>
          </cell>
          <cell r="C1937" t="str">
            <v>Each</v>
          </cell>
          <cell r="D1937" t="str">
            <v>DEBRIS RACK</v>
          </cell>
          <cell r="E1937" t="str">
            <v>EACH</v>
          </cell>
        </row>
        <row r="1938">
          <cell r="A1938" t="str">
            <v>60231-0000</v>
          </cell>
          <cell r="B1938" t="str">
            <v>Dissipator, pipe</v>
          </cell>
          <cell r="C1938" t="str">
            <v>Each</v>
          </cell>
          <cell r="D1938" t="str">
            <v>DISSIPATOR, PIPE</v>
          </cell>
          <cell r="E1938" t="str">
            <v>EACH</v>
          </cell>
        </row>
        <row r="1939">
          <cell r="A1939" t="str">
            <v>60233-1100</v>
          </cell>
          <cell r="B1939" t="str">
            <v>Metal headwall for 1650mm equivalent diameter arch or elliptical pipe culvert</v>
          </cell>
          <cell r="C1939" t="str">
            <v>Each</v>
          </cell>
          <cell r="D1939" t="str">
            <v>METAL HEADWALL FOR 66-INCH EQUIVALENT DIAMETER ARCH OR ELLIPTICAL PIPE CULVERT</v>
          </cell>
          <cell r="E1939" t="str">
            <v>EACH</v>
          </cell>
        </row>
        <row r="1940">
          <cell r="A1940" t="str">
            <v>60233-1200</v>
          </cell>
          <cell r="B1940" t="str">
            <v>Metal headwall for 1800mm equivalent diameter arch or elliptical pipe culvert</v>
          </cell>
          <cell r="C1940" t="str">
            <v>Each</v>
          </cell>
          <cell r="D1940" t="str">
            <v>METAL HEADWALL FOR 72-INCH EQUIVALENT DIAMETER ARCH OR ELLIPTICAL PIPE CULVERT</v>
          </cell>
          <cell r="E1940" t="str">
            <v>EACH</v>
          </cell>
        </row>
        <row r="1941">
          <cell r="A1941" t="str">
            <v>60233-1500</v>
          </cell>
          <cell r="B1941" t="str">
            <v>Metal headwall for 2250mm equivalent diameter arch or elliptical pipe culvert</v>
          </cell>
          <cell r="C1941" t="str">
            <v>Each</v>
          </cell>
          <cell r="D1941" t="str">
            <v>METAL HEADWALL FOR 90-INCH EQUIVALENT DIAMETER ARCH OR ELLIPTICAL PIPE CULVERT</v>
          </cell>
          <cell r="E1941" t="str">
            <v>EACH</v>
          </cell>
        </row>
        <row r="1942">
          <cell r="A1942" t="str">
            <v>60301-0100</v>
          </cell>
          <cell r="B1942" t="str">
            <v>1500mm structural plate pipe</v>
          </cell>
          <cell r="C1942" t="str">
            <v>m</v>
          </cell>
          <cell r="D1942" t="str">
            <v>60-INCH STRUCTURAL PLATE PIPE</v>
          </cell>
          <cell r="E1942" t="str">
            <v>LNFT</v>
          </cell>
        </row>
        <row r="1943">
          <cell r="A1943" t="str">
            <v>60301-0110</v>
          </cell>
          <cell r="B1943" t="str">
            <v>1655mm structural plate pipe</v>
          </cell>
          <cell r="C1943" t="str">
            <v>m</v>
          </cell>
          <cell r="D1943" t="str">
            <v>66-INCH STRUCTURAL PLATE PIPE</v>
          </cell>
          <cell r="E1943" t="str">
            <v>LNFT</v>
          </cell>
        </row>
        <row r="1944">
          <cell r="A1944" t="str">
            <v>60301-0120</v>
          </cell>
          <cell r="B1944" t="str">
            <v>1810mm structural plate pipe</v>
          </cell>
          <cell r="C1944" t="str">
            <v>m</v>
          </cell>
          <cell r="D1944" t="str">
            <v>72-INCH STRUCTURAL PLATE PIPE</v>
          </cell>
          <cell r="E1944" t="str">
            <v>LNFT</v>
          </cell>
        </row>
        <row r="1945">
          <cell r="A1945" t="str">
            <v>60301-0130</v>
          </cell>
          <cell r="B1945" t="str">
            <v>1965mm structural plate pipe</v>
          </cell>
          <cell r="C1945" t="str">
            <v>m</v>
          </cell>
          <cell r="D1945" t="str">
            <v>78-INCH STRUCTURAL PLATE PIPE</v>
          </cell>
          <cell r="E1945" t="str">
            <v>LNFT</v>
          </cell>
        </row>
        <row r="1946">
          <cell r="A1946" t="str">
            <v>60301-0140</v>
          </cell>
          <cell r="B1946" t="str">
            <v>2120mm structural plate pipe</v>
          </cell>
          <cell r="C1946" t="str">
            <v>m</v>
          </cell>
          <cell r="D1946" t="str">
            <v>84-INCH STRUCTURAL PLATE PIPE</v>
          </cell>
          <cell r="E1946" t="str">
            <v>LNFT</v>
          </cell>
        </row>
        <row r="1947">
          <cell r="A1947" t="str">
            <v>60301-0150</v>
          </cell>
          <cell r="B1947" t="str">
            <v>2275mm structural plate pipe</v>
          </cell>
          <cell r="C1947" t="str">
            <v>m</v>
          </cell>
          <cell r="D1947" t="str">
            <v>90-INCH STRUCTURAL PLATE PIPE</v>
          </cell>
          <cell r="E1947" t="str">
            <v>LNFT</v>
          </cell>
        </row>
        <row r="1948">
          <cell r="A1948" t="str">
            <v>60301-0160</v>
          </cell>
          <cell r="B1948" t="str">
            <v>2430mm structural plate pipe</v>
          </cell>
          <cell r="C1948" t="str">
            <v>m</v>
          </cell>
          <cell r="D1948" t="str">
            <v>96-INCH STRUCTURAL PLATE PIPE</v>
          </cell>
          <cell r="E1948" t="str">
            <v>LNFT</v>
          </cell>
        </row>
        <row r="1949">
          <cell r="A1949" t="str">
            <v>60301-0170</v>
          </cell>
          <cell r="B1949" t="str">
            <v>2585mm structural plate pipe</v>
          </cell>
          <cell r="C1949" t="str">
            <v>m</v>
          </cell>
          <cell r="D1949" t="str">
            <v>102-INCH STRUCTURAL PLATE PIPE</v>
          </cell>
          <cell r="E1949" t="str">
            <v>LNFT</v>
          </cell>
        </row>
        <row r="1950">
          <cell r="A1950" t="str">
            <v>60301-0180</v>
          </cell>
          <cell r="B1950" t="str">
            <v>2740mm structural plate pipe</v>
          </cell>
          <cell r="C1950" t="str">
            <v>m</v>
          </cell>
          <cell r="D1950" t="str">
            <v>108-INCH STRUCTURAL PLATE PIPE</v>
          </cell>
          <cell r="E1950" t="str">
            <v>LNFT</v>
          </cell>
        </row>
        <row r="1951">
          <cell r="A1951" t="str">
            <v>60301-0190</v>
          </cell>
          <cell r="B1951" t="str">
            <v>2895mm structural plate pipe</v>
          </cell>
          <cell r="C1951" t="str">
            <v>m</v>
          </cell>
          <cell r="D1951" t="str">
            <v>114-INCH STRUCTURAL PLATE PIPE</v>
          </cell>
          <cell r="E1951" t="str">
            <v>LNFT</v>
          </cell>
        </row>
        <row r="1952">
          <cell r="A1952" t="str">
            <v>60301-0200</v>
          </cell>
          <cell r="B1952" t="str">
            <v>3050mm structural plate pipe</v>
          </cell>
          <cell r="C1952" t="str">
            <v>m</v>
          </cell>
          <cell r="D1952" t="str">
            <v>120-INCH STRUCTURAL PLATE PIPE</v>
          </cell>
          <cell r="E1952" t="str">
            <v>LNFT</v>
          </cell>
        </row>
        <row r="1953">
          <cell r="A1953" t="str">
            <v>60301-0210</v>
          </cell>
          <cell r="B1953" t="str">
            <v>3205mm structural plate pipe</v>
          </cell>
          <cell r="C1953" t="str">
            <v>m</v>
          </cell>
          <cell r="D1953" t="str">
            <v>126-INCH STRUCTURAL PLATE PIPE</v>
          </cell>
          <cell r="E1953" t="str">
            <v>LNFT</v>
          </cell>
        </row>
        <row r="1954">
          <cell r="A1954" t="str">
            <v>60301-0220</v>
          </cell>
          <cell r="B1954" t="str">
            <v>3360mm structural plate pipe</v>
          </cell>
          <cell r="C1954" t="str">
            <v>m</v>
          </cell>
          <cell r="D1954" t="str">
            <v>132-INCH STRUCTURAL PLATE PIPE</v>
          </cell>
          <cell r="E1954" t="str">
            <v>LNFT</v>
          </cell>
        </row>
        <row r="1955">
          <cell r="A1955" t="str">
            <v>60301-0230</v>
          </cell>
          <cell r="B1955" t="str">
            <v>3515mm structural plate pipe</v>
          </cell>
          <cell r="C1955" t="str">
            <v>m</v>
          </cell>
          <cell r="D1955" t="str">
            <v>138-INCH STRUCTURAL PLATE PIPE</v>
          </cell>
          <cell r="E1955" t="str">
            <v>LNFT</v>
          </cell>
        </row>
        <row r="1956">
          <cell r="A1956" t="str">
            <v>60301-0240</v>
          </cell>
          <cell r="B1956" t="str">
            <v>3670mm structural plate pipe</v>
          </cell>
          <cell r="C1956" t="str">
            <v>m</v>
          </cell>
          <cell r="D1956" t="str">
            <v>144-INCH STRUCTURAL PLATE PIPE</v>
          </cell>
          <cell r="E1956" t="str">
            <v>LNFT</v>
          </cell>
        </row>
        <row r="1957">
          <cell r="A1957" t="str">
            <v>60301-0250</v>
          </cell>
          <cell r="B1957" t="str">
            <v>3825mm structural plate pipe</v>
          </cell>
          <cell r="C1957" t="str">
            <v>m</v>
          </cell>
          <cell r="D1957" t="str">
            <v>150-INCH STRUCTURAL PLATE PIPE</v>
          </cell>
          <cell r="E1957" t="str">
            <v>LNFT</v>
          </cell>
        </row>
        <row r="1958">
          <cell r="A1958" t="str">
            <v>60301-0260</v>
          </cell>
          <cell r="B1958" t="str">
            <v>3980mm structural plate pipe</v>
          </cell>
          <cell r="C1958" t="str">
            <v>m</v>
          </cell>
          <cell r="D1958" t="str">
            <v>156-INCH STRUCTURAL PLATE PIPE</v>
          </cell>
          <cell r="E1958" t="str">
            <v>LNFT</v>
          </cell>
        </row>
        <row r="1959">
          <cell r="A1959" t="str">
            <v>60301-0270</v>
          </cell>
          <cell r="B1959" t="str">
            <v>4135mm structural plate pipe</v>
          </cell>
          <cell r="C1959" t="str">
            <v>m</v>
          </cell>
          <cell r="D1959" t="str">
            <v>162-INCH STRUCTURAL PLATE PIPE</v>
          </cell>
          <cell r="E1959" t="str">
            <v>LNFT</v>
          </cell>
        </row>
        <row r="1960">
          <cell r="A1960" t="str">
            <v>60301-0280</v>
          </cell>
          <cell r="B1960" t="str">
            <v>4290mm structural plate pipe</v>
          </cell>
          <cell r="C1960" t="str">
            <v>m</v>
          </cell>
          <cell r="D1960" t="str">
            <v>168-INCH STRUCTURAL PLATE PIPE</v>
          </cell>
          <cell r="E1960" t="str">
            <v>LNFT</v>
          </cell>
        </row>
        <row r="1961">
          <cell r="A1961" t="str">
            <v>60301-0290</v>
          </cell>
          <cell r="B1961" t="str">
            <v>4445mm structural plate pipe</v>
          </cell>
          <cell r="C1961" t="str">
            <v>m</v>
          </cell>
          <cell r="D1961" t="str">
            <v>174-INCH STRUCTURAL PLATE PIPE</v>
          </cell>
          <cell r="E1961" t="str">
            <v>LNFT</v>
          </cell>
        </row>
        <row r="1962">
          <cell r="A1962" t="str">
            <v>60301-0300</v>
          </cell>
          <cell r="B1962" t="str">
            <v>4445mm structural plate pipe</v>
          </cell>
          <cell r="C1962" t="str">
            <v>m</v>
          </cell>
          <cell r="D1962" t="str">
            <v>180-INCH STRUCTURAL PLATE PIPE</v>
          </cell>
          <cell r="E1962" t="str">
            <v>LNFT</v>
          </cell>
        </row>
        <row r="1963">
          <cell r="A1963" t="str">
            <v>60301-0360</v>
          </cell>
          <cell r="B1963" t="str">
            <v>5530mm structural plate pipe</v>
          </cell>
          <cell r="C1963" t="str">
            <v>m</v>
          </cell>
          <cell r="D1963" t="str">
            <v>216-INCH STRUCTURAL PLATE PIPE</v>
          </cell>
          <cell r="E1963" t="str">
            <v>LNFT</v>
          </cell>
        </row>
        <row r="1964">
          <cell r="A1964" t="str">
            <v>60301-0400</v>
          </cell>
          <cell r="B1964" t="str">
            <v>6150mm structural plate pipe</v>
          </cell>
          <cell r="C1964" t="str">
            <v>m</v>
          </cell>
          <cell r="D1964" t="str">
            <v>240-INCH STRUCTURAL PLATE PIPE</v>
          </cell>
          <cell r="E1964" t="str">
            <v>LNFT</v>
          </cell>
        </row>
        <row r="1965">
          <cell r="A1965" t="str">
            <v>60301-0480</v>
          </cell>
          <cell r="B1965" t="str">
            <v>7315mm structural plate pipe</v>
          </cell>
          <cell r="C1965" t="str">
            <v>m</v>
          </cell>
          <cell r="D1965" t="str">
            <v>288-INCH STRUCTURAL PLATE PIPE</v>
          </cell>
          <cell r="E1965" t="str">
            <v>LNFT</v>
          </cell>
        </row>
        <row r="1966">
          <cell r="A1966" t="str">
            <v>60302-0000</v>
          </cell>
          <cell r="B1966" t="str">
            <v>Structural plate pipe-arch</v>
          </cell>
          <cell r="C1966" t="str">
            <v>m</v>
          </cell>
          <cell r="D1966" t="str">
            <v>STRUCTURAL PLATE PIPE-ARCH</v>
          </cell>
          <cell r="E1966" t="str">
            <v>LNFT</v>
          </cell>
        </row>
        <row r="1967">
          <cell r="A1967" t="str">
            <v>60303-0000</v>
          </cell>
          <cell r="B1967" t="str">
            <v>Structural plate underpass</v>
          </cell>
          <cell r="C1967" t="str">
            <v>m</v>
          </cell>
          <cell r="D1967" t="str">
            <v>STRUCTURAL PLATE UNDERPASS</v>
          </cell>
          <cell r="E1967" t="str">
            <v>LNFT</v>
          </cell>
        </row>
        <row r="1968">
          <cell r="A1968" t="str">
            <v>60304-0000</v>
          </cell>
          <cell r="B1968" t="str">
            <v>Structural plate arch</v>
          </cell>
          <cell r="C1968" t="str">
            <v>m</v>
          </cell>
          <cell r="D1968" t="str">
            <v>STRUCTURAL PLATE ARCH</v>
          </cell>
          <cell r="E1968" t="str">
            <v>LNFT</v>
          </cell>
        </row>
        <row r="1969">
          <cell r="A1969" t="str">
            <v>60305-0000</v>
          </cell>
          <cell r="B1969" t="str">
            <v>Structural plate box</v>
          </cell>
          <cell r="C1969" t="str">
            <v>m</v>
          </cell>
          <cell r="D1969" t="str">
            <v>STRUCTURAL PLATE BOX</v>
          </cell>
          <cell r="E1969" t="str">
            <v>LNFT</v>
          </cell>
        </row>
        <row r="1970">
          <cell r="A1970" t="str">
            <v>60310-0000</v>
          </cell>
          <cell r="B1970" t="str">
            <v>Structural plate structures, repair</v>
          </cell>
          <cell r="C1970" t="str">
            <v>m2</v>
          </cell>
          <cell r="D1970" t="str">
            <v>STRUCTURAL PLATE STRUCTURES</v>
          </cell>
          <cell r="E1970" t="str">
            <v>SQFT</v>
          </cell>
        </row>
        <row r="1971">
          <cell r="A1971" t="str">
            <v>60315-0000</v>
          </cell>
          <cell r="B1971" t="str">
            <v>Structural plate headwall</v>
          </cell>
          <cell r="C1971" t="str">
            <v>Each</v>
          </cell>
          <cell r="D1971" t="str">
            <v>STRUCTURAL PLATE HEADWALL</v>
          </cell>
          <cell r="E1971" t="str">
            <v>EACH</v>
          </cell>
        </row>
        <row r="1972">
          <cell r="A1972" t="str">
            <v>60401-0000</v>
          </cell>
          <cell r="B1972" t="str">
            <v>Manhole</v>
          </cell>
          <cell r="C1972" t="str">
            <v>Each</v>
          </cell>
          <cell r="D1972" t="str">
            <v>MANHOLE</v>
          </cell>
          <cell r="E1972" t="str">
            <v>EACH</v>
          </cell>
        </row>
        <row r="1973">
          <cell r="A1973" t="str">
            <v>60401-1000</v>
          </cell>
          <cell r="B1973" t="str">
            <v>Manhole, flh</v>
          </cell>
          <cell r="C1973" t="str">
            <v>Each</v>
          </cell>
          <cell r="D1973" t="str">
            <v>MANHOLE, FLH</v>
          </cell>
          <cell r="E1973" t="str">
            <v>EACH</v>
          </cell>
        </row>
        <row r="1974">
          <cell r="A1974" t="str">
            <v>60402-0000</v>
          </cell>
          <cell r="B1974" t="str">
            <v>Manhole</v>
          </cell>
          <cell r="C1974" t="str">
            <v>m</v>
          </cell>
          <cell r="D1974" t="str">
            <v>MANHOLE</v>
          </cell>
          <cell r="E1974" t="str">
            <v>LNFT</v>
          </cell>
        </row>
        <row r="1975">
          <cell r="A1975" t="str">
            <v>60402-1000</v>
          </cell>
          <cell r="B1975" t="str">
            <v>Manhole, flh</v>
          </cell>
          <cell r="C1975" t="str">
            <v>m</v>
          </cell>
          <cell r="D1975" t="str">
            <v>MANHOLE, FLH</v>
          </cell>
          <cell r="E1975" t="str">
            <v>LNFT</v>
          </cell>
        </row>
        <row r="1976">
          <cell r="A1976" t="str">
            <v>60403-0000</v>
          </cell>
          <cell r="B1976" t="str">
            <v>Inlet</v>
          </cell>
          <cell r="C1976" t="str">
            <v>Each</v>
          </cell>
          <cell r="D1976" t="str">
            <v>INLET</v>
          </cell>
          <cell r="E1976" t="str">
            <v>EACH</v>
          </cell>
        </row>
        <row r="1977">
          <cell r="A1977" t="str">
            <v>60403-0800</v>
          </cell>
          <cell r="B1977" t="str">
            <v>Inlet, flh type 4A</v>
          </cell>
          <cell r="C1977" t="str">
            <v>Each</v>
          </cell>
          <cell r="D1977" t="str">
            <v>INLET, FLH TYPE 4A</v>
          </cell>
          <cell r="E1977" t="str">
            <v>EACH</v>
          </cell>
        </row>
        <row r="1978">
          <cell r="A1978" t="str">
            <v>60403-0900</v>
          </cell>
          <cell r="B1978" t="str">
            <v>Inlet, flh type 4B</v>
          </cell>
          <cell r="C1978" t="str">
            <v>Each</v>
          </cell>
          <cell r="D1978" t="str">
            <v>INLET, FLH TYPE 4B</v>
          </cell>
          <cell r="E1978" t="str">
            <v>EACH</v>
          </cell>
        </row>
        <row r="1979">
          <cell r="A1979" t="str">
            <v>60403-1000</v>
          </cell>
          <cell r="B1979" t="str">
            <v>Inlet, flh type 4C</v>
          </cell>
          <cell r="C1979" t="str">
            <v>Each</v>
          </cell>
          <cell r="D1979" t="str">
            <v>INLET, FLH TYPE 4C</v>
          </cell>
          <cell r="E1979" t="str">
            <v>EACH</v>
          </cell>
        </row>
        <row r="1980">
          <cell r="A1980" t="str">
            <v>60403-1100</v>
          </cell>
          <cell r="B1980" t="str">
            <v>Inlet, flh type 4D</v>
          </cell>
          <cell r="C1980" t="str">
            <v>Each</v>
          </cell>
          <cell r="D1980" t="str">
            <v>INLET, FLH TYPE 4D</v>
          </cell>
          <cell r="E1980" t="str">
            <v>EACH</v>
          </cell>
        </row>
        <row r="1981">
          <cell r="A1981" t="str">
            <v>60403-1200</v>
          </cell>
          <cell r="B1981" t="str">
            <v>Inlet, flh type 5A</v>
          </cell>
          <cell r="C1981" t="str">
            <v>Each</v>
          </cell>
          <cell r="D1981" t="str">
            <v>INLET, FLH TYPE 5A</v>
          </cell>
          <cell r="E1981" t="str">
            <v>EACH</v>
          </cell>
        </row>
        <row r="1982">
          <cell r="A1982" t="str">
            <v>60403-1300</v>
          </cell>
          <cell r="B1982" t="str">
            <v>Inlet, flh type 5A modified</v>
          </cell>
          <cell r="C1982" t="str">
            <v>Each</v>
          </cell>
          <cell r="D1982" t="str">
            <v>INLET, FLH TYPE 5A MODIFIED</v>
          </cell>
          <cell r="E1982" t="str">
            <v>EACH</v>
          </cell>
        </row>
        <row r="1983">
          <cell r="A1983" t="str">
            <v>60403-1400</v>
          </cell>
          <cell r="B1983" t="str">
            <v>Inlet, flh type 5B</v>
          </cell>
          <cell r="C1983" t="str">
            <v>Each</v>
          </cell>
          <cell r="D1983" t="str">
            <v>INLET, FLH TYPE 5B</v>
          </cell>
          <cell r="E1983" t="str">
            <v>EACH</v>
          </cell>
        </row>
        <row r="1984">
          <cell r="A1984" t="str">
            <v>60403-1700</v>
          </cell>
          <cell r="B1984" t="str">
            <v>Inlet, flh type 6A</v>
          </cell>
          <cell r="C1984" t="str">
            <v>Each</v>
          </cell>
          <cell r="D1984" t="str">
            <v>INLET, FLH TYPE 6A</v>
          </cell>
          <cell r="E1984" t="str">
            <v>EACH</v>
          </cell>
        </row>
        <row r="1985">
          <cell r="A1985" t="str">
            <v>60403-1800</v>
          </cell>
          <cell r="B1985" t="str">
            <v>Inlet, flh type 6A modified</v>
          </cell>
          <cell r="C1985" t="str">
            <v>Each</v>
          </cell>
          <cell r="D1985" t="str">
            <v>INLET, FLH TYPE 6A MODIFIED</v>
          </cell>
          <cell r="E1985" t="str">
            <v>EACH</v>
          </cell>
        </row>
        <row r="1986">
          <cell r="A1986" t="str">
            <v>60403-1900</v>
          </cell>
          <cell r="B1986" t="str">
            <v>Inlet, flh type 6B</v>
          </cell>
          <cell r="C1986" t="str">
            <v>Each</v>
          </cell>
          <cell r="D1986" t="str">
            <v>INLET, FLH TYPE 6B</v>
          </cell>
          <cell r="E1986" t="str">
            <v>EACH</v>
          </cell>
        </row>
        <row r="1987">
          <cell r="A1987" t="str">
            <v>60403-2200</v>
          </cell>
          <cell r="B1987" t="str">
            <v>Inlet, flh type 7A</v>
          </cell>
          <cell r="C1987" t="str">
            <v>Each</v>
          </cell>
          <cell r="D1987" t="str">
            <v>INLET, FLH TYPE 7A</v>
          </cell>
          <cell r="E1987" t="str">
            <v>EACH</v>
          </cell>
        </row>
        <row r="1988">
          <cell r="A1988" t="str">
            <v>60403-2300</v>
          </cell>
          <cell r="B1988" t="str">
            <v>Inlet, flh type 7B</v>
          </cell>
          <cell r="C1988" t="str">
            <v>Each</v>
          </cell>
          <cell r="D1988" t="str">
            <v>INLET, FLH TYPE 7B</v>
          </cell>
          <cell r="E1988" t="str">
            <v>EACH</v>
          </cell>
        </row>
        <row r="1989">
          <cell r="A1989" t="str">
            <v>60404-0000</v>
          </cell>
          <cell r="B1989" t="str">
            <v>Catch basin</v>
          </cell>
          <cell r="C1989" t="str">
            <v>Each</v>
          </cell>
          <cell r="D1989" t="str">
            <v>CATCH BASIN</v>
          </cell>
          <cell r="E1989" t="str">
            <v>EACH</v>
          </cell>
        </row>
        <row r="1990">
          <cell r="A1990" t="str">
            <v>60404-1000</v>
          </cell>
          <cell r="B1990" t="str">
            <v>Catch basin, flh type 1</v>
          </cell>
          <cell r="C1990" t="str">
            <v>Each</v>
          </cell>
          <cell r="D1990" t="str">
            <v>CATCH BASIN, FLH TYPE 1</v>
          </cell>
          <cell r="E1990" t="str">
            <v>EACH</v>
          </cell>
        </row>
        <row r="1991">
          <cell r="A1991" t="str">
            <v>60404-2000</v>
          </cell>
          <cell r="B1991" t="str">
            <v>Catch basin, flh type 2</v>
          </cell>
          <cell r="C1991" t="str">
            <v>Each</v>
          </cell>
          <cell r="D1991" t="str">
            <v>CATCH BASIN, FLH TYPE 2</v>
          </cell>
          <cell r="E1991" t="str">
            <v>EACH</v>
          </cell>
        </row>
        <row r="1992">
          <cell r="A1992" t="str">
            <v>60405-0000</v>
          </cell>
          <cell r="B1992" t="str">
            <v>Manhole adjustment</v>
          </cell>
          <cell r="C1992" t="str">
            <v>Each</v>
          </cell>
          <cell r="D1992" t="str">
            <v>MANHOLE ADJUSTMENT</v>
          </cell>
          <cell r="E1992" t="str">
            <v>EACH</v>
          </cell>
        </row>
        <row r="1993">
          <cell r="A1993" t="str">
            <v>60406-0000</v>
          </cell>
          <cell r="B1993" t="str">
            <v>Inlet adjustment</v>
          </cell>
          <cell r="C1993" t="str">
            <v>Each</v>
          </cell>
          <cell r="D1993" t="str">
            <v>INLET ADJUSTMENT</v>
          </cell>
          <cell r="E1993" t="str">
            <v>EACH</v>
          </cell>
        </row>
        <row r="1994">
          <cell r="A1994" t="str">
            <v>60407-0000</v>
          </cell>
          <cell r="B1994" t="str">
            <v>Capping inlets and manholes</v>
          </cell>
          <cell r="C1994" t="str">
            <v>Each</v>
          </cell>
          <cell r="D1994" t="str">
            <v>CAPPING INLETS AND MANHOLES</v>
          </cell>
          <cell r="E1994" t="str">
            <v>EACH</v>
          </cell>
        </row>
        <row r="1995">
          <cell r="A1995" t="str">
            <v>60408-0000</v>
          </cell>
          <cell r="B1995" t="str">
            <v>Junction box</v>
          </cell>
          <cell r="C1995" t="str">
            <v>Each</v>
          </cell>
          <cell r="D1995" t="str">
            <v>JUNCTION BOX</v>
          </cell>
          <cell r="E1995" t="str">
            <v>EACH</v>
          </cell>
        </row>
        <row r="1996">
          <cell r="A1996" t="str">
            <v>60409-0000</v>
          </cell>
          <cell r="B1996" t="str">
            <v>Inlet top, metal frame and grate</v>
          </cell>
          <cell r="C1996" t="str">
            <v>Each</v>
          </cell>
          <cell r="D1996" t="str">
            <v>INLET TOP, METAL FRAME AND GRATE</v>
          </cell>
          <cell r="E1996" t="str">
            <v>EACH</v>
          </cell>
        </row>
        <row r="1997">
          <cell r="A1997" t="str">
            <v>60409-0001</v>
          </cell>
          <cell r="B1997" t="str">
            <v>Inlet top</v>
          </cell>
          <cell r="C1997" t="str">
            <v>Each</v>
          </cell>
          <cell r="D1997" t="str">
            <v>INLET TOP</v>
          </cell>
          <cell r="E1997" t="str">
            <v>EACH</v>
          </cell>
        </row>
        <row r="1998">
          <cell r="A1998" t="str">
            <v>60409-0100</v>
          </cell>
          <cell r="B1998" t="str">
            <v>Inlet top, metal frame and grate, flh type A</v>
          </cell>
          <cell r="C1998" t="str">
            <v>Each</v>
          </cell>
          <cell r="D1998" t="str">
            <v>INLET TOP, METAL FRAME AND GRATE, FLH TYPE A</v>
          </cell>
          <cell r="E1998" t="str">
            <v>EACH</v>
          </cell>
        </row>
        <row r="1999">
          <cell r="A1999" t="str">
            <v>60409-0200</v>
          </cell>
          <cell r="B1999" t="str">
            <v>Inlet top, metal frame and grate, flh type B</v>
          </cell>
          <cell r="C1999" t="str">
            <v>Each</v>
          </cell>
          <cell r="D1999" t="str">
            <v>INLET TOP, METAL FRAME AND GRATE, FLH TYPE B</v>
          </cell>
          <cell r="E1999" t="str">
            <v>EACH</v>
          </cell>
        </row>
        <row r="2000">
          <cell r="A2000" t="str">
            <v>60409-0600</v>
          </cell>
          <cell r="B2000" t="str">
            <v>Inlet top, metal frame and grate, FLH type 5</v>
          </cell>
          <cell r="C2000" t="str">
            <v>Each</v>
          </cell>
          <cell r="D2000" t="str">
            <v>INLET TOP, METAL FRAME AND GRATE, FLH TYPE 5</v>
          </cell>
          <cell r="E2000" t="str">
            <v>EACH</v>
          </cell>
        </row>
        <row r="2001">
          <cell r="A2001" t="str">
            <v>60409-0700</v>
          </cell>
          <cell r="B2001" t="str">
            <v>Inlet top, metal frame and grate, FLH type 6A</v>
          </cell>
          <cell r="C2001" t="str">
            <v>Each</v>
          </cell>
          <cell r="D2001" t="str">
            <v>INLET TOP, METAL FRAME AND GRATE, FLH TYPE 6A</v>
          </cell>
          <cell r="E2001" t="str">
            <v>EACH</v>
          </cell>
        </row>
        <row r="2002">
          <cell r="A2002" t="str">
            <v>60409-0800</v>
          </cell>
          <cell r="B2002" t="str">
            <v>Inlet top, metal frame and grate, FLH type 6B</v>
          </cell>
          <cell r="C2002" t="str">
            <v>Each</v>
          </cell>
          <cell r="D2002" t="str">
            <v>INLET TOP, METAL FRAME AND GRATE , FLH TYPE 6B</v>
          </cell>
          <cell r="E2002" t="str">
            <v>EACH</v>
          </cell>
        </row>
        <row r="2003">
          <cell r="A2003" t="str">
            <v>60409-0900</v>
          </cell>
          <cell r="B2003" t="str">
            <v>Inlet top, metal frame and grate, FLH type 7</v>
          </cell>
          <cell r="C2003" t="str">
            <v>Each</v>
          </cell>
          <cell r="D2003" t="str">
            <v>INLET TOP, METAL FRAME AND GRATE, FLH TYPE 7</v>
          </cell>
          <cell r="E2003" t="str">
            <v>EACH</v>
          </cell>
        </row>
        <row r="2004">
          <cell r="A2004" t="str">
            <v>60409-1000</v>
          </cell>
          <cell r="B2004" t="str">
            <v>Inlet top, concrete</v>
          </cell>
          <cell r="C2004" t="str">
            <v>Each</v>
          </cell>
          <cell r="D2004" t="str">
            <v>INLET TOP, CONCRETE</v>
          </cell>
          <cell r="E2004" t="str">
            <v>EACH</v>
          </cell>
        </row>
        <row r="2005">
          <cell r="A2005" t="str">
            <v>60409-1100</v>
          </cell>
          <cell r="B2005" t="str">
            <v>Inlet top, granite</v>
          </cell>
          <cell r="C2005" t="str">
            <v>Each</v>
          </cell>
          <cell r="D2005" t="str">
            <v>INLET TOP, GRANITE</v>
          </cell>
          <cell r="E2005" t="str">
            <v>EACH</v>
          </cell>
        </row>
        <row r="2006">
          <cell r="A2006" t="str">
            <v>60409-1200</v>
          </cell>
          <cell r="B2006" t="str">
            <v>Inlet top, metal grate, FLH type 6A</v>
          </cell>
          <cell r="C2006" t="str">
            <v>Each</v>
          </cell>
          <cell r="D2006" t="str">
            <v>INLET TOP, METAL GRATE, FLH TYPE 6A</v>
          </cell>
          <cell r="E2006" t="str">
            <v>EACH</v>
          </cell>
        </row>
        <row r="2007">
          <cell r="A2007" t="str">
            <v>60409-1300</v>
          </cell>
          <cell r="B2007" t="str">
            <v>Inlet top, metal grate, FLH type 6B</v>
          </cell>
          <cell r="C2007" t="str">
            <v>Each</v>
          </cell>
          <cell r="D2007" t="str">
            <v>INLET TOP, METAL GRATE, FLH TYPE 6B</v>
          </cell>
          <cell r="E2007" t="str">
            <v>EACH</v>
          </cell>
        </row>
        <row r="2008">
          <cell r="A2008" t="str">
            <v>60410-0000</v>
          </cell>
          <cell r="B2008" t="str">
            <v>Springbox</v>
          </cell>
          <cell r="C2008" t="str">
            <v>Each</v>
          </cell>
          <cell r="D2008" t="str">
            <v>SPRINGBOX</v>
          </cell>
          <cell r="E2008" t="str">
            <v>EACH</v>
          </cell>
        </row>
        <row r="2009">
          <cell r="A2009" t="str">
            <v>60411-0000</v>
          </cell>
          <cell r="B2009" t="str">
            <v>Inlet modification</v>
          </cell>
          <cell r="C2009" t="str">
            <v>Each</v>
          </cell>
          <cell r="D2009" t="str">
            <v>INLET MODIFICATION</v>
          </cell>
          <cell r="E2009" t="str">
            <v>EACH</v>
          </cell>
        </row>
        <row r="2010">
          <cell r="A2010" t="str">
            <v>60412-1000</v>
          </cell>
          <cell r="B2010" t="str">
            <v>Remove and reset metal frame and grate</v>
          </cell>
          <cell r="C2010" t="str">
            <v>Each</v>
          </cell>
          <cell r="D2010" t="str">
            <v>REMOVE AND RESET METAL FRAME AND GRATE</v>
          </cell>
          <cell r="E2010" t="str">
            <v>EACH</v>
          </cell>
        </row>
        <row r="2011">
          <cell r="A2011" t="str">
            <v>60412-2000</v>
          </cell>
          <cell r="B2011" t="str">
            <v>Remove and reset manhole frame and cover</v>
          </cell>
          <cell r="C2011" t="str">
            <v>Each</v>
          </cell>
          <cell r="D2011" t="str">
            <v>REMOVE AND RESET MANHOLE FRAME AND COVER</v>
          </cell>
          <cell r="E2011" t="str">
            <v>EACH</v>
          </cell>
        </row>
        <row r="2012">
          <cell r="A2012" t="str">
            <v>60412-3000</v>
          </cell>
          <cell r="B2012" t="str">
            <v>Remove and reset inlet</v>
          </cell>
          <cell r="C2012" t="str">
            <v>Each</v>
          </cell>
          <cell r="D2012" t="str">
            <v>REMOVE AND RESET INLET</v>
          </cell>
          <cell r="E2012" t="str">
            <v>EACH</v>
          </cell>
        </row>
        <row r="2013">
          <cell r="A2013" t="str">
            <v>60413-0000</v>
          </cell>
          <cell r="B2013" t="str">
            <v>Trench drain</v>
          </cell>
          <cell r="C2013" t="str">
            <v>m</v>
          </cell>
          <cell r="D2013" t="str">
            <v>TRENCH DRAIN</v>
          </cell>
          <cell r="E2013" t="str">
            <v>LNFT</v>
          </cell>
        </row>
        <row r="2014">
          <cell r="A2014" t="str">
            <v>60414-0000</v>
          </cell>
          <cell r="B2014" t="str">
            <v>Trench drain</v>
          </cell>
          <cell r="C2014" t="str">
            <v>m2</v>
          </cell>
          <cell r="D2014" t="str">
            <v>TRENCH DRAIN</v>
          </cell>
          <cell r="E2014" t="str">
            <v>SQFT</v>
          </cell>
        </row>
        <row r="2015">
          <cell r="A2015" t="str">
            <v>60415-0000</v>
          </cell>
          <cell r="B2015" t="str">
            <v>Trench drain</v>
          </cell>
          <cell r="C2015" t="str">
            <v>Each</v>
          </cell>
          <cell r="D2015" t="str">
            <v>TRENCH DRAIN</v>
          </cell>
          <cell r="E2015" t="str">
            <v>EACH</v>
          </cell>
        </row>
        <row r="2016">
          <cell r="A2016" t="str">
            <v>60416-1000</v>
          </cell>
          <cell r="B2016" t="str">
            <v>900mm Stilling well</v>
          </cell>
          <cell r="C2016" t="str">
            <v>Each</v>
          </cell>
          <cell r="D2016" t="str">
            <v>36-INCH STILLING WELL</v>
          </cell>
          <cell r="E2016" t="str">
            <v>EACH</v>
          </cell>
        </row>
        <row r="2017">
          <cell r="A2017" t="str">
            <v>60417-0000</v>
          </cell>
          <cell r="B2017" t="str">
            <v>Cleanout</v>
          </cell>
          <cell r="C2017" t="str">
            <v>Each</v>
          </cell>
          <cell r="D2017" t="str">
            <v>CLEANOUT</v>
          </cell>
          <cell r="E2017" t="str">
            <v>EACH</v>
          </cell>
        </row>
        <row r="2018">
          <cell r="A2018" t="str">
            <v>60418-0000</v>
          </cell>
          <cell r="B2018" t="str">
            <v>Storm water detention vault</v>
          </cell>
          <cell r="C2018" t="str">
            <v>LPSM</v>
          </cell>
          <cell r="D2018" t="str">
            <v>STORM WATER DETENTION VAULT</v>
          </cell>
          <cell r="E2018" t="str">
            <v>LPSM</v>
          </cell>
        </row>
        <row r="2019">
          <cell r="A2019" t="str">
            <v>60419-0000</v>
          </cell>
          <cell r="B2019" t="str">
            <v>Level spreader</v>
          </cell>
          <cell r="C2019" t="str">
            <v>m</v>
          </cell>
          <cell r="D2019" t="str">
            <v>LEVEL SPREADER</v>
          </cell>
          <cell r="E2019" t="str">
            <v>LNFT</v>
          </cell>
        </row>
        <row r="2020">
          <cell r="A2020" t="str">
            <v>60420-0000</v>
          </cell>
          <cell r="B2020" t="str">
            <v>Outlet structure</v>
          </cell>
          <cell r="C2020" t="str">
            <v>Each</v>
          </cell>
          <cell r="D2020" t="str">
            <v>OUTLET STRUCTURE</v>
          </cell>
          <cell r="E2020" t="str">
            <v>EACH</v>
          </cell>
        </row>
        <row r="2021">
          <cell r="A2021" t="str">
            <v>60421-0000</v>
          </cell>
          <cell r="B2021" t="str">
            <v>Oil/grit separator</v>
          </cell>
          <cell r="C2021" t="str">
            <v>Each</v>
          </cell>
          <cell r="D2021" t="str">
            <v>OIL/GRIT SEPARATOR</v>
          </cell>
          <cell r="E2021" t="str">
            <v>EACH</v>
          </cell>
        </row>
        <row r="2022">
          <cell r="A2022" t="str">
            <v>60422-0000</v>
          </cell>
          <cell r="B2022" t="str">
            <v>Inlet trash screen</v>
          </cell>
          <cell r="C2022" t="str">
            <v>Each</v>
          </cell>
          <cell r="D2022" t="str">
            <v>INLET TRASH SCREEN</v>
          </cell>
          <cell r="E2022" t="str">
            <v>EACH</v>
          </cell>
        </row>
        <row r="2023">
          <cell r="A2023" t="str">
            <v>60501-0000</v>
          </cell>
          <cell r="B2023" t="str">
            <v>Standard underdrain system</v>
          </cell>
          <cell r="C2023" t="str">
            <v>m</v>
          </cell>
          <cell r="D2023" t="str">
            <v>STANDARD UNDERDRAIN SYSTEM</v>
          </cell>
          <cell r="E2023" t="str">
            <v>LNFT</v>
          </cell>
        </row>
        <row r="2024">
          <cell r="A2024" t="str">
            <v>60502-0000</v>
          </cell>
          <cell r="B2024" t="str">
            <v>Geocomposite underdrain system</v>
          </cell>
          <cell r="C2024" t="str">
            <v>m</v>
          </cell>
          <cell r="D2024" t="str">
            <v>GEOCOMPOSITE UNDERDRAIN SYSTEM</v>
          </cell>
          <cell r="E2024" t="str">
            <v>LNFT</v>
          </cell>
        </row>
        <row r="2025">
          <cell r="A2025" t="str">
            <v>60503-0000</v>
          </cell>
          <cell r="B2025" t="str">
            <v>Geocomposite pavement edge drain system</v>
          </cell>
          <cell r="C2025" t="str">
            <v>m</v>
          </cell>
          <cell r="D2025" t="str">
            <v>GEOCOMPOSITE PAVEMENT EDGE DRAIN SYSTEM</v>
          </cell>
          <cell r="E2025" t="str">
            <v>LNFT</v>
          </cell>
        </row>
        <row r="2026">
          <cell r="A2026" t="str">
            <v>60504-0000</v>
          </cell>
          <cell r="B2026" t="str">
            <v>Geocomposite sheet drain system</v>
          </cell>
          <cell r="C2026" t="str">
            <v>m2</v>
          </cell>
          <cell r="D2026" t="str">
            <v>GEOCOMPOSITE SHEET DRAIN SYSTEM</v>
          </cell>
          <cell r="E2026" t="str">
            <v>SQYD</v>
          </cell>
        </row>
        <row r="2027">
          <cell r="A2027" t="str">
            <v>60505-0000</v>
          </cell>
          <cell r="B2027" t="str">
            <v>Geocomposite capillary break system</v>
          </cell>
          <cell r="C2027" t="str">
            <v>m2</v>
          </cell>
          <cell r="D2027" t="str">
            <v>GEOCOMPOSITE CAPILLARY BREAK SYSTEM</v>
          </cell>
          <cell r="E2027" t="str">
            <v>SQYD</v>
          </cell>
        </row>
        <row r="2028">
          <cell r="A2028" t="str">
            <v>60506-0000</v>
          </cell>
          <cell r="B2028" t="str">
            <v>Standard or geocomposite underdrain system</v>
          </cell>
          <cell r="C2028" t="str">
            <v>m</v>
          </cell>
          <cell r="D2028" t="str">
            <v>STANDARD OR GEOCOMPOSITE UNDERDRAIN SYSTEM</v>
          </cell>
          <cell r="E2028" t="str">
            <v>LNFT</v>
          </cell>
        </row>
        <row r="2029">
          <cell r="A2029" t="str">
            <v>60510-0100</v>
          </cell>
          <cell r="B2029" t="str">
            <v>75mm collector pipe</v>
          </cell>
          <cell r="C2029" t="str">
            <v>m</v>
          </cell>
          <cell r="D2029" t="str">
            <v>3-INCH COLLECTOR PIPE</v>
          </cell>
          <cell r="E2029" t="str">
            <v>LNFT</v>
          </cell>
        </row>
        <row r="2030">
          <cell r="A2030" t="str">
            <v>60510-0200</v>
          </cell>
          <cell r="B2030" t="str">
            <v>75mm outlet pipe</v>
          </cell>
          <cell r="C2030" t="str">
            <v>m</v>
          </cell>
          <cell r="D2030" t="str">
            <v>3-INCH OUTLET PIPE</v>
          </cell>
          <cell r="E2030" t="str">
            <v>LNFT</v>
          </cell>
        </row>
        <row r="2031">
          <cell r="A2031" t="str">
            <v>60510-0300</v>
          </cell>
          <cell r="B2031" t="str">
            <v>100mm collector pipe</v>
          </cell>
          <cell r="C2031" t="str">
            <v>m</v>
          </cell>
          <cell r="D2031" t="str">
            <v>4-INCH COLLECTOR PIPE</v>
          </cell>
          <cell r="E2031" t="str">
            <v>LNFT</v>
          </cell>
        </row>
        <row r="2032">
          <cell r="A2032" t="str">
            <v>60510-0400</v>
          </cell>
          <cell r="B2032" t="str">
            <v>100mm outlet pipe</v>
          </cell>
          <cell r="C2032" t="str">
            <v>m</v>
          </cell>
          <cell r="D2032" t="str">
            <v>4-INCH OUTLET PIPE</v>
          </cell>
          <cell r="E2032" t="str">
            <v>LNFT</v>
          </cell>
        </row>
        <row r="2033">
          <cell r="A2033" t="str">
            <v>60510-0500</v>
          </cell>
          <cell r="B2033" t="str">
            <v>125mm collector pipe</v>
          </cell>
          <cell r="C2033" t="str">
            <v>m</v>
          </cell>
          <cell r="D2033" t="str">
            <v>5-INCH COLLECTOR PIPE</v>
          </cell>
          <cell r="E2033" t="str">
            <v>LNFT</v>
          </cell>
        </row>
        <row r="2034">
          <cell r="A2034" t="str">
            <v>60510-0600</v>
          </cell>
          <cell r="B2034" t="str">
            <v>125mm outlet pipe</v>
          </cell>
          <cell r="C2034" t="str">
            <v>m</v>
          </cell>
          <cell r="D2034" t="str">
            <v>5-INCH OUTLET PIPE</v>
          </cell>
          <cell r="E2034" t="str">
            <v>LNFT</v>
          </cell>
        </row>
        <row r="2035">
          <cell r="A2035" t="str">
            <v>60510-0700</v>
          </cell>
          <cell r="B2035" t="str">
            <v>150mm collector pipe</v>
          </cell>
          <cell r="C2035" t="str">
            <v>m</v>
          </cell>
          <cell r="D2035" t="str">
            <v>6-INCH COLLECTOR PIPE</v>
          </cell>
          <cell r="E2035" t="str">
            <v>LNFT</v>
          </cell>
        </row>
        <row r="2036">
          <cell r="A2036" t="str">
            <v>60510-0800</v>
          </cell>
          <cell r="B2036" t="str">
            <v>150mm outlet pipe</v>
          </cell>
          <cell r="C2036" t="str">
            <v>m</v>
          </cell>
          <cell r="D2036" t="str">
            <v>6-INCH OUTLET PIPE</v>
          </cell>
          <cell r="E2036" t="str">
            <v>LNFT</v>
          </cell>
        </row>
        <row r="2037">
          <cell r="A2037" t="str">
            <v>60510-0900</v>
          </cell>
          <cell r="B2037" t="str">
            <v>200mm collector pipe</v>
          </cell>
          <cell r="C2037" t="str">
            <v>m</v>
          </cell>
          <cell r="D2037" t="str">
            <v>8-INCH COLLECTOR PIPE</v>
          </cell>
          <cell r="E2037" t="str">
            <v>LNFT</v>
          </cell>
        </row>
        <row r="2038">
          <cell r="A2038" t="str">
            <v>60510-1000</v>
          </cell>
          <cell r="B2038" t="str">
            <v>200mm outlet pipe</v>
          </cell>
          <cell r="C2038" t="str">
            <v>m</v>
          </cell>
          <cell r="D2038" t="str">
            <v>8-INCH OUTLET PIPE</v>
          </cell>
          <cell r="E2038" t="str">
            <v>LNFT</v>
          </cell>
        </row>
        <row r="2039">
          <cell r="A2039" t="str">
            <v>60510-1050</v>
          </cell>
          <cell r="B2039" t="str">
            <v>250mm collector pipe</v>
          </cell>
          <cell r="C2039" t="str">
            <v>m</v>
          </cell>
          <cell r="D2039" t="str">
            <v>10-INCH COLLECTOR PIPE</v>
          </cell>
          <cell r="E2039" t="str">
            <v>LNFT</v>
          </cell>
        </row>
        <row r="2040">
          <cell r="A2040" t="str">
            <v>60510-1060</v>
          </cell>
          <cell r="B2040" t="str">
            <v>250mm outlet pipe</v>
          </cell>
          <cell r="C2040" t="str">
            <v>m</v>
          </cell>
          <cell r="D2040" t="str">
            <v>10-INCH OUTLET PIPE</v>
          </cell>
          <cell r="E2040" t="str">
            <v>LNFT</v>
          </cell>
        </row>
        <row r="2041">
          <cell r="A2041" t="str">
            <v>60510-1100</v>
          </cell>
          <cell r="B2041" t="str">
            <v>300mm collector pipe</v>
          </cell>
          <cell r="C2041" t="str">
            <v>m</v>
          </cell>
          <cell r="D2041" t="str">
            <v>12-INCH COLLECTOR PIPE</v>
          </cell>
          <cell r="E2041" t="str">
            <v>LNFT</v>
          </cell>
        </row>
        <row r="2042">
          <cell r="A2042" t="str">
            <v>60510-1200</v>
          </cell>
          <cell r="B2042" t="str">
            <v>300mm outlet pipe</v>
          </cell>
          <cell r="C2042" t="str">
            <v>m</v>
          </cell>
          <cell r="D2042" t="str">
            <v>12-INCH OUTLET PIPE</v>
          </cell>
          <cell r="E2042" t="str">
            <v>LNFT</v>
          </cell>
        </row>
        <row r="2043">
          <cell r="A2043" t="str">
            <v>60510-1500</v>
          </cell>
          <cell r="B2043" t="str">
            <v>450mm outlet pipe</v>
          </cell>
          <cell r="C2043" t="str">
            <v>m</v>
          </cell>
          <cell r="D2043" t="str">
            <v>18-INCH OUTLET PIPE</v>
          </cell>
          <cell r="E2043" t="str">
            <v>LNFT</v>
          </cell>
        </row>
        <row r="2044">
          <cell r="A2044" t="str">
            <v>60514-0000</v>
          </cell>
          <cell r="B2044" t="str">
            <v>Underdrain valve</v>
          </cell>
          <cell r="C2044" t="str">
            <v>Each</v>
          </cell>
          <cell r="D2044" t="str">
            <v>UNDERDRAIN VALVE</v>
          </cell>
          <cell r="E2044" t="str">
            <v>EACH</v>
          </cell>
        </row>
        <row r="2045">
          <cell r="A2045" t="str">
            <v>60515-0000</v>
          </cell>
          <cell r="B2045" t="str">
            <v>Underdrain cleanout</v>
          </cell>
          <cell r="C2045" t="str">
            <v>Each</v>
          </cell>
          <cell r="D2045" t="str">
            <v>UNDERDRAIN CLEANOUT</v>
          </cell>
          <cell r="E2045" t="str">
            <v>EACH</v>
          </cell>
        </row>
        <row r="2046">
          <cell r="A2046" t="str">
            <v>60515-0100</v>
          </cell>
          <cell r="B2046" t="str">
            <v>Underdrain cleanout, 75mm</v>
          </cell>
          <cell r="C2046" t="str">
            <v>Each</v>
          </cell>
          <cell r="D2046" t="str">
            <v>UNDERDRAIN CLEANOUT, 3-INCH</v>
          </cell>
          <cell r="E2046" t="str">
            <v>EACH</v>
          </cell>
        </row>
        <row r="2047">
          <cell r="A2047" t="str">
            <v>60515-0200</v>
          </cell>
          <cell r="B2047" t="str">
            <v>Underdrain cleanout, 100mm</v>
          </cell>
          <cell r="C2047" t="str">
            <v>Each</v>
          </cell>
          <cell r="D2047" t="str">
            <v>UNDERDRAIN CLEANOUT, 4-INCH</v>
          </cell>
          <cell r="E2047" t="str">
            <v>EACH</v>
          </cell>
        </row>
        <row r="2048">
          <cell r="A2048" t="str">
            <v>60515-0300</v>
          </cell>
          <cell r="B2048" t="str">
            <v>Underdrain cleanout, 125mm</v>
          </cell>
          <cell r="C2048" t="str">
            <v>Each</v>
          </cell>
          <cell r="D2048" t="str">
            <v>UNDERDRAIN CLEANOUT, 5-INCH</v>
          </cell>
          <cell r="E2048" t="str">
            <v>EACH</v>
          </cell>
        </row>
        <row r="2049">
          <cell r="A2049" t="str">
            <v>60515-0400</v>
          </cell>
          <cell r="B2049" t="str">
            <v>Underdrain cleanout, 150mm</v>
          </cell>
          <cell r="C2049" t="str">
            <v>Each</v>
          </cell>
          <cell r="D2049" t="str">
            <v>UNDERDRAIN CLEANOUT, 6-INCH</v>
          </cell>
          <cell r="E2049" t="str">
            <v>EACH</v>
          </cell>
        </row>
        <row r="2050">
          <cell r="A2050" t="str">
            <v>60515-0500</v>
          </cell>
          <cell r="B2050" t="str">
            <v>Underdrain cleanout, 200mm</v>
          </cell>
          <cell r="C2050" t="str">
            <v>Each</v>
          </cell>
          <cell r="D2050" t="str">
            <v>UNDERDRAIN CLEANOUT, 8-INCH</v>
          </cell>
          <cell r="E2050" t="str">
            <v>EACH</v>
          </cell>
        </row>
        <row r="2051">
          <cell r="A2051" t="str">
            <v>60515-0550</v>
          </cell>
          <cell r="B2051" t="str">
            <v>Underdrain cleanout, 250mm</v>
          </cell>
          <cell r="C2051" t="str">
            <v>Each</v>
          </cell>
          <cell r="D2051" t="str">
            <v>UNDERDRAIN CLEANOUT, 10-INCH</v>
          </cell>
          <cell r="E2051" t="str">
            <v>EACH</v>
          </cell>
        </row>
        <row r="2052">
          <cell r="A2052" t="str">
            <v>60515-0600</v>
          </cell>
          <cell r="B2052" t="str">
            <v>Underdrain cleanout, 300mm</v>
          </cell>
          <cell r="C2052" t="str">
            <v>Each</v>
          </cell>
          <cell r="D2052" t="str">
            <v>UNDERDRAIN CLEANOUT, 12-INCH</v>
          </cell>
          <cell r="E2052" t="str">
            <v>EACH</v>
          </cell>
        </row>
        <row r="2053">
          <cell r="A2053" t="str">
            <v>60520-0000</v>
          </cell>
          <cell r="B2053" t="str">
            <v>Granular backfill</v>
          </cell>
          <cell r="C2053" t="str">
            <v>m3</v>
          </cell>
          <cell r="D2053" t="str">
            <v>GRANULAR BACKFILL</v>
          </cell>
          <cell r="E2053" t="str">
            <v>CUYD</v>
          </cell>
        </row>
        <row r="2054">
          <cell r="A2054" t="str">
            <v>60521-0000</v>
          </cell>
          <cell r="B2054" t="str">
            <v>Granular backfill</v>
          </cell>
          <cell r="C2054" t="str">
            <v>t</v>
          </cell>
          <cell r="D2054" t="str">
            <v>GRANULAR BACKFILL</v>
          </cell>
          <cell r="E2054" t="str">
            <v>TON</v>
          </cell>
        </row>
        <row r="2055">
          <cell r="A2055" t="str">
            <v>60522-0000</v>
          </cell>
          <cell r="B2055" t="str">
            <v>Sand</v>
          </cell>
          <cell r="C2055" t="str">
            <v>m3</v>
          </cell>
          <cell r="D2055" t="str">
            <v>SAND</v>
          </cell>
          <cell r="E2055" t="str">
            <v>CUYD</v>
          </cell>
        </row>
        <row r="2056">
          <cell r="A2056" t="str">
            <v>60525-0000</v>
          </cell>
          <cell r="B2056" t="str">
            <v>Subdrainage blanket</v>
          </cell>
          <cell r="C2056" t="str">
            <v>m2</v>
          </cell>
          <cell r="D2056" t="str">
            <v>SUBDRAINAGE BLANKET</v>
          </cell>
          <cell r="E2056" t="str">
            <v>SQYD</v>
          </cell>
        </row>
        <row r="2057">
          <cell r="A2057" t="str">
            <v>60526-0000</v>
          </cell>
          <cell r="B2057" t="str">
            <v>Drainage chase</v>
          </cell>
          <cell r="C2057" t="str">
            <v>m</v>
          </cell>
          <cell r="D2057" t="str">
            <v>DRAINAGE CHASE</v>
          </cell>
          <cell r="E2057" t="str">
            <v>LNFT</v>
          </cell>
        </row>
        <row r="2058">
          <cell r="A2058" t="str">
            <v>60601-0000</v>
          </cell>
          <cell r="B2058" t="str">
            <v>Spillway assembly</v>
          </cell>
          <cell r="C2058" t="str">
            <v>Each</v>
          </cell>
          <cell r="D2058" t="str">
            <v>SPILLWAY ASSEMBLY</v>
          </cell>
          <cell r="E2058" t="str">
            <v>EACH</v>
          </cell>
        </row>
        <row r="2059">
          <cell r="A2059" t="str">
            <v>60602-0100</v>
          </cell>
          <cell r="B2059" t="str">
            <v>Pipe anchor assembly, 150mm</v>
          </cell>
          <cell r="C2059" t="str">
            <v>Each</v>
          </cell>
          <cell r="D2059" t="str">
            <v>PIPE ANCHOR ASSEMBLY, 6-INCH</v>
          </cell>
          <cell r="E2059" t="str">
            <v>EACH</v>
          </cell>
        </row>
        <row r="2060">
          <cell r="A2060" t="str">
            <v>60602-0200</v>
          </cell>
          <cell r="B2060" t="str">
            <v>Pipe anchor assembly, 200mm</v>
          </cell>
          <cell r="C2060" t="str">
            <v>Each</v>
          </cell>
          <cell r="D2060" t="str">
            <v>PIPE ANCHOR ASSEMBLY, 8-INCH</v>
          </cell>
          <cell r="E2060" t="str">
            <v>EACH</v>
          </cell>
        </row>
        <row r="2061">
          <cell r="A2061" t="str">
            <v>60602-0300</v>
          </cell>
          <cell r="B2061" t="str">
            <v>Pipe anchor assembly, 300mm</v>
          </cell>
          <cell r="C2061" t="str">
            <v>Each</v>
          </cell>
          <cell r="D2061" t="str">
            <v>PIPE ANCHOR ASSEMBLY, 12-INCH</v>
          </cell>
          <cell r="E2061" t="str">
            <v>EACH</v>
          </cell>
        </row>
        <row r="2062">
          <cell r="A2062" t="str">
            <v>60602-0400</v>
          </cell>
          <cell r="B2062" t="str">
            <v>Pipe anchor assembly, 375mm</v>
          </cell>
          <cell r="C2062" t="str">
            <v>Each</v>
          </cell>
          <cell r="D2062" t="str">
            <v>PIPE ANCHOR ASSEMBLY, 15-INCH</v>
          </cell>
          <cell r="E2062" t="str">
            <v>EACH</v>
          </cell>
        </row>
        <row r="2063">
          <cell r="A2063" t="str">
            <v>60602-0500</v>
          </cell>
          <cell r="B2063" t="str">
            <v>Pipe anchor assembly, 450mm</v>
          </cell>
          <cell r="C2063" t="str">
            <v>Each</v>
          </cell>
          <cell r="D2063" t="str">
            <v>PIPE ANCHOR ASSEMBLY, 18-INCH</v>
          </cell>
          <cell r="E2063" t="str">
            <v>EACH</v>
          </cell>
        </row>
        <row r="2064">
          <cell r="A2064" t="str">
            <v>60602-0600</v>
          </cell>
          <cell r="B2064" t="str">
            <v>Pipe anchor assembly, 525mm</v>
          </cell>
          <cell r="C2064" t="str">
            <v>Each</v>
          </cell>
          <cell r="D2064" t="str">
            <v>PIPE ANCHOR ASSEMBLY, 21-INCH</v>
          </cell>
          <cell r="E2064" t="str">
            <v>EACH</v>
          </cell>
        </row>
        <row r="2065">
          <cell r="A2065" t="str">
            <v>60602-0700</v>
          </cell>
          <cell r="B2065" t="str">
            <v>Pipe anchor assembly, 600mm</v>
          </cell>
          <cell r="C2065" t="str">
            <v>Each</v>
          </cell>
          <cell r="D2065" t="str">
            <v>PIPE ANCHOR ASSEMBLY, 24-INCH</v>
          </cell>
          <cell r="E2065" t="str">
            <v>EACH</v>
          </cell>
        </row>
        <row r="2066">
          <cell r="A2066" t="str">
            <v>60602-0800</v>
          </cell>
          <cell r="B2066" t="str">
            <v>Pipe anchor assembly, 750mm</v>
          </cell>
          <cell r="C2066" t="str">
            <v>Each</v>
          </cell>
          <cell r="D2066" t="str">
            <v>PIPE ANCHOR ASSEMBLY, 30-INCH</v>
          </cell>
          <cell r="E2066" t="str">
            <v>EACH</v>
          </cell>
        </row>
        <row r="2067">
          <cell r="A2067" t="str">
            <v>60602-0900</v>
          </cell>
          <cell r="B2067" t="str">
            <v>Pipe anchor assembly, 900mm</v>
          </cell>
          <cell r="C2067" t="str">
            <v>Each</v>
          </cell>
          <cell r="D2067" t="str">
            <v>PIPE ANCHOR ASSEMBLY, 36-INCH</v>
          </cell>
          <cell r="E2067" t="str">
            <v>EACH</v>
          </cell>
        </row>
        <row r="2068">
          <cell r="A2068" t="str">
            <v>60602-1000</v>
          </cell>
          <cell r="B2068" t="str">
            <v>Pipe anchor assembly, 1050mm</v>
          </cell>
          <cell r="C2068" t="str">
            <v>Each</v>
          </cell>
          <cell r="D2068" t="str">
            <v>PIPE ANCHOR ASSEMBLY, 42-INCH</v>
          </cell>
          <cell r="E2068" t="str">
            <v>EACH</v>
          </cell>
        </row>
        <row r="2069">
          <cell r="A2069" t="str">
            <v>60602-1100</v>
          </cell>
          <cell r="B2069" t="str">
            <v>Pipe anchor assembly, 1200mm</v>
          </cell>
          <cell r="C2069" t="str">
            <v>Each</v>
          </cell>
          <cell r="D2069" t="str">
            <v>PIPE ANCHOR ASSEMBLY, 48-INCH</v>
          </cell>
          <cell r="E2069" t="str">
            <v>EACH</v>
          </cell>
        </row>
        <row r="2070">
          <cell r="A2070" t="str">
            <v>60602-1150</v>
          </cell>
          <cell r="B2070" t="str">
            <v>Pipe anchor assembly, 1350mm</v>
          </cell>
          <cell r="C2070" t="str">
            <v>Each</v>
          </cell>
          <cell r="D2070" t="str">
            <v>PIPE ANCHOR ASSEMBLY, 54-INCH</v>
          </cell>
          <cell r="E2070" t="str">
            <v>EACH</v>
          </cell>
        </row>
        <row r="2071">
          <cell r="A2071" t="str">
            <v>60602-1200</v>
          </cell>
          <cell r="B2071" t="str">
            <v>Pipe anchor assembly, 1500mm</v>
          </cell>
          <cell r="C2071" t="str">
            <v>Each</v>
          </cell>
          <cell r="D2071" t="str">
            <v>PIPE ANCHOR ASSEMBLY, 60-INCH</v>
          </cell>
          <cell r="E2071" t="str">
            <v>EACH</v>
          </cell>
        </row>
        <row r="2072">
          <cell r="A2072" t="str">
            <v>60602-1300</v>
          </cell>
          <cell r="B2072" t="str">
            <v>Pipe anchor assembly, 1800mm</v>
          </cell>
          <cell r="C2072" t="str">
            <v>Each</v>
          </cell>
          <cell r="D2072" t="str">
            <v>PIPE ANCHOR ASSEMBLY, 72-INCH</v>
          </cell>
          <cell r="E2072" t="str">
            <v>EACH</v>
          </cell>
        </row>
        <row r="2073">
          <cell r="A2073" t="str">
            <v>60602-1400</v>
          </cell>
          <cell r="B2073" t="str">
            <v>Pipe anchor assembly, 2100mm</v>
          </cell>
          <cell r="C2073" t="str">
            <v>Each</v>
          </cell>
          <cell r="D2073" t="str">
            <v>PIPE ANCHOR ASSEMBLY, 84-INCH</v>
          </cell>
          <cell r="E2073" t="str">
            <v>EACH</v>
          </cell>
        </row>
        <row r="2074">
          <cell r="A2074" t="str">
            <v>60701-1000</v>
          </cell>
          <cell r="B2074" t="str">
            <v>Removing, cleaning, and stockpiling culvert</v>
          </cell>
          <cell r="C2074" t="str">
            <v>m</v>
          </cell>
          <cell r="D2074" t="str">
            <v>REMOVING, CLEANING, AND STOCKPILING CULVERT</v>
          </cell>
          <cell r="E2074" t="str">
            <v>LNFT</v>
          </cell>
        </row>
        <row r="2075">
          <cell r="A2075" t="str">
            <v>60702-1000</v>
          </cell>
          <cell r="B2075" t="str">
            <v>Removing, cleaning, and relaying culvert</v>
          </cell>
          <cell r="C2075" t="str">
            <v>m</v>
          </cell>
          <cell r="D2075" t="str">
            <v>REMOVING, CLEANING, AND RELAYING CULVERT</v>
          </cell>
          <cell r="E2075" t="str">
            <v>LNFT</v>
          </cell>
        </row>
        <row r="2076">
          <cell r="A2076" t="str">
            <v>60703-0000</v>
          </cell>
          <cell r="B2076" t="str">
            <v>Cleaning culverts in place</v>
          </cell>
          <cell r="C2076" t="str">
            <v>m</v>
          </cell>
          <cell r="D2076" t="str">
            <v>CLEANING CULVERTS IN PLACE</v>
          </cell>
          <cell r="E2076" t="str">
            <v>LNFT</v>
          </cell>
        </row>
        <row r="2077">
          <cell r="A2077" t="str">
            <v>60704-0000</v>
          </cell>
          <cell r="B2077" t="str">
            <v>Cleaning culvert in place</v>
          </cell>
          <cell r="C2077" t="str">
            <v>Each</v>
          </cell>
          <cell r="D2077" t="str">
            <v>CLEANING CULVERT IN PLACE</v>
          </cell>
          <cell r="E2077" t="str">
            <v>EACH</v>
          </cell>
        </row>
        <row r="2078">
          <cell r="A2078" t="str">
            <v>60705-0000</v>
          </cell>
          <cell r="B2078" t="str">
            <v>Repairing drainage structure</v>
          </cell>
          <cell r="C2078" t="str">
            <v>Each</v>
          </cell>
          <cell r="D2078" t="str">
            <v>REPAIRING DRAINAGE STRUCTURE</v>
          </cell>
          <cell r="E2078" t="str">
            <v>EACH</v>
          </cell>
        </row>
        <row r="2079">
          <cell r="A2079" t="str">
            <v>60706-0000</v>
          </cell>
          <cell r="B2079" t="str">
            <v>Cleaning drainage structure</v>
          </cell>
          <cell r="C2079" t="str">
            <v>Each</v>
          </cell>
          <cell r="D2079" t="str">
            <v>CLEANING DRAINAGE STRUCTURE</v>
          </cell>
          <cell r="E2079" t="str">
            <v>EACH</v>
          </cell>
        </row>
        <row r="2080">
          <cell r="A2080" t="str">
            <v>60707-0100</v>
          </cell>
          <cell r="B2080" t="str">
            <v>Lining 300mm pipe culvert</v>
          </cell>
          <cell r="C2080" t="str">
            <v>m</v>
          </cell>
          <cell r="D2080" t="str">
            <v>LINING 12-INCH PIPE CULVERT</v>
          </cell>
          <cell r="E2080" t="str">
            <v>LNFT</v>
          </cell>
        </row>
        <row r="2081">
          <cell r="A2081" t="str">
            <v>60707-0200</v>
          </cell>
          <cell r="B2081" t="str">
            <v>Lining 375mm pipe culvert</v>
          </cell>
          <cell r="C2081" t="str">
            <v>m</v>
          </cell>
          <cell r="D2081" t="str">
            <v>LINING 15-INCH PIPE CULVERT</v>
          </cell>
          <cell r="E2081" t="str">
            <v>LNFT</v>
          </cell>
        </row>
        <row r="2082">
          <cell r="A2082" t="str">
            <v>60707-0300</v>
          </cell>
          <cell r="B2082" t="str">
            <v>Lining 450mm pipe culvert</v>
          </cell>
          <cell r="C2082" t="str">
            <v>m</v>
          </cell>
          <cell r="D2082" t="str">
            <v>LINING 18-INCH PIPE CULVERT</v>
          </cell>
          <cell r="E2082" t="str">
            <v>LNFT</v>
          </cell>
        </row>
        <row r="2083">
          <cell r="A2083" t="str">
            <v>60707-0400</v>
          </cell>
          <cell r="B2083" t="str">
            <v>Lining 525mm pipe culvert</v>
          </cell>
          <cell r="C2083" t="str">
            <v>m</v>
          </cell>
          <cell r="D2083" t="str">
            <v>LINING 21-INCH PIPE CULVERT</v>
          </cell>
          <cell r="E2083" t="str">
            <v>LNFT</v>
          </cell>
        </row>
        <row r="2084">
          <cell r="A2084" t="str">
            <v>60707-0500</v>
          </cell>
          <cell r="B2084" t="str">
            <v>Lining 600mm pipe culvert</v>
          </cell>
          <cell r="C2084" t="str">
            <v>m</v>
          </cell>
          <cell r="D2084" t="str">
            <v>LINING 24-INCH PIPE CULVERT</v>
          </cell>
          <cell r="E2084" t="str">
            <v>LNFT</v>
          </cell>
        </row>
        <row r="2085">
          <cell r="A2085" t="str">
            <v>60707-0600</v>
          </cell>
          <cell r="B2085" t="str">
            <v>Lining 750mm pipe culvert</v>
          </cell>
          <cell r="C2085" t="str">
            <v>m</v>
          </cell>
          <cell r="D2085" t="str">
            <v>LINING 30-INCH PIPE CULVERT</v>
          </cell>
          <cell r="E2085" t="str">
            <v>LNFT</v>
          </cell>
        </row>
        <row r="2086">
          <cell r="A2086" t="str">
            <v>60707-0700</v>
          </cell>
          <cell r="B2086" t="str">
            <v>Lining 900mm pipe culvert</v>
          </cell>
          <cell r="C2086" t="str">
            <v>m</v>
          </cell>
          <cell r="D2086" t="str">
            <v>LINING 36-INCH PIPE CULVERT</v>
          </cell>
          <cell r="E2086" t="str">
            <v>LNFT</v>
          </cell>
        </row>
        <row r="2087">
          <cell r="A2087" t="str">
            <v>60707-0800</v>
          </cell>
          <cell r="B2087" t="str">
            <v>Lining 1050mm pipe culvert</v>
          </cell>
          <cell r="C2087" t="str">
            <v>m</v>
          </cell>
          <cell r="D2087" t="str">
            <v>LINING 42-INCH PIPE CULVERT</v>
          </cell>
          <cell r="E2087" t="str">
            <v>LNFT</v>
          </cell>
        </row>
        <row r="2088">
          <cell r="A2088" t="str">
            <v>60707-0900</v>
          </cell>
          <cell r="B2088" t="str">
            <v>Lining 1200mm pipe culvert</v>
          </cell>
          <cell r="C2088" t="str">
            <v>m</v>
          </cell>
          <cell r="D2088" t="str">
            <v>LINING 48-INCH PIPE CULVERT</v>
          </cell>
          <cell r="E2088" t="str">
            <v>LNFT</v>
          </cell>
        </row>
        <row r="2089">
          <cell r="A2089" t="str">
            <v>60707-1000</v>
          </cell>
          <cell r="B2089" t="str">
            <v>Lining 1350mm pipe culvert</v>
          </cell>
          <cell r="C2089" t="str">
            <v>m</v>
          </cell>
          <cell r="D2089" t="str">
            <v>LINING 54-INCH PIPE CULVERT</v>
          </cell>
          <cell r="E2089" t="str">
            <v>LNFT</v>
          </cell>
        </row>
        <row r="2090">
          <cell r="A2090" t="str">
            <v>60707-1100</v>
          </cell>
          <cell r="B2090" t="str">
            <v>Lining 1500mm pipe culvert</v>
          </cell>
          <cell r="C2090" t="str">
            <v>m</v>
          </cell>
          <cell r="D2090" t="str">
            <v>LINING 60-INCH PIPE CULVERT</v>
          </cell>
          <cell r="E2090" t="str">
            <v>LNFT</v>
          </cell>
        </row>
        <row r="2091">
          <cell r="A2091" t="str">
            <v>60707-1200</v>
          </cell>
          <cell r="B2091" t="str">
            <v>Lining 1650mm pipe culvert</v>
          </cell>
          <cell r="C2091" t="str">
            <v>m</v>
          </cell>
          <cell r="D2091" t="str">
            <v>LINING 66-INCH PIPE CULVERT</v>
          </cell>
          <cell r="E2091" t="str">
            <v>LNFT</v>
          </cell>
        </row>
        <row r="2092">
          <cell r="A2092" t="str">
            <v>60707-1300</v>
          </cell>
          <cell r="B2092" t="str">
            <v>Lining 1800mm pipe culvert</v>
          </cell>
          <cell r="C2092" t="str">
            <v>m</v>
          </cell>
          <cell r="D2092" t="str">
            <v>LINING 72-INCH PIPE CULVERT</v>
          </cell>
          <cell r="E2092" t="str">
            <v>LNFT</v>
          </cell>
        </row>
        <row r="2093">
          <cell r="A2093" t="str">
            <v>60708-0000</v>
          </cell>
          <cell r="B2093" t="str">
            <v>Concrete pipe joint repair</v>
          </cell>
          <cell r="C2093" t="str">
            <v>Each</v>
          </cell>
          <cell r="D2093" t="str">
            <v>CONCRETE PIPE JOINT REPAIR</v>
          </cell>
          <cell r="E2093" t="str">
            <v>EACH</v>
          </cell>
        </row>
        <row r="2094">
          <cell r="A2094" t="str">
            <v>60709-0000</v>
          </cell>
          <cell r="B2094" t="str">
            <v>Cleaning drainage structures in place</v>
          </cell>
          <cell r="C2094" t="str">
            <v>m</v>
          </cell>
          <cell r="D2094" t="str">
            <v>CLEANING DRAINAGE STRUCTURES IN PLACE</v>
          </cell>
          <cell r="E2094" t="str">
            <v>LNFT</v>
          </cell>
        </row>
        <row r="2095">
          <cell r="A2095" t="str">
            <v>60711-0000</v>
          </cell>
          <cell r="B2095" t="str">
            <v>Repairing drainage structure</v>
          </cell>
          <cell r="C2095" t="str">
            <v>LPSM</v>
          </cell>
          <cell r="D2095" t="str">
            <v>REPAIRING DRAINAGE STRUCTURE</v>
          </cell>
          <cell r="E2095" t="str">
            <v>LPSM</v>
          </cell>
        </row>
        <row r="2096">
          <cell r="A2096" t="str">
            <v>60801-0100</v>
          </cell>
          <cell r="B2096" t="str">
            <v>Paved waterway, type 1</v>
          </cell>
          <cell r="C2096" t="str">
            <v>m2</v>
          </cell>
          <cell r="D2096" t="str">
            <v>PAVED WATERWAY, TYPE 1</v>
          </cell>
          <cell r="E2096" t="str">
            <v>SQYD</v>
          </cell>
        </row>
        <row r="2097">
          <cell r="A2097" t="str">
            <v>60801-0200</v>
          </cell>
          <cell r="B2097" t="str">
            <v>Paved waterway, type 2</v>
          </cell>
          <cell r="C2097" t="str">
            <v>m2</v>
          </cell>
          <cell r="D2097" t="str">
            <v>PAVED WATERWAY, TYPE 2</v>
          </cell>
          <cell r="E2097" t="str">
            <v>SQYD</v>
          </cell>
        </row>
        <row r="2098">
          <cell r="A2098" t="str">
            <v>60801-0300</v>
          </cell>
          <cell r="B2098" t="str">
            <v>Paved waterway, type 3</v>
          </cell>
          <cell r="C2098" t="str">
            <v>m2</v>
          </cell>
          <cell r="D2098" t="str">
            <v>PAVED WATERWAY, TYPE 3</v>
          </cell>
          <cell r="E2098" t="str">
            <v>SQYD</v>
          </cell>
        </row>
        <row r="2099">
          <cell r="A2099" t="str">
            <v>60801-0400</v>
          </cell>
          <cell r="B2099" t="str">
            <v>Paved waterway, type 4</v>
          </cell>
          <cell r="C2099" t="str">
            <v>m2</v>
          </cell>
          <cell r="D2099" t="str">
            <v>PAVED WATERWAY, TYPE 4</v>
          </cell>
          <cell r="E2099" t="str">
            <v>SQYD</v>
          </cell>
        </row>
        <row r="2100">
          <cell r="A2100" t="str">
            <v>60801-0500</v>
          </cell>
          <cell r="B2100" t="str">
            <v>Paved waterway, type 5</v>
          </cell>
          <cell r="C2100" t="str">
            <v>m2</v>
          </cell>
          <cell r="D2100" t="str">
            <v>PAVED WATERWAY, TYPE 5</v>
          </cell>
          <cell r="E2100" t="str">
            <v>SQYD</v>
          </cell>
        </row>
        <row r="2101">
          <cell r="A2101" t="str">
            <v>60802-0100</v>
          </cell>
          <cell r="B2101" t="str">
            <v>Paved waterway, type 1</v>
          </cell>
          <cell r="C2101" t="str">
            <v>m</v>
          </cell>
          <cell r="D2101" t="str">
            <v>PAVED WATERWAY, TYPE 1</v>
          </cell>
          <cell r="E2101" t="str">
            <v>LNFT</v>
          </cell>
        </row>
        <row r="2102">
          <cell r="A2102" t="str">
            <v>60802-0200</v>
          </cell>
          <cell r="B2102" t="str">
            <v>Paved waterway, type 2</v>
          </cell>
          <cell r="C2102" t="str">
            <v>m</v>
          </cell>
          <cell r="D2102" t="str">
            <v>PAVED WATERWAY, TYPE 2</v>
          </cell>
          <cell r="E2102" t="str">
            <v>LNFT</v>
          </cell>
        </row>
        <row r="2103">
          <cell r="A2103" t="str">
            <v>60802-0300</v>
          </cell>
          <cell r="B2103" t="str">
            <v>Paved waterway, type 3</v>
          </cell>
          <cell r="C2103" t="str">
            <v>m</v>
          </cell>
          <cell r="D2103" t="str">
            <v>PAVED WATERWAY, TYPE 3</v>
          </cell>
          <cell r="E2103" t="str">
            <v>LNFT</v>
          </cell>
        </row>
        <row r="2104">
          <cell r="A2104" t="str">
            <v>60802-0400</v>
          </cell>
          <cell r="B2104" t="str">
            <v>Paved waterway, type 4</v>
          </cell>
          <cell r="C2104" t="str">
            <v>m</v>
          </cell>
          <cell r="D2104" t="str">
            <v>PAVED WATERWAY, TYPE 4</v>
          </cell>
          <cell r="E2104" t="str">
            <v>LNFT</v>
          </cell>
        </row>
        <row r="2105">
          <cell r="A2105" t="str">
            <v>60802-0500</v>
          </cell>
          <cell r="B2105" t="str">
            <v>Paved waterway, type 5</v>
          </cell>
          <cell r="C2105" t="str">
            <v>m</v>
          </cell>
          <cell r="D2105" t="str">
            <v>PAVED WATERWAY, TYPE 5</v>
          </cell>
          <cell r="E2105" t="str">
            <v>LNFT</v>
          </cell>
        </row>
        <row r="2106">
          <cell r="A2106" t="str">
            <v>60803-0500</v>
          </cell>
          <cell r="B2106" t="str">
            <v>Paved waterway, type 5</v>
          </cell>
          <cell r="C2106" t="str">
            <v>t</v>
          </cell>
          <cell r="D2106" t="str">
            <v>PAVED WATERWAY, TYPE 5</v>
          </cell>
          <cell r="E2106" t="str">
            <v>TON</v>
          </cell>
        </row>
        <row r="2107">
          <cell r="A2107" t="str">
            <v>60810-0000</v>
          </cell>
          <cell r="B2107" t="str">
            <v>Drainage chute</v>
          </cell>
          <cell r="C2107" t="str">
            <v>m</v>
          </cell>
          <cell r="D2107" t="str">
            <v>DRAINAGE CHUTES</v>
          </cell>
          <cell r="E2107" t="str">
            <v>LNFT</v>
          </cell>
        </row>
        <row r="2108">
          <cell r="A2108" t="str">
            <v>60811-0000</v>
          </cell>
          <cell r="B2108" t="str">
            <v>Drainage chute</v>
          </cell>
          <cell r="C2108" t="str">
            <v>Each</v>
          </cell>
          <cell r="D2108" t="str">
            <v>DRAINAGE CHUTE</v>
          </cell>
          <cell r="E2108" t="str">
            <v>EACH</v>
          </cell>
        </row>
        <row r="2109">
          <cell r="A2109" t="str">
            <v>60815-0100</v>
          </cell>
          <cell r="B2109" t="str">
            <v>Recondition paved waterway, type 1</v>
          </cell>
          <cell r="C2109" t="str">
            <v>m2</v>
          </cell>
          <cell r="D2109" t="str">
            <v>RECONDITION PAVED WATERWAY, TYPE 1</v>
          </cell>
          <cell r="E2109" t="str">
            <v>SQYD</v>
          </cell>
        </row>
        <row r="2110">
          <cell r="A2110" t="str">
            <v>60815-0200</v>
          </cell>
          <cell r="B2110" t="str">
            <v>Recondition paved waterway, type 2</v>
          </cell>
          <cell r="C2110" t="str">
            <v>m2</v>
          </cell>
          <cell r="D2110" t="str">
            <v>RECONDITION PAVED WATERWAY, TYPE 2</v>
          </cell>
          <cell r="E2110" t="str">
            <v>SQYD</v>
          </cell>
        </row>
        <row r="2111">
          <cell r="A2111" t="str">
            <v>60815-0300</v>
          </cell>
          <cell r="B2111" t="str">
            <v>Recondition paved waterway, type 3</v>
          </cell>
          <cell r="C2111" t="str">
            <v>m2</v>
          </cell>
          <cell r="D2111" t="str">
            <v>RECONDITION PAVED WATERWAY, TYPE 3</v>
          </cell>
          <cell r="E2111" t="str">
            <v>SQYD</v>
          </cell>
        </row>
        <row r="2112">
          <cell r="A2112" t="str">
            <v>60815-0400</v>
          </cell>
          <cell r="B2112" t="str">
            <v>Recondition paved waterway, type 4</v>
          </cell>
          <cell r="C2112" t="str">
            <v>m2</v>
          </cell>
          <cell r="D2112" t="str">
            <v>RECONDITION PAVED WATERWAY, TYPE 4</v>
          </cell>
          <cell r="E2112" t="str">
            <v>SQYD</v>
          </cell>
        </row>
        <row r="2113">
          <cell r="A2113" t="str">
            <v>60815-0500</v>
          </cell>
          <cell r="B2113" t="str">
            <v>Recondition paved waterway, type 5</v>
          </cell>
          <cell r="C2113" t="str">
            <v>m2</v>
          </cell>
          <cell r="D2113" t="str">
            <v>RECONDITION PAVED WATERWAY, TYPE 5</v>
          </cell>
          <cell r="E2113" t="str">
            <v>SQYD</v>
          </cell>
        </row>
        <row r="2114">
          <cell r="A2114" t="str">
            <v>60901-0000</v>
          </cell>
          <cell r="B2114" t="str">
            <v>Curb, concrete</v>
          </cell>
          <cell r="C2114" t="str">
            <v>m</v>
          </cell>
          <cell r="D2114" t="str">
            <v>CURB, CONCRETE</v>
          </cell>
          <cell r="E2114" t="str">
            <v>LNFT</v>
          </cell>
        </row>
        <row r="2115">
          <cell r="A2115" t="str">
            <v>60901-0100</v>
          </cell>
          <cell r="B2115" t="str">
            <v>Curb, concrete, 75mm depth</v>
          </cell>
          <cell r="C2115" t="str">
            <v>m</v>
          </cell>
          <cell r="D2115" t="str">
            <v>CURB, CONCRETE, 3-INCH DEPTH</v>
          </cell>
          <cell r="E2115" t="str">
            <v>LNFT</v>
          </cell>
        </row>
        <row r="2116">
          <cell r="A2116" t="str">
            <v>60901-0200</v>
          </cell>
          <cell r="B2116" t="str">
            <v>Curb, concrete, 100mm depth</v>
          </cell>
          <cell r="C2116" t="str">
            <v>m</v>
          </cell>
          <cell r="D2116" t="str">
            <v>CURB, CONCRETE, 4-INCH DEPTH</v>
          </cell>
          <cell r="E2116" t="str">
            <v>LNFT</v>
          </cell>
        </row>
        <row r="2117">
          <cell r="A2117" t="str">
            <v>60901-0300</v>
          </cell>
          <cell r="B2117" t="str">
            <v>Curb, concrete, 125mm depth</v>
          </cell>
          <cell r="C2117" t="str">
            <v>m</v>
          </cell>
          <cell r="D2117" t="str">
            <v>CURB, CONCRETE, 5-INCH DEPTH</v>
          </cell>
          <cell r="E2117" t="str">
            <v>LNFT</v>
          </cell>
        </row>
        <row r="2118">
          <cell r="A2118" t="str">
            <v>60901-0400</v>
          </cell>
          <cell r="B2118" t="str">
            <v>Curb, concrete, 150mm depth</v>
          </cell>
          <cell r="C2118" t="str">
            <v>m</v>
          </cell>
          <cell r="D2118" t="str">
            <v>CURB, CONCRETE, 6-INCH DEPTH</v>
          </cell>
          <cell r="E2118" t="str">
            <v>LNFT</v>
          </cell>
        </row>
        <row r="2119">
          <cell r="A2119" t="str">
            <v>60901-0500</v>
          </cell>
          <cell r="B2119" t="str">
            <v>Curb, concrete, 175mm depth</v>
          </cell>
          <cell r="C2119" t="str">
            <v>m</v>
          </cell>
          <cell r="D2119" t="str">
            <v>CURB, CONCRETE, 7-INCH DEPTH</v>
          </cell>
          <cell r="E2119" t="str">
            <v>LNFT</v>
          </cell>
        </row>
        <row r="2120">
          <cell r="A2120" t="str">
            <v>60901-0600</v>
          </cell>
          <cell r="B2120" t="str">
            <v>Curb, concrete, 200mm depth</v>
          </cell>
          <cell r="C2120" t="str">
            <v>m</v>
          </cell>
          <cell r="D2120" t="str">
            <v>CURB, CONCRETE, 8-INCH DEPTH</v>
          </cell>
          <cell r="E2120" t="str">
            <v>LNFT</v>
          </cell>
        </row>
        <row r="2121">
          <cell r="A2121" t="str">
            <v>60901-0700</v>
          </cell>
          <cell r="B2121" t="str">
            <v>Curb, concrete, 225mm depth</v>
          </cell>
          <cell r="C2121" t="str">
            <v>m</v>
          </cell>
          <cell r="D2121" t="str">
            <v>CURB, CONCRETE, 9-INCH DEPTH</v>
          </cell>
          <cell r="E2121" t="str">
            <v>LNFT</v>
          </cell>
        </row>
        <row r="2122">
          <cell r="A2122" t="str">
            <v>60901-0800</v>
          </cell>
          <cell r="B2122" t="str">
            <v>Curb, concrete, 250mm depth</v>
          </cell>
          <cell r="C2122" t="str">
            <v>m</v>
          </cell>
          <cell r="D2122" t="str">
            <v>CURB, CONCRETE, 10-INCH DEPTH</v>
          </cell>
          <cell r="E2122" t="str">
            <v>LNFT</v>
          </cell>
        </row>
        <row r="2123">
          <cell r="A2123" t="str">
            <v>60901-0900</v>
          </cell>
          <cell r="B2123" t="str">
            <v>Curb, concrete, 275mm depth</v>
          </cell>
          <cell r="C2123" t="str">
            <v>m</v>
          </cell>
          <cell r="D2123" t="str">
            <v>CURB, CONCRETE, 11-INCH DEPTH</v>
          </cell>
          <cell r="E2123" t="str">
            <v>LNFT</v>
          </cell>
        </row>
        <row r="2124">
          <cell r="A2124" t="str">
            <v>60901-1000</v>
          </cell>
          <cell r="B2124" t="str">
            <v>Curb, concrete, 300mm depth</v>
          </cell>
          <cell r="C2124" t="str">
            <v>m</v>
          </cell>
          <cell r="D2124" t="str">
            <v>CURB, CONCRETE, 12-INCH DEPTH</v>
          </cell>
          <cell r="E2124" t="str">
            <v>LNFT</v>
          </cell>
        </row>
        <row r="2125">
          <cell r="A2125" t="str">
            <v>60901-1100</v>
          </cell>
          <cell r="B2125" t="str">
            <v>Curb, concrete, 325mm depth</v>
          </cell>
          <cell r="C2125" t="str">
            <v>m</v>
          </cell>
          <cell r="D2125" t="str">
            <v>CURB, CONCRETE, 13-INCH DEPTH</v>
          </cell>
          <cell r="E2125" t="str">
            <v>LNFT</v>
          </cell>
        </row>
        <row r="2126">
          <cell r="A2126" t="str">
            <v>60901-1200</v>
          </cell>
          <cell r="B2126" t="str">
            <v>Curb, concrete, 350mm depth</v>
          </cell>
          <cell r="C2126" t="str">
            <v>m</v>
          </cell>
          <cell r="D2126" t="str">
            <v>CURB, CONCRETE, 14-INCH DEPTH</v>
          </cell>
          <cell r="E2126" t="str">
            <v>LNFT</v>
          </cell>
        </row>
        <row r="2127">
          <cell r="A2127" t="str">
            <v>60901-1300</v>
          </cell>
          <cell r="B2127" t="str">
            <v>Curb, concrete, 375mm depth</v>
          </cell>
          <cell r="C2127" t="str">
            <v>m</v>
          </cell>
          <cell r="D2127" t="str">
            <v>CURB, CONCRETE, 15-INCH DEPTH</v>
          </cell>
          <cell r="E2127" t="str">
            <v>LNFT</v>
          </cell>
        </row>
        <row r="2128">
          <cell r="A2128" t="str">
            <v>60901-1500</v>
          </cell>
          <cell r="B2128" t="str">
            <v>Curb, concrete, 400mm depth</v>
          </cell>
          <cell r="C2128" t="str">
            <v>m</v>
          </cell>
          <cell r="D2128" t="str">
            <v>CURB, CONCRETE, 16-INCH DEPTH</v>
          </cell>
          <cell r="E2128" t="str">
            <v>LNFT</v>
          </cell>
        </row>
        <row r="2129">
          <cell r="A2129" t="str">
            <v>60901-1600</v>
          </cell>
          <cell r="B2129" t="str">
            <v>Curb, concrete, 425mm depth</v>
          </cell>
          <cell r="C2129" t="str">
            <v>m</v>
          </cell>
          <cell r="D2129" t="str">
            <v>CURB, CONCRETE, 17-INCH DEPTH</v>
          </cell>
          <cell r="E2129" t="str">
            <v>LNFT</v>
          </cell>
        </row>
        <row r="2130">
          <cell r="A2130" t="str">
            <v>60901-1700</v>
          </cell>
          <cell r="B2130" t="str">
            <v>Curb, concrete, 450mm depth</v>
          </cell>
          <cell r="C2130" t="str">
            <v>m</v>
          </cell>
          <cell r="D2130" t="str">
            <v>CURB, CONCRETE, 18-INCH DEPTH</v>
          </cell>
          <cell r="E2130" t="str">
            <v>LNFT</v>
          </cell>
        </row>
        <row r="2131">
          <cell r="A2131" t="str">
            <v>60901-1800</v>
          </cell>
          <cell r="B2131" t="str">
            <v>Curb, concrete, 475mm depth</v>
          </cell>
          <cell r="C2131" t="str">
            <v>m</v>
          </cell>
          <cell r="D2131" t="str">
            <v>CURB, CONCRETE, 19-INCH DEPTH</v>
          </cell>
          <cell r="E2131" t="str">
            <v>LNFT</v>
          </cell>
        </row>
        <row r="2132">
          <cell r="A2132" t="str">
            <v>60901-1900</v>
          </cell>
          <cell r="B2132" t="str">
            <v>Curb, concrete, 500mm depth</v>
          </cell>
          <cell r="C2132" t="str">
            <v>m</v>
          </cell>
          <cell r="D2132" t="str">
            <v>CURB, CONCRETE, 20-INCH DEPTH</v>
          </cell>
          <cell r="E2132" t="str">
            <v>LNFT</v>
          </cell>
        </row>
        <row r="2133">
          <cell r="A2133" t="str">
            <v>60901-2000</v>
          </cell>
          <cell r="B2133" t="str">
            <v>Curb, asphalt, 75mm depth</v>
          </cell>
          <cell r="C2133" t="str">
            <v>m</v>
          </cell>
          <cell r="D2133" t="str">
            <v>CURB, ASPHALT, 3-INCH DEPTH</v>
          </cell>
          <cell r="E2133" t="str">
            <v>LNFT</v>
          </cell>
        </row>
        <row r="2134">
          <cell r="A2134" t="str">
            <v>60901-2100</v>
          </cell>
          <cell r="B2134" t="str">
            <v>Curb, asphalt, 100mm depth</v>
          </cell>
          <cell r="C2134" t="str">
            <v>m</v>
          </cell>
          <cell r="D2134" t="str">
            <v>CURB, ASPHALT, 4-INCH DEPTH</v>
          </cell>
          <cell r="E2134" t="str">
            <v>LNFT</v>
          </cell>
        </row>
        <row r="2135">
          <cell r="A2135" t="str">
            <v>60901-2200</v>
          </cell>
          <cell r="B2135" t="str">
            <v>Curb, asphalt, 125mm depth</v>
          </cell>
          <cell r="C2135" t="str">
            <v>m</v>
          </cell>
          <cell r="D2135" t="str">
            <v>CURB, ASPHALT, 5-INCH DEPTH</v>
          </cell>
          <cell r="E2135" t="str">
            <v>LNFT</v>
          </cell>
        </row>
        <row r="2136">
          <cell r="A2136" t="str">
            <v>60901-2300</v>
          </cell>
          <cell r="B2136" t="str">
            <v>Curb, asphalt, 150mm depth</v>
          </cell>
          <cell r="C2136" t="str">
            <v>m</v>
          </cell>
          <cell r="D2136" t="str">
            <v>CURB, ASPHALT, 6-INCH DEPTH</v>
          </cell>
          <cell r="E2136" t="str">
            <v>LNFT</v>
          </cell>
        </row>
        <row r="2137">
          <cell r="A2137" t="str">
            <v>60901-2400</v>
          </cell>
          <cell r="B2137" t="str">
            <v>Curb, asphalt, 175mm depth</v>
          </cell>
          <cell r="C2137" t="str">
            <v>m</v>
          </cell>
          <cell r="D2137" t="str">
            <v>CURB, ASPHALT, 7-INCH DEPTH</v>
          </cell>
          <cell r="E2137" t="str">
            <v>LNFT</v>
          </cell>
        </row>
        <row r="2138">
          <cell r="A2138" t="str">
            <v>60901-2500</v>
          </cell>
          <cell r="B2138" t="str">
            <v>Curb, asphalt, 200mm depth</v>
          </cell>
          <cell r="C2138" t="str">
            <v>m</v>
          </cell>
          <cell r="D2138" t="str">
            <v>CURB, ASPHALT, 8-INCH DEPTH</v>
          </cell>
          <cell r="E2138" t="str">
            <v>LNFT</v>
          </cell>
        </row>
        <row r="2139">
          <cell r="A2139" t="str">
            <v>60901-2550</v>
          </cell>
          <cell r="B2139" t="str">
            <v>Curb, asphalt, 250mm depth</v>
          </cell>
          <cell r="C2139" t="str">
            <v>m</v>
          </cell>
          <cell r="D2139" t="str">
            <v>CURB, ASPHALT, 10-INCH DEPTH</v>
          </cell>
          <cell r="E2139" t="str">
            <v>LNFT</v>
          </cell>
        </row>
        <row r="2140">
          <cell r="A2140" t="str">
            <v>60901-2600</v>
          </cell>
          <cell r="B2140" t="str">
            <v>Curb, stone, type 1, 75mm depth</v>
          </cell>
          <cell r="C2140" t="str">
            <v>m</v>
          </cell>
          <cell r="D2140" t="str">
            <v>CURB, STONE, TYPE 1, 3-INCH DEPTH</v>
          </cell>
          <cell r="E2140" t="str">
            <v>LNFT</v>
          </cell>
        </row>
        <row r="2141">
          <cell r="A2141" t="str">
            <v>60901-2700</v>
          </cell>
          <cell r="B2141" t="str">
            <v>Curb, stone, type 1, 100mm depth</v>
          </cell>
          <cell r="C2141" t="str">
            <v>m</v>
          </cell>
          <cell r="D2141" t="str">
            <v>CURB, STONE, TYPE 1, 4-INCH DEPTH</v>
          </cell>
          <cell r="E2141" t="str">
            <v>LNFT</v>
          </cell>
        </row>
        <row r="2142">
          <cell r="A2142" t="str">
            <v>60901-2800</v>
          </cell>
          <cell r="B2142" t="str">
            <v>Curb, stone, type 1, 125mm depth</v>
          </cell>
          <cell r="C2142" t="str">
            <v>m</v>
          </cell>
          <cell r="D2142" t="str">
            <v>CURB, STONE, TYPE 1, 5-INCH DEPTH</v>
          </cell>
          <cell r="E2142" t="str">
            <v>LNFT</v>
          </cell>
        </row>
        <row r="2143">
          <cell r="A2143" t="str">
            <v>60901-2900</v>
          </cell>
          <cell r="B2143" t="str">
            <v>Curb, stone, type 1, 150mm depth</v>
          </cell>
          <cell r="C2143" t="str">
            <v>m</v>
          </cell>
          <cell r="D2143" t="str">
            <v>CURB, STONE, TYPE 1, 6-INCH DEPTH</v>
          </cell>
          <cell r="E2143" t="str">
            <v>LNFT</v>
          </cell>
        </row>
        <row r="2144">
          <cell r="A2144" t="str">
            <v>60901-3000</v>
          </cell>
          <cell r="B2144" t="str">
            <v>Curb, stone, type 1, 175mm depth</v>
          </cell>
          <cell r="C2144" t="str">
            <v>m</v>
          </cell>
          <cell r="D2144" t="str">
            <v>CURB, STONE, TYPE 1, 7-INCH DEPTH</v>
          </cell>
          <cell r="E2144" t="str">
            <v>LNFT</v>
          </cell>
        </row>
        <row r="2145">
          <cell r="A2145" t="str">
            <v>60901-3100</v>
          </cell>
          <cell r="B2145" t="str">
            <v>Curb, stone, type 1, 200mm depth</v>
          </cell>
          <cell r="C2145" t="str">
            <v>m</v>
          </cell>
          <cell r="D2145" t="str">
            <v>CURB, STONE, TYPE 1, 8-INCH DEPTH</v>
          </cell>
          <cell r="E2145" t="str">
            <v>LNFT</v>
          </cell>
        </row>
        <row r="2146">
          <cell r="A2146" t="str">
            <v>60901-3200</v>
          </cell>
          <cell r="B2146" t="str">
            <v>Curb, stone, type 1, 225mm depth</v>
          </cell>
          <cell r="C2146" t="str">
            <v>m</v>
          </cell>
          <cell r="D2146" t="str">
            <v>CURB, STONE, TYPE 1, 9-INCH DEPTH</v>
          </cell>
          <cell r="E2146" t="str">
            <v>LNFT</v>
          </cell>
        </row>
        <row r="2147">
          <cell r="A2147" t="str">
            <v>60901-3300</v>
          </cell>
          <cell r="B2147" t="str">
            <v>Curb, stone, type 1, 250mm depth</v>
          </cell>
          <cell r="C2147" t="str">
            <v>m</v>
          </cell>
          <cell r="D2147" t="str">
            <v>CURB, STONE, TYPE 1, 10-INCH DEPTH</v>
          </cell>
          <cell r="E2147" t="str">
            <v>LNFT</v>
          </cell>
        </row>
        <row r="2148">
          <cell r="A2148" t="str">
            <v>60901-3400</v>
          </cell>
          <cell r="B2148" t="str">
            <v>Curb, stone, type 1, 275mm depth</v>
          </cell>
          <cell r="C2148" t="str">
            <v>m</v>
          </cell>
          <cell r="D2148" t="str">
            <v>CURB, STONE, TYPE 1, 11-INCH DEPTH</v>
          </cell>
          <cell r="E2148" t="str">
            <v>LNFT</v>
          </cell>
        </row>
        <row r="2149">
          <cell r="A2149" t="str">
            <v>60901-3500</v>
          </cell>
          <cell r="B2149" t="str">
            <v>Curb, stone, type 1, 300mm depth</v>
          </cell>
          <cell r="C2149" t="str">
            <v>m</v>
          </cell>
          <cell r="D2149" t="str">
            <v>CURB, STONE, TYPE 1, 12-INCH DEPTH</v>
          </cell>
          <cell r="E2149" t="str">
            <v>LNFT</v>
          </cell>
        </row>
        <row r="2150">
          <cell r="A2150" t="str">
            <v>60901-3600</v>
          </cell>
          <cell r="B2150" t="str">
            <v>Curb, stone, type 1, 325mm depth</v>
          </cell>
          <cell r="C2150" t="str">
            <v>m</v>
          </cell>
          <cell r="D2150" t="str">
            <v>CURB, STONE, TYPE 1, 13-INCH DEPTH</v>
          </cell>
          <cell r="E2150" t="str">
            <v>LNFT</v>
          </cell>
        </row>
        <row r="2151">
          <cell r="A2151" t="str">
            <v>60901-3700</v>
          </cell>
          <cell r="B2151" t="str">
            <v>Curb, stone, type 1, 350mm depth</v>
          </cell>
          <cell r="C2151" t="str">
            <v>m</v>
          </cell>
          <cell r="D2151" t="str">
            <v>CURB, STONE, TYPE 1, 14-INCH DEPTH</v>
          </cell>
          <cell r="E2151" t="str">
            <v>LNFT</v>
          </cell>
        </row>
        <row r="2152">
          <cell r="A2152" t="str">
            <v>60901-3800</v>
          </cell>
          <cell r="B2152" t="str">
            <v>Curb, stone, type 1, 375mm depth</v>
          </cell>
          <cell r="C2152" t="str">
            <v>m</v>
          </cell>
          <cell r="D2152" t="str">
            <v>CURB, STONE, TYPE 1, 15-INCH DEPTH</v>
          </cell>
          <cell r="E2152" t="str">
            <v>LNFT</v>
          </cell>
        </row>
        <row r="2153">
          <cell r="A2153" t="str">
            <v>60901-4000</v>
          </cell>
          <cell r="B2153" t="str">
            <v>Curb, stone, type 1, 400mm depth</v>
          </cell>
          <cell r="C2153" t="str">
            <v>m</v>
          </cell>
          <cell r="D2153" t="str">
            <v>CURB, STONE, TYPE 1, 16-INCH DEPTH</v>
          </cell>
          <cell r="E2153" t="str">
            <v>LNFT</v>
          </cell>
        </row>
        <row r="2154">
          <cell r="A2154" t="str">
            <v>60901-4100</v>
          </cell>
          <cell r="B2154" t="str">
            <v>Curb, stone, type 1, 425mm depth</v>
          </cell>
          <cell r="C2154" t="str">
            <v>m</v>
          </cell>
          <cell r="D2154" t="str">
            <v>CURB, STONE, TYPE 1, 17-INCH DEPTH</v>
          </cell>
          <cell r="E2154" t="str">
            <v>LNFT</v>
          </cell>
        </row>
        <row r="2155">
          <cell r="A2155" t="str">
            <v>60901-4200</v>
          </cell>
          <cell r="B2155" t="str">
            <v>Curb, stone, type 1, 450mm depth</v>
          </cell>
          <cell r="C2155" t="str">
            <v>m</v>
          </cell>
          <cell r="D2155" t="str">
            <v>CURB, STONE, TYPE 1, 18-INCH DEPTH</v>
          </cell>
          <cell r="E2155" t="str">
            <v>LNFT</v>
          </cell>
        </row>
        <row r="2156">
          <cell r="A2156" t="str">
            <v>60901-4300</v>
          </cell>
          <cell r="B2156" t="str">
            <v>Curb, stone, type 1, 475mm depth</v>
          </cell>
          <cell r="C2156" t="str">
            <v>m</v>
          </cell>
          <cell r="D2156" t="str">
            <v>CURB, STONE, TYPE 1, 19-INCH DEPTH</v>
          </cell>
          <cell r="E2156" t="str">
            <v>LNFT</v>
          </cell>
        </row>
        <row r="2157">
          <cell r="A2157" t="str">
            <v>60901-4400</v>
          </cell>
          <cell r="B2157" t="str">
            <v>Curb, stone, type 1, 500mm depth</v>
          </cell>
          <cell r="C2157" t="str">
            <v>m</v>
          </cell>
          <cell r="D2157" t="str">
            <v>CURB, STONE, TYPE 1, 20-INCH DEPTH</v>
          </cell>
          <cell r="E2157" t="str">
            <v>LNFT</v>
          </cell>
        </row>
        <row r="2158">
          <cell r="A2158" t="str">
            <v>60901-4450</v>
          </cell>
          <cell r="B2158" t="str">
            <v>Curb, stone, type 1, 600mm depth</v>
          </cell>
          <cell r="C2158" t="str">
            <v>m</v>
          </cell>
          <cell r="D2158" t="str">
            <v>CURB, STONE, TYPE 1, 24-INCH DEPTH</v>
          </cell>
          <cell r="E2158" t="str">
            <v>LNFT</v>
          </cell>
        </row>
        <row r="2159">
          <cell r="A2159" t="str">
            <v>60901-4500</v>
          </cell>
          <cell r="B2159" t="str">
            <v>Curb, stone, type 2, 75mm depth</v>
          </cell>
          <cell r="C2159" t="str">
            <v>m</v>
          </cell>
          <cell r="D2159" t="str">
            <v>CURB, STONE, TYPE 2, 3-INCH DEPTH</v>
          </cell>
          <cell r="E2159" t="str">
            <v>LNFT</v>
          </cell>
        </row>
        <row r="2160">
          <cell r="A2160" t="str">
            <v>60901-4600</v>
          </cell>
          <cell r="B2160" t="str">
            <v>Curb, stone, type 2, 100mm depth</v>
          </cell>
          <cell r="C2160" t="str">
            <v>m</v>
          </cell>
          <cell r="D2160" t="str">
            <v>CURB, STONE, TYPE 2, 4-INCH DEPTH</v>
          </cell>
          <cell r="E2160" t="str">
            <v>LNFT</v>
          </cell>
        </row>
        <row r="2161">
          <cell r="A2161" t="str">
            <v>60901-4700</v>
          </cell>
          <cell r="B2161" t="str">
            <v>Curb, stone, type 2, 125mm depth</v>
          </cell>
          <cell r="C2161" t="str">
            <v>m</v>
          </cell>
          <cell r="D2161" t="str">
            <v>CURB, STONE, TYPE 2, 5-INCH DEPTH</v>
          </cell>
          <cell r="E2161" t="str">
            <v>LNFT</v>
          </cell>
        </row>
        <row r="2162">
          <cell r="A2162" t="str">
            <v>60901-4800</v>
          </cell>
          <cell r="B2162" t="str">
            <v>Curb, stone, type 2, 150mm depth</v>
          </cell>
          <cell r="C2162" t="str">
            <v>m</v>
          </cell>
          <cell r="D2162" t="str">
            <v>CURB, STONE, TYPE 2, 6-INCH DEPTH</v>
          </cell>
          <cell r="E2162" t="str">
            <v>LNFT</v>
          </cell>
        </row>
        <row r="2163">
          <cell r="A2163" t="str">
            <v>60901-4900</v>
          </cell>
          <cell r="B2163" t="str">
            <v>Curb, stone, type 2, 175mm depth</v>
          </cell>
          <cell r="C2163" t="str">
            <v>m</v>
          </cell>
          <cell r="D2163" t="str">
            <v>CURB, STONE, TYPE 2, 7-INCH DEPTH</v>
          </cell>
          <cell r="E2163" t="str">
            <v>LNFT</v>
          </cell>
        </row>
        <row r="2164">
          <cell r="A2164" t="str">
            <v>60901-5000</v>
          </cell>
          <cell r="B2164" t="str">
            <v>Curb, stone, type 2, 200mm depth</v>
          </cell>
          <cell r="C2164" t="str">
            <v>m</v>
          </cell>
          <cell r="D2164" t="str">
            <v>CURB, STONE, TYPE 2, 8-INCH DEPTH</v>
          </cell>
          <cell r="E2164" t="str">
            <v>LNFT</v>
          </cell>
        </row>
        <row r="2165">
          <cell r="A2165" t="str">
            <v>60901-5100</v>
          </cell>
          <cell r="B2165" t="str">
            <v>Curb, stone, type 2, 225mm depth</v>
          </cell>
          <cell r="C2165" t="str">
            <v>m</v>
          </cell>
          <cell r="D2165" t="str">
            <v>CURB, STONE, TYPE 2, 9-INCH DEPTH</v>
          </cell>
          <cell r="E2165" t="str">
            <v>LNFT</v>
          </cell>
        </row>
        <row r="2166">
          <cell r="A2166" t="str">
            <v>60901-5200</v>
          </cell>
          <cell r="B2166" t="str">
            <v>Curb, stone, type 2, 250mm depth</v>
          </cell>
          <cell r="C2166" t="str">
            <v>m</v>
          </cell>
          <cell r="D2166" t="str">
            <v>CURB, STONE, TYPE 2, 10-INCH DEPTH</v>
          </cell>
          <cell r="E2166" t="str">
            <v>LNFT</v>
          </cell>
        </row>
        <row r="2167">
          <cell r="A2167" t="str">
            <v>60901-5300</v>
          </cell>
          <cell r="B2167" t="str">
            <v>Curb, stone, type 2, 275mm depth</v>
          </cell>
          <cell r="C2167" t="str">
            <v>m</v>
          </cell>
          <cell r="D2167" t="str">
            <v>CURB, STONE, TYPE 2, 11-INCH DEPTH</v>
          </cell>
          <cell r="E2167" t="str">
            <v>LNFT</v>
          </cell>
        </row>
        <row r="2168">
          <cell r="A2168" t="str">
            <v>60901-5400</v>
          </cell>
          <cell r="B2168" t="str">
            <v>Curb, stone, type 2, 300mm depth</v>
          </cell>
          <cell r="C2168" t="str">
            <v>m</v>
          </cell>
          <cell r="D2168" t="str">
            <v>CURB, STONE, TYPE 2, 12-INCH DEPTH</v>
          </cell>
          <cell r="E2168" t="str">
            <v>LNFT</v>
          </cell>
        </row>
        <row r="2169">
          <cell r="A2169" t="str">
            <v>60901-5500</v>
          </cell>
          <cell r="B2169" t="str">
            <v>Curb, stone, type 2, 325mm depth</v>
          </cell>
          <cell r="C2169" t="str">
            <v>m</v>
          </cell>
          <cell r="D2169" t="str">
            <v>CURB, STONE, TYPE 2, 13-INCH DEPTH</v>
          </cell>
          <cell r="E2169" t="str">
            <v>LNFT</v>
          </cell>
        </row>
        <row r="2170">
          <cell r="A2170" t="str">
            <v>60901-5600</v>
          </cell>
          <cell r="B2170" t="str">
            <v>Curb, stone, type 2, 350mm depth</v>
          </cell>
          <cell r="C2170" t="str">
            <v>m</v>
          </cell>
          <cell r="D2170" t="str">
            <v>CURB, STONE, TYPE 2, 14-INCH DEPTH</v>
          </cell>
          <cell r="E2170" t="str">
            <v>LNFT</v>
          </cell>
        </row>
        <row r="2171">
          <cell r="A2171" t="str">
            <v>60901-5700</v>
          </cell>
          <cell r="B2171" t="str">
            <v>Curb, stone, type 2, 375mm depth</v>
          </cell>
          <cell r="C2171" t="str">
            <v>m</v>
          </cell>
          <cell r="D2171" t="str">
            <v>CURB, STONE, TYPE 2, 15-INCH DEPTH</v>
          </cell>
          <cell r="E2171" t="str">
            <v>LNFT</v>
          </cell>
        </row>
        <row r="2172">
          <cell r="A2172" t="str">
            <v>60901-5900</v>
          </cell>
          <cell r="B2172" t="str">
            <v>Curb, stone, type 2, 400mm depth</v>
          </cell>
          <cell r="C2172" t="str">
            <v>m</v>
          </cell>
          <cell r="D2172" t="str">
            <v>CURB, STONE, TYPE 2, 16-INCH DEPTH</v>
          </cell>
          <cell r="E2172" t="str">
            <v>LNFT</v>
          </cell>
        </row>
        <row r="2173">
          <cell r="A2173" t="str">
            <v>60901-6000</v>
          </cell>
          <cell r="B2173" t="str">
            <v>Curb, stone, type 2, 425mm depth</v>
          </cell>
          <cell r="C2173" t="str">
            <v>m</v>
          </cell>
          <cell r="D2173" t="str">
            <v>CURB, STONE, TYPE 2, 17-INCH DEPTH</v>
          </cell>
          <cell r="E2173" t="str">
            <v>LNFT</v>
          </cell>
        </row>
        <row r="2174">
          <cell r="A2174" t="str">
            <v>60901-6100</v>
          </cell>
          <cell r="B2174" t="str">
            <v>Curb, stone, type 2, 450mm depth</v>
          </cell>
          <cell r="C2174" t="str">
            <v>m</v>
          </cell>
          <cell r="D2174" t="str">
            <v>CURB, STONE, TYPE 2, 18-INCH DEPTH</v>
          </cell>
          <cell r="E2174" t="str">
            <v>LNFT</v>
          </cell>
        </row>
        <row r="2175">
          <cell r="A2175" t="str">
            <v>60901-6200</v>
          </cell>
          <cell r="B2175" t="str">
            <v>Curb, stone, type 2, 475mm depth</v>
          </cell>
          <cell r="C2175" t="str">
            <v>m</v>
          </cell>
          <cell r="D2175" t="str">
            <v>CURB, STONE, TYPE 2, 19-INCH DEPTH</v>
          </cell>
          <cell r="E2175" t="str">
            <v>LNFT</v>
          </cell>
        </row>
        <row r="2176">
          <cell r="A2176" t="str">
            <v>60901-6300</v>
          </cell>
          <cell r="B2176" t="str">
            <v>Curb, stone, type 2, 500mm depth</v>
          </cell>
          <cell r="C2176" t="str">
            <v>m</v>
          </cell>
          <cell r="D2176" t="str">
            <v>CURB, STONE, TYPE 2, 20-INCH DEPTH</v>
          </cell>
          <cell r="E2176" t="str">
            <v>LNFT</v>
          </cell>
        </row>
        <row r="2177">
          <cell r="A2177" t="str">
            <v>60901-6350</v>
          </cell>
          <cell r="B2177" t="str">
            <v>Curb, stone, type 2, 600mm depth</v>
          </cell>
          <cell r="C2177" t="str">
            <v>m</v>
          </cell>
          <cell r="D2177" t="str">
            <v>CURB, STONE, TYPE 2, 24-INCH DEPTH</v>
          </cell>
          <cell r="E2177" t="str">
            <v>LNFT</v>
          </cell>
        </row>
        <row r="2178">
          <cell r="A2178" t="str">
            <v>60901-7000</v>
          </cell>
          <cell r="B2178" t="str">
            <v>Curb, log</v>
          </cell>
          <cell r="C2178" t="str">
            <v>m</v>
          </cell>
          <cell r="D2178" t="str">
            <v>CURB, LOG</v>
          </cell>
          <cell r="E2178" t="str">
            <v>LNFT</v>
          </cell>
        </row>
        <row r="2179">
          <cell r="A2179" t="str">
            <v>60901-8000</v>
          </cell>
          <cell r="B2179" t="str">
            <v>Curb, timber</v>
          </cell>
          <cell r="C2179" t="str">
            <v>m</v>
          </cell>
          <cell r="D2179" t="str">
            <v>CURB, TIMBER</v>
          </cell>
          <cell r="E2179" t="str">
            <v>LNFT</v>
          </cell>
        </row>
        <row r="2180">
          <cell r="A2180" t="str">
            <v>60901-9000</v>
          </cell>
          <cell r="B2180" t="str">
            <v>Curb, plastic</v>
          </cell>
          <cell r="C2180" t="str">
            <v>m</v>
          </cell>
          <cell r="D2180" t="str">
            <v>CURB, PLASTIC</v>
          </cell>
          <cell r="E2180" t="str">
            <v>LNFT</v>
          </cell>
        </row>
        <row r="2181">
          <cell r="A2181" t="str">
            <v>60902-0500</v>
          </cell>
          <cell r="B2181" t="str">
            <v>Curb and gutter, concrete, 175mm depth</v>
          </cell>
          <cell r="C2181" t="str">
            <v>m</v>
          </cell>
          <cell r="D2181" t="str">
            <v>CURB AND GUTTER, CONCRETE, 7-INCH DEPTH</v>
          </cell>
          <cell r="E2181" t="str">
            <v>LNFT</v>
          </cell>
        </row>
        <row r="2182">
          <cell r="A2182" t="str">
            <v>60902-0600</v>
          </cell>
          <cell r="B2182" t="str">
            <v>Curb and gutter, concrete, 200mm depth</v>
          </cell>
          <cell r="C2182" t="str">
            <v>m</v>
          </cell>
          <cell r="D2182" t="str">
            <v>CURB AND GUTTER, CONCRETE, 8-INCH DEPTH</v>
          </cell>
          <cell r="E2182" t="str">
            <v>LNFT</v>
          </cell>
        </row>
        <row r="2183">
          <cell r="A2183" t="str">
            <v>60902-0700</v>
          </cell>
          <cell r="B2183" t="str">
            <v>Curb and gutter, concrete, 225mm depth</v>
          </cell>
          <cell r="C2183" t="str">
            <v>m</v>
          </cell>
          <cell r="D2183" t="str">
            <v>CURB AND GUTTER, CONCRETE, 9-INCH DEPTH</v>
          </cell>
          <cell r="E2183" t="str">
            <v>LNFT</v>
          </cell>
        </row>
        <row r="2184">
          <cell r="A2184" t="str">
            <v>60902-0800</v>
          </cell>
          <cell r="B2184" t="str">
            <v>Curb and gutter, concrete, 250mm depth</v>
          </cell>
          <cell r="C2184" t="str">
            <v>m</v>
          </cell>
          <cell r="D2184" t="str">
            <v>CURB AND GUTTER, CONCRETE, 10-INCH DEPTH</v>
          </cell>
          <cell r="E2184" t="str">
            <v>LNFT</v>
          </cell>
        </row>
        <row r="2185">
          <cell r="A2185" t="str">
            <v>60902-0900</v>
          </cell>
          <cell r="B2185" t="str">
            <v>Curb and gutter, concrete, 275mm depth</v>
          </cell>
          <cell r="C2185" t="str">
            <v>m</v>
          </cell>
          <cell r="D2185" t="str">
            <v>CURB AND GUTTER, CONCRETE, 11-INCH DEPTH</v>
          </cell>
          <cell r="E2185" t="str">
            <v>LNFT</v>
          </cell>
        </row>
        <row r="2186">
          <cell r="A2186" t="str">
            <v>60902-1000</v>
          </cell>
          <cell r="B2186" t="str">
            <v>Curb and gutter, concrete, 300mm depth</v>
          </cell>
          <cell r="C2186" t="str">
            <v>m</v>
          </cell>
          <cell r="D2186" t="str">
            <v>CURB AND GUTTER, CONCRETE, 12-INCH DEPTH</v>
          </cell>
          <cell r="E2186" t="str">
            <v>LNFT</v>
          </cell>
        </row>
        <row r="2187">
          <cell r="A2187" t="str">
            <v>60902-1100</v>
          </cell>
          <cell r="B2187" t="str">
            <v>Curb and gutter, concrete, 325mm depth</v>
          </cell>
          <cell r="C2187" t="str">
            <v>m</v>
          </cell>
          <cell r="D2187" t="str">
            <v>CURB AND GUTTER, CONCRETE, 13-INCH DEPTH</v>
          </cell>
          <cell r="E2187" t="str">
            <v>LNFT</v>
          </cell>
        </row>
        <row r="2188">
          <cell r="A2188" t="str">
            <v>60902-1200</v>
          </cell>
          <cell r="B2188" t="str">
            <v>Curb and gutter, concrete, 350mm depth</v>
          </cell>
          <cell r="C2188" t="str">
            <v>m</v>
          </cell>
          <cell r="D2188" t="str">
            <v>CURB AND GUTTER, CONCRETE, 14-INCH DEPTH</v>
          </cell>
          <cell r="E2188" t="str">
            <v>LNFT</v>
          </cell>
        </row>
        <row r="2189">
          <cell r="A2189" t="str">
            <v>60902-1300</v>
          </cell>
          <cell r="B2189" t="str">
            <v>Curb and gutter, concrete, 375mm depth</v>
          </cell>
          <cell r="C2189" t="str">
            <v>m</v>
          </cell>
          <cell r="D2189" t="str">
            <v>CURB AND GUTTER, CONCRETE, 15-INCH DEPTH</v>
          </cell>
          <cell r="E2189" t="str">
            <v>LNFT</v>
          </cell>
        </row>
        <row r="2190">
          <cell r="A2190" t="str">
            <v>60902-1500</v>
          </cell>
          <cell r="B2190" t="str">
            <v>Curb and gutter, concrete, 400mm depth</v>
          </cell>
          <cell r="C2190" t="str">
            <v>m</v>
          </cell>
          <cell r="D2190" t="str">
            <v>CURB AND GUTTER, CONCRETE, 16-INCH DEPTH</v>
          </cell>
          <cell r="E2190" t="str">
            <v>LNFT</v>
          </cell>
        </row>
        <row r="2191">
          <cell r="A2191" t="str">
            <v>60902-1600</v>
          </cell>
          <cell r="B2191" t="str">
            <v>Curb and gutter, concrete, 425mm depth</v>
          </cell>
          <cell r="C2191" t="str">
            <v>m</v>
          </cell>
          <cell r="D2191" t="str">
            <v>CURB AND GUTTER, CONCRETE, 17-INCH DEPTH</v>
          </cell>
          <cell r="E2191" t="str">
            <v>LNFT</v>
          </cell>
        </row>
        <row r="2192">
          <cell r="A2192" t="str">
            <v>60902-1700</v>
          </cell>
          <cell r="B2192" t="str">
            <v>Curb and gutter, concrete, 450mm depth</v>
          </cell>
          <cell r="C2192" t="str">
            <v>m</v>
          </cell>
          <cell r="D2192" t="str">
            <v>CURB AND GUTTER, CONCRETE, 18-INCH DEPTH</v>
          </cell>
          <cell r="E2192" t="str">
            <v>LNFT</v>
          </cell>
        </row>
        <row r="2193">
          <cell r="A2193" t="str">
            <v>60902-1800</v>
          </cell>
          <cell r="B2193" t="str">
            <v>Curb and gutter, concrete, 475mm depth</v>
          </cell>
          <cell r="C2193" t="str">
            <v>m</v>
          </cell>
          <cell r="D2193" t="str">
            <v>CURB AND GUTTER, CONCRETE, 19-INCH DEPTH</v>
          </cell>
          <cell r="E2193" t="str">
            <v>LNFT</v>
          </cell>
        </row>
        <row r="2194">
          <cell r="A2194" t="str">
            <v>60902-1900</v>
          </cell>
          <cell r="B2194" t="str">
            <v>Curb and gutter, concrete, 500mm depth</v>
          </cell>
          <cell r="C2194" t="str">
            <v>m</v>
          </cell>
          <cell r="D2194" t="str">
            <v>CURB AND GUTTER, CONCRETE, 20-INCH DEPTH</v>
          </cell>
          <cell r="E2194" t="str">
            <v>LNFT</v>
          </cell>
        </row>
        <row r="2195">
          <cell r="A2195" t="str">
            <v>60902-2500</v>
          </cell>
          <cell r="B2195" t="str">
            <v>Curb and gutter, exposed aggregate, 300mm depth</v>
          </cell>
          <cell r="C2195" t="str">
            <v>m</v>
          </cell>
          <cell r="D2195" t="str">
            <v>CURB AND GUTTER, EXPOSED AGGREGATE, 12-INCH DEPTH</v>
          </cell>
          <cell r="E2195" t="str">
            <v>LNFT</v>
          </cell>
        </row>
        <row r="2196">
          <cell r="A2196" t="str">
            <v>60905-1000</v>
          </cell>
          <cell r="B2196" t="str">
            <v>Gutter, concrete</v>
          </cell>
          <cell r="C2196" t="str">
            <v>m</v>
          </cell>
          <cell r="D2196" t="str">
            <v>GUTTER, CONCRETE</v>
          </cell>
          <cell r="E2196" t="str">
            <v>LNFT</v>
          </cell>
        </row>
        <row r="2197">
          <cell r="A2197" t="str">
            <v>60905-2000</v>
          </cell>
          <cell r="B2197" t="str">
            <v>Gutter, brick</v>
          </cell>
          <cell r="C2197" t="str">
            <v>m</v>
          </cell>
          <cell r="D2197" t="str">
            <v>GUTTER, BRICK</v>
          </cell>
          <cell r="E2197" t="str">
            <v>LNFT</v>
          </cell>
        </row>
        <row r="2198">
          <cell r="A2198" t="str">
            <v>60905-3000</v>
          </cell>
          <cell r="B2198" t="str">
            <v>Gutter, asphalt</v>
          </cell>
          <cell r="C2198" t="str">
            <v>m</v>
          </cell>
          <cell r="D2198" t="str">
            <v>GUTTER, ASPHALT</v>
          </cell>
          <cell r="E2198" t="str">
            <v>LNFT</v>
          </cell>
        </row>
        <row r="2199">
          <cell r="A2199" t="str">
            <v>60906-1000</v>
          </cell>
          <cell r="B2199" t="str">
            <v>Gutter, concrete</v>
          </cell>
          <cell r="C2199" t="str">
            <v>m2</v>
          </cell>
          <cell r="D2199" t="str">
            <v>GUTTER, CONCRETE</v>
          </cell>
          <cell r="E2199" t="str">
            <v>SQYD</v>
          </cell>
        </row>
        <row r="2200">
          <cell r="A2200" t="str">
            <v>60906-2000</v>
          </cell>
          <cell r="B2200" t="str">
            <v>Gutter, brick</v>
          </cell>
          <cell r="C2200" t="str">
            <v>m2</v>
          </cell>
          <cell r="D2200" t="str">
            <v>GUTTER, BRICK</v>
          </cell>
          <cell r="E2200" t="str">
            <v>SQYD</v>
          </cell>
        </row>
        <row r="2201">
          <cell r="A2201" t="str">
            <v>60906-3000</v>
          </cell>
          <cell r="B2201" t="str">
            <v>Gutter, asphalt</v>
          </cell>
          <cell r="C2201" t="str">
            <v>m2</v>
          </cell>
          <cell r="D2201" t="str">
            <v>GUTTER, ASPHALT</v>
          </cell>
          <cell r="E2201" t="str">
            <v>SQYD</v>
          </cell>
        </row>
        <row r="2202">
          <cell r="A2202" t="str">
            <v>60907-1000</v>
          </cell>
          <cell r="B2202" t="str">
            <v>Paved ditch, asphalt</v>
          </cell>
          <cell r="C2202" t="str">
            <v>m</v>
          </cell>
          <cell r="D2202" t="str">
            <v>PAVED DITCH, ASPHALT</v>
          </cell>
          <cell r="E2202" t="str">
            <v>LNFT</v>
          </cell>
        </row>
        <row r="2203">
          <cell r="A2203" t="str">
            <v>60908-1000</v>
          </cell>
          <cell r="B2203" t="str">
            <v>Paved ditch, asphalt</v>
          </cell>
          <cell r="C2203" t="str">
            <v>m2</v>
          </cell>
          <cell r="D2203" t="str">
            <v>PAVED DITCH, ASPHALT</v>
          </cell>
          <cell r="E2203" t="str">
            <v>SQYD</v>
          </cell>
        </row>
        <row r="2204">
          <cell r="A2204" t="str">
            <v>60910-0000</v>
          </cell>
          <cell r="B2204" t="str">
            <v>Reset curb</v>
          </cell>
          <cell r="C2204" t="str">
            <v>m</v>
          </cell>
          <cell r="D2204" t="str">
            <v>RESET CURB</v>
          </cell>
          <cell r="E2204" t="str">
            <v>LNFT</v>
          </cell>
        </row>
        <row r="2205">
          <cell r="A2205" t="str">
            <v>60911-0500</v>
          </cell>
          <cell r="B2205" t="str">
            <v>Recondition curb</v>
          </cell>
          <cell r="C2205" t="str">
            <v>m</v>
          </cell>
          <cell r="D2205" t="str">
            <v>RECONDITION CURB</v>
          </cell>
          <cell r="E2205" t="str">
            <v>LNFT</v>
          </cell>
        </row>
        <row r="2206">
          <cell r="A2206" t="str">
            <v>60911-1000</v>
          </cell>
          <cell r="B2206" t="str">
            <v>Recondition gutter</v>
          </cell>
          <cell r="C2206" t="str">
            <v>m</v>
          </cell>
          <cell r="D2206" t="str">
            <v>RECONDITION GUTTER</v>
          </cell>
          <cell r="E2206" t="str">
            <v>LNFT</v>
          </cell>
        </row>
        <row r="2207">
          <cell r="A2207" t="str">
            <v>60912-1000</v>
          </cell>
          <cell r="B2207" t="str">
            <v>Recondition gutter</v>
          </cell>
          <cell r="C2207" t="str">
            <v>m2</v>
          </cell>
          <cell r="D2207" t="str">
            <v>RECONDITION GUTTER</v>
          </cell>
          <cell r="E2207" t="str">
            <v>SQYD</v>
          </cell>
        </row>
        <row r="2208">
          <cell r="A2208" t="str">
            <v>60915-1000</v>
          </cell>
          <cell r="B2208" t="str">
            <v>Wheelstop, concrete</v>
          </cell>
          <cell r="C2208" t="str">
            <v>Each</v>
          </cell>
          <cell r="D2208" t="str">
            <v>WHEELSTOP, CONCRETE</v>
          </cell>
          <cell r="E2208" t="str">
            <v>EACH</v>
          </cell>
        </row>
        <row r="2209">
          <cell r="A2209" t="str">
            <v>60915-2000</v>
          </cell>
          <cell r="B2209" t="str">
            <v>Wheelstop, timber</v>
          </cell>
          <cell r="C2209" t="str">
            <v>Each</v>
          </cell>
          <cell r="D2209" t="str">
            <v>WHEELSTOP, TIMBER</v>
          </cell>
          <cell r="E2209" t="str">
            <v>EACH</v>
          </cell>
        </row>
        <row r="2210">
          <cell r="A2210" t="str">
            <v>60915-3000</v>
          </cell>
          <cell r="B2210" t="str">
            <v>Wheelstop, recycled plastic</v>
          </cell>
          <cell r="C2210" t="str">
            <v>Each</v>
          </cell>
          <cell r="D2210" t="str">
            <v>WHEELSTOP, RECYCLED PLASTIC</v>
          </cell>
          <cell r="E2210" t="str">
            <v>EACH</v>
          </cell>
        </row>
        <row r="2211">
          <cell r="A2211" t="str">
            <v>60915-4000</v>
          </cell>
          <cell r="B2211" t="str">
            <v>Wheelstop, rubber</v>
          </cell>
          <cell r="C2211" t="str">
            <v>Each</v>
          </cell>
          <cell r="D2211" t="str">
            <v>WHEELSTOP, RUBBER</v>
          </cell>
          <cell r="E2211" t="str">
            <v>EACH</v>
          </cell>
        </row>
        <row r="2212">
          <cell r="A2212" t="str">
            <v>60920-0000</v>
          </cell>
          <cell r="B2212" t="str">
            <v>Reset wheelstop</v>
          </cell>
          <cell r="C2212" t="str">
            <v>Each</v>
          </cell>
          <cell r="D2212" t="str">
            <v>RESET WHEELSTOP</v>
          </cell>
          <cell r="E2212" t="str">
            <v>EACH</v>
          </cell>
        </row>
        <row r="2213">
          <cell r="A2213" t="str">
            <v>60925-0000</v>
          </cell>
          <cell r="B2213" t="str">
            <v>Bed course material</v>
          </cell>
          <cell r="C2213" t="str">
            <v>m3</v>
          </cell>
          <cell r="D2213" t="str">
            <v>BED COURSE MATERIAL</v>
          </cell>
          <cell r="E2213" t="str">
            <v>CUYD</v>
          </cell>
        </row>
        <row r="2214">
          <cell r="A2214" t="str">
            <v>60926-0000</v>
          </cell>
          <cell r="B2214" t="str">
            <v>Bed course material</v>
          </cell>
          <cell r="C2214" t="str">
            <v>t</v>
          </cell>
          <cell r="D2214" t="str">
            <v>BED COURSE MATERIAL</v>
          </cell>
          <cell r="E2214" t="str">
            <v>TON</v>
          </cell>
        </row>
        <row r="2215">
          <cell r="A2215" t="str">
            <v>61001-0000</v>
          </cell>
          <cell r="B2215" t="str">
            <v>Horizontal drain pipe</v>
          </cell>
          <cell r="C2215" t="str">
            <v>m</v>
          </cell>
          <cell r="D2215" t="str">
            <v>HORIZONTAL DRAIN PIPE</v>
          </cell>
          <cell r="E2215" t="str">
            <v>LNFT</v>
          </cell>
        </row>
        <row r="2216">
          <cell r="A2216" t="str">
            <v>61002-0000</v>
          </cell>
          <cell r="B2216" t="str">
            <v>Collector system</v>
          </cell>
          <cell r="C2216" t="str">
            <v>m</v>
          </cell>
          <cell r="D2216" t="str">
            <v>COLLECTOR SYSTEM</v>
          </cell>
          <cell r="E2216" t="str">
            <v>LNFT</v>
          </cell>
        </row>
        <row r="2217">
          <cell r="A2217" t="str">
            <v>61003-0000</v>
          </cell>
          <cell r="B2217" t="str">
            <v>Collector system</v>
          </cell>
          <cell r="C2217" t="str">
            <v>LPSM</v>
          </cell>
          <cell r="D2217" t="str">
            <v>COLLECTOR SYSTEM</v>
          </cell>
          <cell r="E2217" t="str">
            <v>LPSM</v>
          </cell>
        </row>
        <row r="2218">
          <cell r="A2218" t="str">
            <v>61005-0000</v>
          </cell>
          <cell r="B2218" t="str">
            <v>Horizontal drain jetting</v>
          </cell>
          <cell r="C2218" t="str">
            <v>LPSM</v>
          </cell>
          <cell r="D2218" t="str">
            <v>HORIZONTAL DRAIN JETTING</v>
          </cell>
          <cell r="E2218" t="str">
            <v>LPSM</v>
          </cell>
        </row>
        <row r="2219">
          <cell r="A2219" t="str">
            <v>61008-0000</v>
          </cell>
          <cell r="B2219" t="str">
            <v>Horizontal drain casing and collar</v>
          </cell>
          <cell r="C2219" t="str">
            <v>Each</v>
          </cell>
          <cell r="D2219" t="str">
            <v>HORIZONTAL DRAIN CASING AND COLLAR</v>
          </cell>
          <cell r="E2219" t="str">
            <v>EACH</v>
          </cell>
        </row>
        <row r="2220">
          <cell r="A2220" t="str">
            <v>61010-0000</v>
          </cell>
          <cell r="B2220" t="str">
            <v>Drainage weep hole</v>
          </cell>
          <cell r="C2220" t="str">
            <v>Each</v>
          </cell>
          <cell r="D2220" t="str">
            <v>DRAINAGE WEEP HOLE</v>
          </cell>
          <cell r="E2220" t="str">
            <v>EACH</v>
          </cell>
        </row>
        <row r="2221">
          <cell r="A2221" t="str">
            <v>61012-0000</v>
          </cell>
          <cell r="B2221" t="str">
            <v>Construct and remove temporary access and drill pads</v>
          </cell>
          <cell r="C2221" t="str">
            <v>LPSM</v>
          </cell>
          <cell r="D2221" t="str">
            <v>CONSTRUCT AND REMOVE TEMPORARY ACCESS AND DRILL PADS</v>
          </cell>
          <cell r="E2221" t="str">
            <v>LPSM</v>
          </cell>
        </row>
        <row r="2222">
          <cell r="A2222" t="str">
            <v>61101-0000</v>
          </cell>
          <cell r="B2222" t="str">
            <v>Water system</v>
          </cell>
          <cell r="C2222" t="str">
            <v>LPSM</v>
          </cell>
          <cell r="D2222" t="str">
            <v>WATER SYSTEM</v>
          </cell>
          <cell r="E2222" t="str">
            <v>LPSM</v>
          </cell>
        </row>
        <row r="2223">
          <cell r="A2223" t="str">
            <v>61102-0100</v>
          </cell>
          <cell r="B2223" t="str">
            <v>13mm waterline, copper</v>
          </cell>
          <cell r="C2223" t="str">
            <v>m</v>
          </cell>
          <cell r="D2223" t="str">
            <v>1/2-INCH WATERLINE, COPPER</v>
          </cell>
          <cell r="E2223" t="str">
            <v>LNFT</v>
          </cell>
        </row>
        <row r="2224">
          <cell r="A2224" t="str">
            <v>61102-0150</v>
          </cell>
          <cell r="B2224" t="str">
            <v>13mm waterline, galvanized steel</v>
          </cell>
          <cell r="C2224" t="str">
            <v>m</v>
          </cell>
          <cell r="D2224" t="str">
            <v>1/2-INCH WATERLINE, GALVANIZED STEEL</v>
          </cell>
          <cell r="E2224" t="str">
            <v>LNFT</v>
          </cell>
        </row>
        <row r="2225">
          <cell r="A2225" t="str">
            <v>61102-0200</v>
          </cell>
          <cell r="B2225" t="str">
            <v>13mm waterline, polyvinyl chloride (PVC)</v>
          </cell>
          <cell r="C2225" t="str">
            <v>m</v>
          </cell>
          <cell r="D2225" t="str">
            <v>1/2-INCH WATERLINE, POLYVINYL CHLORIDE (PVC)</v>
          </cell>
          <cell r="E2225" t="str">
            <v>LNFT</v>
          </cell>
        </row>
        <row r="2226">
          <cell r="A2226" t="str">
            <v>61102-0350</v>
          </cell>
          <cell r="B2226" t="str">
            <v>20mm waterline, copper</v>
          </cell>
          <cell r="C2226" t="str">
            <v>m</v>
          </cell>
          <cell r="D2226" t="str">
            <v>3/4-INCH WATERLINE, COPPER</v>
          </cell>
          <cell r="E2226" t="str">
            <v>LNFT</v>
          </cell>
        </row>
        <row r="2227">
          <cell r="A2227" t="str">
            <v>61102-0400</v>
          </cell>
          <cell r="B2227" t="str">
            <v>20mm waterline, galvanized steel</v>
          </cell>
          <cell r="C2227" t="str">
            <v>m</v>
          </cell>
          <cell r="D2227" t="str">
            <v>3/4-INCH WATERLINE, GALVANIZED STEEL</v>
          </cell>
          <cell r="E2227" t="str">
            <v>LNFT</v>
          </cell>
        </row>
        <row r="2228">
          <cell r="A2228" t="str">
            <v>61102-0450</v>
          </cell>
          <cell r="B2228" t="str">
            <v>20mm waterline, polyvinyl chloride (PVC)</v>
          </cell>
          <cell r="C2228" t="str">
            <v>m</v>
          </cell>
          <cell r="D2228" t="str">
            <v>3/4-INCH WATERLINE, POLYVINYL CHLORIDE (PVC)</v>
          </cell>
          <cell r="E2228" t="str">
            <v>LNFT</v>
          </cell>
        </row>
        <row r="2229">
          <cell r="A2229" t="str">
            <v>61102-0545</v>
          </cell>
          <cell r="B2229" t="str">
            <v>25mm waterline</v>
          </cell>
          <cell r="C2229" t="str">
            <v>m</v>
          </cell>
          <cell r="D2229" t="str">
            <v>1-INCH WATERLINE</v>
          </cell>
          <cell r="E2229" t="str">
            <v>LNFT</v>
          </cell>
        </row>
        <row r="2230">
          <cell r="A2230" t="str">
            <v>61102-0600</v>
          </cell>
          <cell r="B2230" t="str">
            <v>25mm waterline, copper</v>
          </cell>
          <cell r="C2230" t="str">
            <v>m</v>
          </cell>
          <cell r="D2230" t="str">
            <v>1-INCH WATERLINE, COPPER</v>
          </cell>
          <cell r="E2230" t="str">
            <v>LNFT</v>
          </cell>
        </row>
        <row r="2231">
          <cell r="A2231" t="str">
            <v>61102-0650</v>
          </cell>
          <cell r="B2231" t="str">
            <v>25mm waterline, galvanized steel</v>
          </cell>
          <cell r="C2231" t="str">
            <v>m</v>
          </cell>
          <cell r="D2231" t="str">
            <v>1-INCH WATERLINE, GALVANIZED STEEL</v>
          </cell>
          <cell r="E2231" t="str">
            <v>LNFT</v>
          </cell>
        </row>
        <row r="2232">
          <cell r="A2232" t="str">
            <v>61102-0700</v>
          </cell>
          <cell r="B2232" t="str">
            <v>25mm waterline, polyvinyl chloride (PVC)</v>
          </cell>
          <cell r="C2232" t="str">
            <v>m</v>
          </cell>
          <cell r="D2232" t="str">
            <v>1-INCH WATERLINE, POLYVINYL CHLORIDE (PVC)</v>
          </cell>
          <cell r="E2232" t="str">
            <v>LNFT</v>
          </cell>
        </row>
        <row r="2233">
          <cell r="A2233" t="str">
            <v>61102-0850</v>
          </cell>
          <cell r="B2233" t="str">
            <v>32mm waterline, copper</v>
          </cell>
          <cell r="C2233" t="str">
            <v>m</v>
          </cell>
          <cell r="D2233" t="str">
            <v>1 1/4-INCH WATERLINE, COPPER</v>
          </cell>
          <cell r="E2233" t="str">
            <v>LNFT</v>
          </cell>
        </row>
        <row r="2234">
          <cell r="A2234" t="str">
            <v>61102-0900</v>
          </cell>
          <cell r="B2234" t="str">
            <v>32mm waterline, galvanized steel</v>
          </cell>
          <cell r="C2234" t="str">
            <v>m</v>
          </cell>
          <cell r="D2234" t="str">
            <v>1 1/4-INCH WATERLINE, GALVANIZED STEEL</v>
          </cell>
          <cell r="E2234" t="str">
            <v>LNFT</v>
          </cell>
        </row>
        <row r="2235">
          <cell r="A2235" t="str">
            <v>61102-0950</v>
          </cell>
          <cell r="B2235" t="str">
            <v>32mm waterline, polyvinyl chloride (PVC)</v>
          </cell>
          <cell r="C2235" t="str">
            <v>m</v>
          </cell>
          <cell r="D2235" t="str">
            <v>1 1/4-INCH WATERLINE, POLYVINYL CHLORIDE (PVC)</v>
          </cell>
          <cell r="E2235" t="str">
            <v>LNFT</v>
          </cell>
        </row>
        <row r="2236">
          <cell r="A2236" t="str">
            <v>61102-1100</v>
          </cell>
          <cell r="B2236" t="str">
            <v>40mm waterline, copper</v>
          </cell>
          <cell r="C2236" t="str">
            <v>m</v>
          </cell>
          <cell r="D2236" t="str">
            <v>1 1/2-INCH WATERLINE, COPPER</v>
          </cell>
          <cell r="E2236" t="str">
            <v>LNFT</v>
          </cell>
        </row>
        <row r="2237">
          <cell r="A2237" t="str">
            <v>61102-1150</v>
          </cell>
          <cell r="B2237" t="str">
            <v>40mm waterline, galvanized steel</v>
          </cell>
          <cell r="C2237" t="str">
            <v>m</v>
          </cell>
          <cell r="D2237" t="str">
            <v>1 1/2-INCH WATERLINE, GALVANIZED STEEL</v>
          </cell>
          <cell r="E2237" t="str">
            <v>LNFT</v>
          </cell>
        </row>
        <row r="2238">
          <cell r="A2238" t="str">
            <v>61102-1200</v>
          </cell>
          <cell r="B2238" t="str">
            <v>40mm waterline, polyvinyl chloride (PVC)</v>
          </cell>
          <cell r="C2238" t="str">
            <v>m</v>
          </cell>
          <cell r="D2238" t="str">
            <v>1 1/2-INCH WATERLINE, POLYVINYL CHLORIDE (PVC)</v>
          </cell>
          <cell r="E2238" t="str">
            <v>LNFT</v>
          </cell>
        </row>
        <row r="2239">
          <cell r="A2239" t="str">
            <v>61102-1545</v>
          </cell>
          <cell r="B2239" t="str">
            <v>50mm waterline</v>
          </cell>
          <cell r="C2239" t="str">
            <v>m</v>
          </cell>
          <cell r="D2239" t="str">
            <v>2-INCH WATERLINE</v>
          </cell>
          <cell r="E2239" t="str">
            <v>LNFT</v>
          </cell>
        </row>
        <row r="2240">
          <cell r="A2240" t="str">
            <v>61102-1600</v>
          </cell>
          <cell r="B2240" t="str">
            <v>50mm waterline, copper</v>
          </cell>
          <cell r="C2240" t="str">
            <v>m</v>
          </cell>
          <cell r="D2240" t="str">
            <v>2-INCH WATERLINE, COPPER</v>
          </cell>
          <cell r="E2240" t="str">
            <v>LNFT</v>
          </cell>
        </row>
        <row r="2241">
          <cell r="A2241" t="str">
            <v>61102-1650</v>
          </cell>
          <cell r="B2241" t="str">
            <v>50mm waterline, galvanized steel</v>
          </cell>
          <cell r="C2241" t="str">
            <v>m</v>
          </cell>
          <cell r="D2241" t="str">
            <v>2-INCH WATERLINE, GALVANIZED STEEL</v>
          </cell>
          <cell r="E2241" t="str">
            <v>LNFT</v>
          </cell>
        </row>
        <row r="2242">
          <cell r="A2242" t="str">
            <v>61102-1700</v>
          </cell>
          <cell r="B2242" t="str">
            <v>50mm waterline, polyvinyl chloride (PVC)</v>
          </cell>
          <cell r="C2242" t="str">
            <v>m</v>
          </cell>
          <cell r="D2242" t="str">
            <v>2-INCH WATERLINE, POLYVINYL CHLORIDE (PVC)</v>
          </cell>
          <cell r="E2242" t="str">
            <v>LNFT</v>
          </cell>
        </row>
        <row r="2243">
          <cell r="A2243" t="str">
            <v>61102-1750</v>
          </cell>
          <cell r="B2243" t="str">
            <v>50mm waterline, ductile iron</v>
          </cell>
          <cell r="C2243" t="str">
            <v>m</v>
          </cell>
          <cell r="D2243" t="str">
            <v>2-INCH WATERLINE, DUCTILE IRON</v>
          </cell>
          <cell r="E2243" t="str">
            <v>LNFT</v>
          </cell>
        </row>
        <row r="2244">
          <cell r="A2244" t="str">
            <v>61102-1850</v>
          </cell>
          <cell r="B2244" t="str">
            <v>65mm waterline, copper</v>
          </cell>
          <cell r="C2244" t="str">
            <v>m</v>
          </cell>
          <cell r="D2244" t="str">
            <v>2 1/2-INCH WATERLINE, COPPER</v>
          </cell>
          <cell r="E2244" t="str">
            <v>LNFT</v>
          </cell>
        </row>
        <row r="2245">
          <cell r="A2245" t="str">
            <v>61102-1900</v>
          </cell>
          <cell r="B2245" t="str">
            <v>65mm waterline, galvanized steel</v>
          </cell>
          <cell r="C2245" t="str">
            <v>m</v>
          </cell>
          <cell r="D2245" t="str">
            <v>2 1/2-INCH WATERLINE, GALVANIZED STEEL</v>
          </cell>
          <cell r="E2245" t="str">
            <v>LNFT</v>
          </cell>
        </row>
        <row r="2246">
          <cell r="A2246" t="str">
            <v>61102-1950</v>
          </cell>
          <cell r="B2246" t="str">
            <v>65mm waterline, polyvinyl chloride (PVC)</v>
          </cell>
          <cell r="C2246" t="str">
            <v>m</v>
          </cell>
          <cell r="D2246" t="str">
            <v>2 1/2-INCH WATERLINE, POLYVINYL CHLORIDE (PVC)</v>
          </cell>
          <cell r="E2246" t="str">
            <v>LNFT</v>
          </cell>
        </row>
        <row r="2247">
          <cell r="A2247" t="str">
            <v>61102-2100</v>
          </cell>
          <cell r="B2247" t="str">
            <v>75mm waterline, copper</v>
          </cell>
          <cell r="C2247" t="str">
            <v>m</v>
          </cell>
          <cell r="D2247" t="str">
            <v>3-INCH WATERLINE, COPPER</v>
          </cell>
          <cell r="E2247" t="str">
            <v>LNFT</v>
          </cell>
        </row>
        <row r="2248">
          <cell r="A2248" t="str">
            <v>61102-2150</v>
          </cell>
          <cell r="B2248" t="str">
            <v>75mm waterline, galvanized steel</v>
          </cell>
          <cell r="C2248" t="str">
            <v>m</v>
          </cell>
          <cell r="D2248" t="str">
            <v>3-INCH WATERLINE, GALVANIZED STEEL</v>
          </cell>
          <cell r="E2248" t="str">
            <v>LNFT</v>
          </cell>
        </row>
        <row r="2249">
          <cell r="A2249" t="str">
            <v>61102-2200</v>
          </cell>
          <cell r="B2249" t="str">
            <v>75mm waterline, polyvinyl chloride (PVC)</v>
          </cell>
          <cell r="C2249" t="str">
            <v>m</v>
          </cell>
          <cell r="D2249" t="str">
            <v>3-INCH WATERLINE, POLYVINYL CHLORIDE (PVC)</v>
          </cell>
          <cell r="E2249" t="str">
            <v>LNFT</v>
          </cell>
        </row>
        <row r="2250">
          <cell r="A2250" t="str">
            <v>61102-2250</v>
          </cell>
          <cell r="B2250" t="str">
            <v>75mm waterline, ductile iron</v>
          </cell>
          <cell r="C2250" t="str">
            <v>m</v>
          </cell>
          <cell r="D2250" t="str">
            <v>3-INCH WATERLINE, DUCTILE IRON</v>
          </cell>
          <cell r="E2250" t="str">
            <v>LNFT</v>
          </cell>
        </row>
        <row r="2251">
          <cell r="A2251" t="str">
            <v>61102-2545</v>
          </cell>
          <cell r="B2251" t="str">
            <v>100mm waterline</v>
          </cell>
          <cell r="C2251" t="str">
            <v>m</v>
          </cell>
          <cell r="D2251" t="str">
            <v>4-INCH WATERLINE</v>
          </cell>
          <cell r="E2251" t="str">
            <v>LNFT</v>
          </cell>
        </row>
        <row r="2252">
          <cell r="A2252" t="str">
            <v>61102-2600</v>
          </cell>
          <cell r="B2252" t="str">
            <v>100mm waterline, copper</v>
          </cell>
          <cell r="C2252" t="str">
            <v>m</v>
          </cell>
          <cell r="D2252" t="str">
            <v>4-INCH WATERLINE, COPPER</v>
          </cell>
          <cell r="E2252" t="str">
            <v>LNFT</v>
          </cell>
        </row>
        <row r="2253">
          <cell r="A2253" t="str">
            <v>61102-2650</v>
          </cell>
          <cell r="B2253" t="str">
            <v>100mm waterline, galvanized steel</v>
          </cell>
          <cell r="C2253" t="str">
            <v>m</v>
          </cell>
          <cell r="D2253" t="str">
            <v>4-INCH WATERLINE, GALVANIZED STEEL</v>
          </cell>
          <cell r="E2253" t="str">
            <v>LNFT</v>
          </cell>
        </row>
        <row r="2254">
          <cell r="A2254" t="str">
            <v>61102-2700</v>
          </cell>
          <cell r="B2254" t="str">
            <v>100mm waterline, polyvinyl chloride (PVC)</v>
          </cell>
          <cell r="C2254" t="str">
            <v>m</v>
          </cell>
          <cell r="D2254" t="str">
            <v>4-INCH WATERLINE, POLYVINYL CHLORIDE (PVC)</v>
          </cell>
          <cell r="E2254" t="str">
            <v>LNFT</v>
          </cell>
        </row>
        <row r="2255">
          <cell r="A2255" t="str">
            <v>61102-2750</v>
          </cell>
          <cell r="B2255" t="str">
            <v>100mm waterline, ductile iron</v>
          </cell>
          <cell r="C2255" t="str">
            <v>m</v>
          </cell>
          <cell r="D2255" t="str">
            <v>4-INCH WATERLINE, DUCTILE IRON</v>
          </cell>
          <cell r="E2255" t="str">
            <v>LNFT</v>
          </cell>
        </row>
        <row r="2256">
          <cell r="A2256" t="str">
            <v>61102-2850</v>
          </cell>
          <cell r="B2256" t="str">
            <v>150mm waterline, copper</v>
          </cell>
          <cell r="C2256" t="str">
            <v>m</v>
          </cell>
          <cell r="D2256" t="str">
            <v>6-INCH WATERLINE, COPPER</v>
          </cell>
          <cell r="E2256" t="str">
            <v>LNFT</v>
          </cell>
        </row>
        <row r="2257">
          <cell r="A2257" t="str">
            <v>61102-2900</v>
          </cell>
          <cell r="B2257" t="str">
            <v>150mm waterline, galvanized steel</v>
          </cell>
          <cell r="C2257" t="str">
            <v>m</v>
          </cell>
          <cell r="D2257" t="str">
            <v>6-INCH WATERLINE, GALVANIZED STEEL</v>
          </cell>
          <cell r="E2257" t="str">
            <v>LNFT</v>
          </cell>
        </row>
        <row r="2258">
          <cell r="A2258" t="str">
            <v>61102-2950</v>
          </cell>
          <cell r="B2258" t="str">
            <v>150mm waterline, polyvinyl chloride (PVC)</v>
          </cell>
          <cell r="C2258" t="str">
            <v>m</v>
          </cell>
          <cell r="D2258" t="str">
            <v>6-INCH WATERLINE, POLYVINYL CHLORIDE (PVC)</v>
          </cell>
          <cell r="E2258" t="str">
            <v>LNFT</v>
          </cell>
        </row>
        <row r="2259">
          <cell r="A2259" t="str">
            <v>61102-3000</v>
          </cell>
          <cell r="B2259" t="str">
            <v>150mm waterline, ductile iron</v>
          </cell>
          <cell r="C2259" t="str">
            <v>m</v>
          </cell>
          <cell r="D2259" t="str">
            <v>6-INCH WATERLINE, DUCTILE IRON</v>
          </cell>
          <cell r="E2259" t="str">
            <v>LNFT</v>
          </cell>
        </row>
        <row r="2260">
          <cell r="A2260" t="str">
            <v>61102-3100</v>
          </cell>
          <cell r="B2260" t="str">
            <v>200mm waterline, copper</v>
          </cell>
          <cell r="C2260" t="str">
            <v>m</v>
          </cell>
          <cell r="D2260" t="str">
            <v>8-INCH WATERLINE, COPPER</v>
          </cell>
          <cell r="E2260" t="str">
            <v>LNFT</v>
          </cell>
        </row>
        <row r="2261">
          <cell r="A2261" t="str">
            <v>61102-3150</v>
          </cell>
          <cell r="B2261" t="str">
            <v>200mm waterline, galvanized steel</v>
          </cell>
          <cell r="C2261" t="str">
            <v>m</v>
          </cell>
          <cell r="D2261" t="str">
            <v>8-INCH WATERLINE, GALVANIZED STEEL</v>
          </cell>
          <cell r="E2261" t="str">
            <v>LNFT</v>
          </cell>
        </row>
        <row r="2262">
          <cell r="A2262" t="str">
            <v>61102-3200</v>
          </cell>
          <cell r="B2262" t="str">
            <v>200mm waterline, polyvinyl chloride (PVC)</v>
          </cell>
          <cell r="C2262" t="str">
            <v>m</v>
          </cell>
          <cell r="D2262" t="str">
            <v>8-INCH WATERLINE, POLYVINYL CHLORIDE (PVC)</v>
          </cell>
          <cell r="E2262" t="str">
            <v>LNFT</v>
          </cell>
        </row>
        <row r="2263">
          <cell r="A2263" t="str">
            <v>61102-3250</v>
          </cell>
          <cell r="B2263" t="str">
            <v>200mm waterline, ductile iron</v>
          </cell>
          <cell r="C2263" t="str">
            <v>m</v>
          </cell>
          <cell r="D2263" t="str">
            <v>8-INCH WATERLINE, DUCTILE IRON</v>
          </cell>
          <cell r="E2263" t="str">
            <v>LNFT</v>
          </cell>
        </row>
        <row r="2264">
          <cell r="A2264" t="str">
            <v>61102-3350</v>
          </cell>
          <cell r="B2264" t="str">
            <v>250mm waterline, copper</v>
          </cell>
          <cell r="C2264" t="str">
            <v>m</v>
          </cell>
          <cell r="D2264" t="str">
            <v>10-INCH WATERLINE, COPPER</v>
          </cell>
          <cell r="E2264" t="str">
            <v>LNFT</v>
          </cell>
        </row>
        <row r="2265">
          <cell r="A2265" t="str">
            <v>61102-3400</v>
          </cell>
          <cell r="B2265" t="str">
            <v>250mm waterline, galvanized steel</v>
          </cell>
          <cell r="C2265" t="str">
            <v>m</v>
          </cell>
          <cell r="D2265" t="str">
            <v>10-INCH WATERLINE, GALVANIZED STEEL</v>
          </cell>
          <cell r="E2265" t="str">
            <v>LNFT</v>
          </cell>
        </row>
        <row r="2266">
          <cell r="A2266" t="str">
            <v>61102-3450</v>
          </cell>
          <cell r="B2266" t="str">
            <v>250mm waterline, polyvinyl chloride (PVC)</v>
          </cell>
          <cell r="C2266" t="str">
            <v>m</v>
          </cell>
          <cell r="D2266" t="str">
            <v>10-INCH WATERLINE, POLYVINYL CHLORIDE (PVC)</v>
          </cell>
          <cell r="E2266" t="str">
            <v>LNFT</v>
          </cell>
        </row>
        <row r="2267">
          <cell r="A2267" t="str">
            <v>61102-3500</v>
          </cell>
          <cell r="B2267" t="str">
            <v>250mm waterline, ductile iron</v>
          </cell>
          <cell r="C2267" t="str">
            <v>m</v>
          </cell>
          <cell r="D2267" t="str">
            <v>10-INCH WATERLINE, DUCTILE IRON</v>
          </cell>
          <cell r="E2267" t="str">
            <v>LNFT</v>
          </cell>
        </row>
        <row r="2268">
          <cell r="A2268" t="str">
            <v>61102-3600</v>
          </cell>
          <cell r="B2268" t="str">
            <v>300mm waterline, copper</v>
          </cell>
          <cell r="C2268" t="str">
            <v>m</v>
          </cell>
          <cell r="D2268" t="str">
            <v>12-INCH WATERLINE, COPPER</v>
          </cell>
          <cell r="E2268" t="str">
            <v>LNFT</v>
          </cell>
        </row>
        <row r="2269">
          <cell r="A2269" t="str">
            <v>61102-3650</v>
          </cell>
          <cell r="B2269" t="str">
            <v>300mm waterline, galvanized steel</v>
          </cell>
          <cell r="C2269" t="str">
            <v>m</v>
          </cell>
          <cell r="D2269" t="str">
            <v>12-INCH WATERLINE, GALVANIZED STEEL</v>
          </cell>
          <cell r="E2269" t="str">
            <v>LNFT</v>
          </cell>
        </row>
        <row r="2270">
          <cell r="A2270" t="str">
            <v>61102-3700</v>
          </cell>
          <cell r="B2270" t="str">
            <v>300mm waterline, polyvinyl chloride (PVC)</v>
          </cell>
          <cell r="C2270" t="str">
            <v>m</v>
          </cell>
          <cell r="D2270" t="str">
            <v>12-INCH WATERLINE, POLYVINYL CHLORIDE (PVC)</v>
          </cell>
          <cell r="E2270" t="str">
            <v>LNFT</v>
          </cell>
        </row>
        <row r="2271">
          <cell r="A2271" t="str">
            <v>61102-3750</v>
          </cell>
          <cell r="B2271" t="str">
            <v>300mm waterline, ductile iron</v>
          </cell>
          <cell r="C2271" t="str">
            <v>m</v>
          </cell>
          <cell r="D2271" t="str">
            <v>12-INCH WATERLINE, DUCTILE IRON</v>
          </cell>
          <cell r="E2271" t="str">
            <v>LNFT</v>
          </cell>
        </row>
        <row r="2272">
          <cell r="A2272" t="str">
            <v>61102-3850</v>
          </cell>
          <cell r="B2272" t="str">
            <v>350mm waterline, copper</v>
          </cell>
          <cell r="C2272" t="str">
            <v>m</v>
          </cell>
          <cell r="D2272" t="str">
            <v>14-INCH WATERLINE, COPPER</v>
          </cell>
          <cell r="E2272" t="str">
            <v>LNFT</v>
          </cell>
        </row>
        <row r="2273">
          <cell r="A2273" t="str">
            <v>61102-3900</v>
          </cell>
          <cell r="B2273" t="str">
            <v>350mm waterline, galvanized steel</v>
          </cell>
          <cell r="C2273" t="str">
            <v>m</v>
          </cell>
          <cell r="D2273" t="str">
            <v>14-INCH WATERLINE, GALVANIZED STEEL</v>
          </cell>
          <cell r="E2273" t="str">
            <v>LNFT</v>
          </cell>
        </row>
        <row r="2274">
          <cell r="A2274" t="str">
            <v>61102-3950</v>
          </cell>
          <cell r="B2274" t="str">
            <v>350mm waterline, polyvinyl chloride (PVC)</v>
          </cell>
          <cell r="C2274" t="str">
            <v>m</v>
          </cell>
          <cell r="D2274" t="str">
            <v>14-INCH WATERLINE, POLYVINYL CHLORIDE (PVC)</v>
          </cell>
          <cell r="E2274" t="str">
            <v>LNFT</v>
          </cell>
        </row>
        <row r="2275">
          <cell r="A2275" t="str">
            <v>61102-4000</v>
          </cell>
          <cell r="B2275" t="str">
            <v>350mm waterline, ductile iron</v>
          </cell>
          <cell r="C2275" t="str">
            <v>m</v>
          </cell>
          <cell r="D2275" t="str">
            <v>14-INCH WATERLINE, DUCTILE IRON</v>
          </cell>
          <cell r="E2275" t="str">
            <v>LNFT</v>
          </cell>
        </row>
        <row r="2276">
          <cell r="A2276" t="str">
            <v>61102-4100</v>
          </cell>
          <cell r="B2276" t="str">
            <v>400mm waterline, copper</v>
          </cell>
          <cell r="C2276" t="str">
            <v>m</v>
          </cell>
          <cell r="D2276" t="str">
            <v>16-INCH WATERLINE, COPPER</v>
          </cell>
          <cell r="E2276" t="str">
            <v>LNFT</v>
          </cell>
        </row>
        <row r="2277">
          <cell r="A2277" t="str">
            <v>61102-4150</v>
          </cell>
          <cell r="B2277" t="str">
            <v>400mm waterline, galvanized steel</v>
          </cell>
          <cell r="C2277" t="str">
            <v>m</v>
          </cell>
          <cell r="D2277" t="str">
            <v>16-INCH WATERLINE, GALVANIZED STEEL</v>
          </cell>
          <cell r="E2277" t="str">
            <v>LNFT</v>
          </cell>
        </row>
        <row r="2278">
          <cell r="A2278" t="str">
            <v>61102-4200</v>
          </cell>
          <cell r="B2278" t="str">
            <v>400mm waterline, polyvinyl chloride (PVC)</v>
          </cell>
          <cell r="C2278" t="str">
            <v>m</v>
          </cell>
          <cell r="D2278" t="str">
            <v>16-INCH WATERLINE, POLYVINYL CHLORIDE (PVC)</v>
          </cell>
          <cell r="E2278" t="str">
            <v>LNFT</v>
          </cell>
        </row>
        <row r="2279">
          <cell r="A2279" t="str">
            <v>61102-4250</v>
          </cell>
          <cell r="B2279" t="str">
            <v>400mm waterline, ductile iron</v>
          </cell>
          <cell r="C2279" t="str">
            <v>m</v>
          </cell>
          <cell r="D2279" t="str">
            <v>16-INCH WATERLINE, DUCTILE IRON</v>
          </cell>
          <cell r="E2279" t="str">
            <v>LNFT</v>
          </cell>
        </row>
        <row r="2280">
          <cell r="A2280" t="str">
            <v>61102-4350</v>
          </cell>
          <cell r="B2280" t="str">
            <v>500mm waterline, copper</v>
          </cell>
          <cell r="C2280" t="str">
            <v>m</v>
          </cell>
          <cell r="D2280" t="str">
            <v>20-INCH WATERLINE, COPPER</v>
          </cell>
          <cell r="E2280" t="str">
            <v>LNFT</v>
          </cell>
        </row>
        <row r="2281">
          <cell r="A2281" t="str">
            <v>61102-4400</v>
          </cell>
          <cell r="B2281" t="str">
            <v>500mm waterline, galvanized steel</v>
          </cell>
          <cell r="C2281" t="str">
            <v>m</v>
          </cell>
          <cell r="D2281" t="str">
            <v>20-INCH WATERLINE, GALVANIZED STEEL</v>
          </cell>
          <cell r="E2281" t="str">
            <v>LNFT</v>
          </cell>
        </row>
        <row r="2282">
          <cell r="A2282" t="str">
            <v>61102-4450</v>
          </cell>
          <cell r="B2282" t="str">
            <v>500mm waterline, polyvinyl chloride (PVC)</v>
          </cell>
          <cell r="C2282" t="str">
            <v>m</v>
          </cell>
          <cell r="D2282" t="str">
            <v>20-INCH WATERLINE, POLYVINYL CHLORIDE (PVC)</v>
          </cell>
          <cell r="E2282" t="str">
            <v>LNFT</v>
          </cell>
        </row>
        <row r="2283">
          <cell r="A2283" t="str">
            <v>61102-4500</v>
          </cell>
          <cell r="B2283" t="str">
            <v>500mm waterline, ductile iron</v>
          </cell>
          <cell r="C2283" t="str">
            <v>m</v>
          </cell>
          <cell r="D2283" t="str">
            <v>20-INCH WATERLINE, DUCTILE IRON</v>
          </cell>
          <cell r="E2283" t="str">
            <v>LNFT</v>
          </cell>
        </row>
        <row r="2284">
          <cell r="A2284" t="str">
            <v>61102-4600</v>
          </cell>
          <cell r="B2284" t="str">
            <v>600mm waterline, copper</v>
          </cell>
          <cell r="C2284" t="str">
            <v>m</v>
          </cell>
          <cell r="D2284" t="str">
            <v>24-INCH WATERLINE, COPPER</v>
          </cell>
          <cell r="E2284" t="str">
            <v>LNFT</v>
          </cell>
        </row>
        <row r="2285">
          <cell r="A2285" t="str">
            <v>61102-4650</v>
          </cell>
          <cell r="B2285" t="str">
            <v>600mm waterline, galvanized steel</v>
          </cell>
          <cell r="C2285" t="str">
            <v>m</v>
          </cell>
          <cell r="D2285" t="str">
            <v>24-INCH WATERLINE, GALVANIZED STEEL</v>
          </cell>
          <cell r="E2285" t="str">
            <v>LNFT</v>
          </cell>
        </row>
        <row r="2286">
          <cell r="A2286" t="str">
            <v>61102-4700</v>
          </cell>
          <cell r="B2286" t="str">
            <v>600mm waterline, polyvinyl chloride (PVC)</v>
          </cell>
          <cell r="C2286" t="str">
            <v>m</v>
          </cell>
          <cell r="D2286" t="str">
            <v>24-INCH WATERLINE, POLYVINYL CHLORIDE (PVC)</v>
          </cell>
          <cell r="E2286" t="str">
            <v>LNFT</v>
          </cell>
        </row>
        <row r="2287">
          <cell r="A2287" t="str">
            <v>61102-4750</v>
          </cell>
          <cell r="B2287" t="str">
            <v>600mm waterline, ductile iron</v>
          </cell>
          <cell r="C2287" t="str">
            <v>m</v>
          </cell>
          <cell r="D2287" t="str">
            <v>24-INCH WATERLINE, DUCTILE IRON</v>
          </cell>
          <cell r="E2287" t="str">
            <v>LNFT</v>
          </cell>
        </row>
        <row r="2288">
          <cell r="A2288" t="str">
            <v>61102-4850</v>
          </cell>
          <cell r="B2288" t="str">
            <v>750mm waterline, copper</v>
          </cell>
          <cell r="C2288" t="str">
            <v>m</v>
          </cell>
          <cell r="D2288" t="str">
            <v>30-INCH WATERLINE, COPPER</v>
          </cell>
          <cell r="E2288" t="str">
            <v>LNFT</v>
          </cell>
        </row>
        <row r="2289">
          <cell r="A2289" t="str">
            <v>61102-4900</v>
          </cell>
          <cell r="B2289" t="str">
            <v>750mm waterline, galvanized steel</v>
          </cell>
          <cell r="C2289" t="str">
            <v>m</v>
          </cell>
          <cell r="D2289" t="str">
            <v>30-INCH WATERLINE, GALVANIZED STEEL</v>
          </cell>
          <cell r="E2289" t="str">
            <v>LNFT</v>
          </cell>
        </row>
        <row r="2290">
          <cell r="A2290" t="str">
            <v>61102-4950</v>
          </cell>
          <cell r="B2290" t="str">
            <v>750mm waterline, polyvinyl chloride (PVC)</v>
          </cell>
          <cell r="C2290" t="str">
            <v>m</v>
          </cell>
          <cell r="D2290" t="str">
            <v>30-INCH WATERLINE, POLYVINYL CHLORIDE (PVC)</v>
          </cell>
          <cell r="E2290" t="str">
            <v>LNFT</v>
          </cell>
        </row>
        <row r="2291">
          <cell r="A2291" t="str">
            <v>61102-5000</v>
          </cell>
          <cell r="B2291" t="str">
            <v>750mm waterline, ductile iron</v>
          </cell>
          <cell r="C2291" t="str">
            <v>m</v>
          </cell>
          <cell r="D2291" t="str">
            <v>30-INCH WATERLINE, DUCTILE IRON</v>
          </cell>
          <cell r="E2291" t="str">
            <v>LNFT</v>
          </cell>
        </row>
        <row r="2292">
          <cell r="A2292" t="str">
            <v>61102-5100</v>
          </cell>
          <cell r="B2292" t="str">
            <v>900mm waterline, copper</v>
          </cell>
          <cell r="C2292" t="str">
            <v>m</v>
          </cell>
          <cell r="D2292" t="str">
            <v>36-INCH WATERLINE, COPPER</v>
          </cell>
          <cell r="E2292" t="str">
            <v>LNFT</v>
          </cell>
        </row>
        <row r="2293">
          <cell r="A2293" t="str">
            <v>61102-5150</v>
          </cell>
          <cell r="B2293" t="str">
            <v>900mm waterline, galvanized steel</v>
          </cell>
          <cell r="C2293" t="str">
            <v>m</v>
          </cell>
          <cell r="D2293" t="str">
            <v>36-INCH WATERLINE, GALVANIZED STEEL</v>
          </cell>
          <cell r="E2293" t="str">
            <v>LNFT</v>
          </cell>
        </row>
        <row r="2294">
          <cell r="A2294" t="str">
            <v>61102-5200</v>
          </cell>
          <cell r="B2294" t="str">
            <v>900mm waterline, polyvinyl chloride (PVC)</v>
          </cell>
          <cell r="C2294" t="str">
            <v>m</v>
          </cell>
          <cell r="D2294" t="str">
            <v>36-INCH WATERLINE, POLYVINYL CHLORIDE (PVC)</v>
          </cell>
          <cell r="E2294" t="str">
            <v>LNFT</v>
          </cell>
        </row>
        <row r="2295">
          <cell r="A2295" t="str">
            <v>61102-5250</v>
          </cell>
          <cell r="B2295" t="str">
            <v>900mm waterline, ductile iron</v>
          </cell>
          <cell r="C2295" t="str">
            <v>m</v>
          </cell>
          <cell r="D2295" t="str">
            <v>36-INCH WATERLINE, DUCTILE IRON</v>
          </cell>
          <cell r="E2295" t="str">
            <v>LNFT</v>
          </cell>
        </row>
        <row r="2296">
          <cell r="A2296" t="str">
            <v>61102-5350</v>
          </cell>
          <cell r="B2296" t="str">
            <v>1050mm waterline, copper</v>
          </cell>
          <cell r="C2296" t="str">
            <v>m</v>
          </cell>
          <cell r="D2296" t="str">
            <v>42-INCH WATERLINE, COPPER</v>
          </cell>
          <cell r="E2296" t="str">
            <v>LNFT</v>
          </cell>
        </row>
        <row r="2297">
          <cell r="A2297" t="str">
            <v>61102-5400</v>
          </cell>
          <cell r="B2297" t="str">
            <v>1050mm waterline, galvanized steel</v>
          </cell>
          <cell r="C2297" t="str">
            <v>m</v>
          </cell>
          <cell r="D2297" t="str">
            <v>42-INCH WATERLINE, GALVANIZED STEEL</v>
          </cell>
          <cell r="E2297" t="str">
            <v>LNFT</v>
          </cell>
        </row>
        <row r="2298">
          <cell r="A2298" t="str">
            <v>61102-5450</v>
          </cell>
          <cell r="B2298" t="str">
            <v>1050mm waterline, polyvinyl chloride (PVC)</v>
          </cell>
          <cell r="C2298" t="str">
            <v>m</v>
          </cell>
          <cell r="D2298" t="str">
            <v>42-INCH WATERLINE, POLYVINYL CHLORIDE (PVC)</v>
          </cell>
          <cell r="E2298" t="str">
            <v>LNFT</v>
          </cell>
        </row>
        <row r="2299">
          <cell r="A2299" t="str">
            <v>61102-5500</v>
          </cell>
          <cell r="B2299" t="str">
            <v>1050mm waterline, ductile iron</v>
          </cell>
          <cell r="C2299" t="str">
            <v>m</v>
          </cell>
          <cell r="D2299" t="str">
            <v>42-INCH WATERLINE, DUCTILE IRON</v>
          </cell>
          <cell r="E2299" t="str">
            <v>LNFT</v>
          </cell>
        </row>
        <row r="2300">
          <cell r="A2300" t="str">
            <v>61103-0100</v>
          </cell>
          <cell r="B2300" t="str">
            <v>100mm encasement pipe, galvanized steel</v>
          </cell>
          <cell r="C2300" t="str">
            <v>m</v>
          </cell>
          <cell r="D2300" t="str">
            <v>4-INCH ENCASEMENT PIPE, GALVANIZED STEEL</v>
          </cell>
          <cell r="E2300" t="str">
            <v>LNFT</v>
          </cell>
        </row>
        <row r="2301">
          <cell r="A2301" t="str">
            <v>61103-0200</v>
          </cell>
          <cell r="B2301" t="str">
            <v>100mm encasement pipe, polyvinyl chloride (PVC)</v>
          </cell>
          <cell r="C2301" t="str">
            <v>m</v>
          </cell>
          <cell r="D2301" t="str">
            <v>4-INCH ENCASEMENT PIPE, POLYVINYL CHLORIDE (PVC)</v>
          </cell>
          <cell r="E2301" t="str">
            <v>LNFT</v>
          </cell>
        </row>
        <row r="2302">
          <cell r="A2302" t="str">
            <v>61103-0300</v>
          </cell>
          <cell r="B2302" t="str">
            <v>125mm encasement pipe, galvanized steel</v>
          </cell>
          <cell r="C2302" t="str">
            <v>m</v>
          </cell>
          <cell r="D2302" t="str">
            <v>5-INCH ENCASEMENT PIPE, GALVANIZED STEEL</v>
          </cell>
          <cell r="E2302" t="str">
            <v>LNFT</v>
          </cell>
        </row>
        <row r="2303">
          <cell r="A2303" t="str">
            <v>61103-0400</v>
          </cell>
          <cell r="B2303" t="str">
            <v>125mm encasement pipe, polyvinyl chloride (PVC)</v>
          </cell>
          <cell r="C2303" t="str">
            <v>m</v>
          </cell>
          <cell r="D2303" t="str">
            <v>5-INCH ENCASEMENT PIPE, POLYVINYL CHLORIDE (PVC)</v>
          </cell>
          <cell r="E2303" t="str">
            <v>LNFT</v>
          </cell>
        </row>
        <row r="2304">
          <cell r="A2304" t="str">
            <v>61103-0500</v>
          </cell>
          <cell r="B2304" t="str">
            <v>150mm encasement pipe, galvanized steel</v>
          </cell>
          <cell r="C2304" t="str">
            <v>m</v>
          </cell>
          <cell r="D2304" t="str">
            <v>6-INCH ENCASEMENT PIPE, GALVANIZED STEEL</v>
          </cell>
          <cell r="E2304" t="str">
            <v>LNFT</v>
          </cell>
        </row>
        <row r="2305">
          <cell r="A2305" t="str">
            <v>61103-0600</v>
          </cell>
          <cell r="B2305" t="str">
            <v>150mm encasement pipe, polyvinyl chloride (PVC)</v>
          </cell>
          <cell r="C2305" t="str">
            <v>m</v>
          </cell>
          <cell r="D2305" t="str">
            <v>6-INCH ENCASEMENT PIPE, POLYVINYL CHLORIDE (PVC)</v>
          </cell>
          <cell r="E2305" t="str">
            <v>LNFT</v>
          </cell>
        </row>
        <row r="2306">
          <cell r="A2306" t="str">
            <v>61103-0700</v>
          </cell>
          <cell r="B2306" t="str">
            <v>200mm encasement pipe, galvanized steel</v>
          </cell>
          <cell r="C2306" t="str">
            <v>m</v>
          </cell>
          <cell r="D2306" t="str">
            <v>8-INCH ENCASEMENT PIPE, GALVANIZED STEEL</v>
          </cell>
          <cell r="E2306" t="str">
            <v>LNFT</v>
          </cell>
        </row>
        <row r="2307">
          <cell r="A2307" t="str">
            <v>61103-0800</v>
          </cell>
          <cell r="B2307" t="str">
            <v>200mm encasement pipe, polyvinyl chloride (PVC)</v>
          </cell>
          <cell r="C2307" t="str">
            <v>m</v>
          </cell>
          <cell r="D2307" t="str">
            <v>8-INCH ENCASEMENT PIPE, POLYVINYL CHLORIDE (PVC)</v>
          </cell>
          <cell r="E2307" t="str">
            <v>LNFT</v>
          </cell>
        </row>
        <row r="2308">
          <cell r="A2308" t="str">
            <v>61103-0900</v>
          </cell>
          <cell r="B2308" t="str">
            <v>250mm encasement pipe, galvanized steel</v>
          </cell>
          <cell r="C2308" t="str">
            <v>m</v>
          </cell>
          <cell r="D2308" t="str">
            <v>10-INCH ENCASEMENT PIPE, GALVANIZED STEEL</v>
          </cell>
          <cell r="E2308" t="str">
            <v>LNFT</v>
          </cell>
        </row>
        <row r="2309">
          <cell r="A2309" t="str">
            <v>61103-1000</v>
          </cell>
          <cell r="B2309" t="str">
            <v>250mm encasement pipe, polyvinyl chloride (PVC)</v>
          </cell>
          <cell r="C2309" t="str">
            <v>m</v>
          </cell>
          <cell r="D2309" t="str">
            <v>10-INCH ENCASEMENT PIPE, POLYVINYL CHLORIDE (PVC)</v>
          </cell>
          <cell r="E2309" t="str">
            <v>LNFT</v>
          </cell>
        </row>
        <row r="2310">
          <cell r="A2310" t="str">
            <v>61103-1100</v>
          </cell>
          <cell r="B2310" t="str">
            <v>300mm encasement pipe, galvanized steel</v>
          </cell>
          <cell r="C2310" t="str">
            <v>m</v>
          </cell>
          <cell r="D2310" t="str">
            <v>12-INCH ENCASEMENT PIPE, GALVANIZED STEEL</v>
          </cell>
          <cell r="E2310" t="str">
            <v>LNFT</v>
          </cell>
        </row>
        <row r="2311">
          <cell r="A2311" t="str">
            <v>61103-1200</v>
          </cell>
          <cell r="B2311" t="str">
            <v>300mm encasement pipe, polyvinyl chloride (PVC)</v>
          </cell>
          <cell r="C2311" t="str">
            <v>m</v>
          </cell>
          <cell r="D2311" t="str">
            <v>12-INCH ENCASEMENT PIPE, POLYVINYL CHLORIDE (PVC)</v>
          </cell>
          <cell r="E2311" t="str">
            <v>LNFT</v>
          </cell>
        </row>
        <row r="2312">
          <cell r="A2312" t="str">
            <v>61103-1300</v>
          </cell>
          <cell r="B2312" t="str">
            <v>350mm encasement pipe, galvanized steel</v>
          </cell>
          <cell r="C2312" t="str">
            <v>m</v>
          </cell>
          <cell r="D2312" t="str">
            <v>14-INCH ENCASEMENT PIPE, GALVANIZED STEEL</v>
          </cell>
          <cell r="E2312" t="str">
            <v>LNFT</v>
          </cell>
        </row>
        <row r="2313">
          <cell r="A2313" t="str">
            <v>61103-1400</v>
          </cell>
          <cell r="B2313" t="str">
            <v>350mm encasement pipe, polyvinyl chloride (PVC)</v>
          </cell>
          <cell r="C2313" t="str">
            <v>m</v>
          </cell>
          <cell r="D2313" t="str">
            <v>14-INCH ENCASEMENT PIPE, POLYVINYL CHLORIDE (PVC)</v>
          </cell>
          <cell r="E2313" t="str">
            <v>LNFT</v>
          </cell>
        </row>
        <row r="2314">
          <cell r="A2314" t="str">
            <v>61103-1450</v>
          </cell>
          <cell r="B2314" t="str">
            <v>400mm encasement pipe, galvanized steel</v>
          </cell>
          <cell r="C2314" t="str">
            <v>m</v>
          </cell>
          <cell r="D2314" t="str">
            <v>16-INCH ENCASEMENT PIPE, GALVANIZED STEEL</v>
          </cell>
          <cell r="E2314" t="str">
            <v>LNFT</v>
          </cell>
        </row>
        <row r="2315">
          <cell r="A2315" t="str">
            <v>61103-1455</v>
          </cell>
          <cell r="B2315" t="str">
            <v>400mm encasement pipe, steel</v>
          </cell>
          <cell r="C2315" t="str">
            <v>m</v>
          </cell>
          <cell r="D2315" t="str">
            <v>16-INCH ENCASEMENT PIPE, STEEL</v>
          </cell>
          <cell r="E2315" t="str">
            <v>LNFT</v>
          </cell>
        </row>
        <row r="2316">
          <cell r="A2316" t="str">
            <v>61103-1480</v>
          </cell>
          <cell r="B2316" t="str">
            <v>500mm encasement pipe, steel</v>
          </cell>
          <cell r="C2316" t="str">
            <v>m</v>
          </cell>
          <cell r="D2316" t="str">
            <v>20-INCH ENCASEMENT PIPE, STEEL</v>
          </cell>
          <cell r="E2316" t="str">
            <v>LNFT</v>
          </cell>
        </row>
        <row r="2317">
          <cell r="A2317" t="str">
            <v>61103-1500</v>
          </cell>
          <cell r="B2317" t="str">
            <v>600mm encasement pipe, galvanized steel</v>
          </cell>
          <cell r="C2317" t="str">
            <v>m</v>
          </cell>
          <cell r="D2317" t="str">
            <v>24-INCH ENCASEMENT PIPE, GALVANIZED STEEL</v>
          </cell>
          <cell r="E2317" t="str">
            <v>LNFT</v>
          </cell>
        </row>
        <row r="2318">
          <cell r="A2318" t="str">
            <v>61103-1600</v>
          </cell>
          <cell r="B2318" t="str">
            <v>600mm encasement pipe, polyvinyl chloride (PVC)</v>
          </cell>
          <cell r="C2318" t="str">
            <v>m</v>
          </cell>
          <cell r="D2318" t="str">
            <v>24-INCH ENCASEMENT PIPE, POLYVINYL CHLORIDE (PVC)</v>
          </cell>
          <cell r="E2318" t="str">
            <v>LNFT</v>
          </cell>
        </row>
        <row r="2319">
          <cell r="A2319" t="str">
            <v>61103-2200</v>
          </cell>
          <cell r="B2319" t="str">
            <v>1050mm encasement pipe, galvanized steel</v>
          </cell>
          <cell r="C2319" t="str">
            <v>m</v>
          </cell>
          <cell r="D2319" t="str">
            <v>42-INCH ENCASEMENT PIPE, GALVANIZED STEEL</v>
          </cell>
          <cell r="E2319" t="str">
            <v>LNFT</v>
          </cell>
        </row>
        <row r="2320">
          <cell r="A2320" t="str">
            <v>61104-0100</v>
          </cell>
          <cell r="B2320" t="str">
            <v>Valve, butterfly</v>
          </cell>
          <cell r="C2320" t="str">
            <v>Each</v>
          </cell>
          <cell r="D2320" t="str">
            <v>VALVE, BUTTERFLY</v>
          </cell>
          <cell r="E2320" t="str">
            <v>EACH</v>
          </cell>
        </row>
        <row r="2321">
          <cell r="A2321" t="str">
            <v>61104-0200</v>
          </cell>
          <cell r="B2321" t="str">
            <v>Valve, air release</v>
          </cell>
          <cell r="C2321" t="str">
            <v>Each</v>
          </cell>
          <cell r="D2321" t="str">
            <v>VALVE, AIR RELEASE</v>
          </cell>
          <cell r="E2321" t="str">
            <v>EACH</v>
          </cell>
        </row>
        <row r="2322">
          <cell r="A2322" t="str">
            <v>61104-0300</v>
          </cell>
          <cell r="B2322" t="str">
            <v>Valve, blow-off</v>
          </cell>
          <cell r="C2322" t="str">
            <v>Each</v>
          </cell>
          <cell r="D2322" t="str">
            <v>VALVE, BLOW-OFF</v>
          </cell>
          <cell r="E2322" t="str">
            <v>EACH</v>
          </cell>
        </row>
        <row r="2323">
          <cell r="A2323" t="str">
            <v>61104-0400</v>
          </cell>
          <cell r="B2323" t="str">
            <v>Valve, gate</v>
          </cell>
          <cell r="C2323" t="str">
            <v>Each</v>
          </cell>
          <cell r="D2323" t="str">
            <v>VALVE, GATE</v>
          </cell>
          <cell r="E2323" t="str">
            <v>EACH</v>
          </cell>
        </row>
        <row r="2324">
          <cell r="A2324" t="str">
            <v>61104-0500</v>
          </cell>
          <cell r="B2324" t="str">
            <v>Valve, gate, 40mm</v>
          </cell>
          <cell r="C2324" t="str">
            <v>Each</v>
          </cell>
          <cell r="D2324" t="str">
            <v>VALVE, GATE, 1 1/2-INCH</v>
          </cell>
          <cell r="E2324" t="str">
            <v>EACH</v>
          </cell>
        </row>
        <row r="2325">
          <cell r="A2325" t="str">
            <v>61104-0600</v>
          </cell>
          <cell r="B2325" t="str">
            <v>Valve, gate, 50mm</v>
          </cell>
          <cell r="C2325" t="str">
            <v>Each</v>
          </cell>
          <cell r="D2325" t="str">
            <v>VALVE, GATE, 2-INCH</v>
          </cell>
          <cell r="E2325" t="str">
            <v>EACH</v>
          </cell>
        </row>
        <row r="2326">
          <cell r="A2326" t="str">
            <v>61104-0700</v>
          </cell>
          <cell r="B2326" t="str">
            <v>Valve, gate, 100mm</v>
          </cell>
          <cell r="C2326" t="str">
            <v>Each</v>
          </cell>
          <cell r="D2326" t="str">
            <v>VALVE, GATE, 4-INCH</v>
          </cell>
          <cell r="E2326" t="str">
            <v>EACH</v>
          </cell>
        </row>
        <row r="2327">
          <cell r="A2327" t="str">
            <v>61104-0800</v>
          </cell>
          <cell r="B2327" t="str">
            <v>Valve, gate, 150mm</v>
          </cell>
          <cell r="C2327" t="str">
            <v>Each</v>
          </cell>
          <cell r="D2327" t="str">
            <v>VALVE, GATE, 6-INCH</v>
          </cell>
          <cell r="E2327" t="str">
            <v>EACH</v>
          </cell>
        </row>
        <row r="2328">
          <cell r="A2328" t="str">
            <v>61104-0900</v>
          </cell>
          <cell r="B2328" t="str">
            <v>Valve, gate, 200mm</v>
          </cell>
          <cell r="C2328" t="str">
            <v>Each</v>
          </cell>
          <cell r="D2328" t="str">
            <v>VALVE, GATE, 8-INCH</v>
          </cell>
          <cell r="E2328" t="str">
            <v>EACH</v>
          </cell>
        </row>
        <row r="2329">
          <cell r="A2329" t="str">
            <v>61104-0950</v>
          </cell>
          <cell r="B2329" t="str">
            <v>Valve, gate, 250mm</v>
          </cell>
          <cell r="C2329" t="str">
            <v>Each</v>
          </cell>
          <cell r="D2329" t="str">
            <v>VALVE, GATE, 10-INCH</v>
          </cell>
          <cell r="E2329" t="str">
            <v>EACH</v>
          </cell>
        </row>
        <row r="2330">
          <cell r="A2330" t="str">
            <v>61104-1000</v>
          </cell>
          <cell r="B2330" t="str">
            <v>Valve, gate, 300mm</v>
          </cell>
          <cell r="C2330" t="str">
            <v>Each</v>
          </cell>
          <cell r="D2330" t="str">
            <v>VALVE, GATE, 12-INCH</v>
          </cell>
          <cell r="E2330" t="str">
            <v>EACH</v>
          </cell>
        </row>
        <row r="2331">
          <cell r="A2331" t="str">
            <v>61104-1100</v>
          </cell>
          <cell r="B2331" t="str">
            <v>Valve, gate, 600mm</v>
          </cell>
          <cell r="C2331" t="str">
            <v>Each</v>
          </cell>
          <cell r="D2331" t="str">
            <v>VALVE, GATE, 24-INCH</v>
          </cell>
          <cell r="E2331" t="str">
            <v>EACH</v>
          </cell>
        </row>
        <row r="2332">
          <cell r="A2332" t="str">
            <v>61104-1200</v>
          </cell>
          <cell r="B2332" t="str">
            <v>Valve, backflow prevention</v>
          </cell>
          <cell r="C2332" t="str">
            <v>Each</v>
          </cell>
          <cell r="D2332" t="str">
            <v>VALVE, BACKFLOW PREVENTION</v>
          </cell>
          <cell r="E2332" t="str">
            <v>EACH</v>
          </cell>
        </row>
        <row r="2333">
          <cell r="A2333" t="str">
            <v>61104-1300</v>
          </cell>
          <cell r="B2333" t="str">
            <v>Valve, plug</v>
          </cell>
          <cell r="C2333" t="str">
            <v>Each</v>
          </cell>
          <cell r="D2333" t="str">
            <v>VALVE, PLUG</v>
          </cell>
          <cell r="E2333" t="str">
            <v>EACH</v>
          </cell>
        </row>
        <row r="2334">
          <cell r="A2334" t="str">
            <v>61104-1400</v>
          </cell>
          <cell r="B2334" t="str">
            <v>Valve, check</v>
          </cell>
          <cell r="C2334" t="str">
            <v>Each</v>
          </cell>
          <cell r="D2334" t="str">
            <v>VALVE, CHECK</v>
          </cell>
          <cell r="E2334" t="str">
            <v>EACH</v>
          </cell>
        </row>
        <row r="2335">
          <cell r="A2335" t="str">
            <v>61105-0000</v>
          </cell>
          <cell r="B2335" t="str">
            <v>Valve box</v>
          </cell>
          <cell r="C2335" t="str">
            <v>Each</v>
          </cell>
          <cell r="D2335" t="str">
            <v>VALVE BOX</v>
          </cell>
          <cell r="E2335" t="str">
            <v>EACH</v>
          </cell>
        </row>
        <row r="2336">
          <cell r="A2336" t="str">
            <v>61106-0000</v>
          </cell>
          <cell r="B2336" t="str">
            <v>Fire hydrant</v>
          </cell>
          <cell r="C2336" t="str">
            <v>Each</v>
          </cell>
          <cell r="D2336" t="str">
            <v>FIRE HYDRANT</v>
          </cell>
          <cell r="E2336" t="str">
            <v>EACH</v>
          </cell>
        </row>
        <row r="2337">
          <cell r="A2337" t="str">
            <v>61106-1000</v>
          </cell>
          <cell r="B2337" t="str">
            <v>Fire hydrant, dry</v>
          </cell>
          <cell r="C2337" t="str">
            <v>Each</v>
          </cell>
          <cell r="D2337" t="str">
            <v>FIRE HYDRANT, DRY</v>
          </cell>
          <cell r="E2337" t="str">
            <v>EACH</v>
          </cell>
        </row>
        <row r="2338">
          <cell r="A2338" t="str">
            <v>61107-0000</v>
          </cell>
          <cell r="B2338" t="str">
            <v>Water meter</v>
          </cell>
          <cell r="C2338" t="str">
            <v>Each</v>
          </cell>
          <cell r="D2338" t="str">
            <v>WATER METER</v>
          </cell>
          <cell r="E2338" t="str">
            <v>EACH</v>
          </cell>
        </row>
        <row r="2339">
          <cell r="A2339" t="str">
            <v>61108-1000</v>
          </cell>
          <cell r="B2339" t="str">
            <v>Adjust water valve</v>
          </cell>
          <cell r="C2339" t="str">
            <v>Each</v>
          </cell>
          <cell r="D2339" t="str">
            <v>ADJUST WATER VALVE</v>
          </cell>
          <cell r="E2339" t="str">
            <v>EACH</v>
          </cell>
        </row>
        <row r="2340">
          <cell r="A2340" t="str">
            <v>61108-2000</v>
          </cell>
          <cell r="B2340" t="str">
            <v>Adjust fire hydrant</v>
          </cell>
          <cell r="C2340" t="str">
            <v>Each</v>
          </cell>
          <cell r="D2340" t="str">
            <v>ADJUST FIRE HYDRANT</v>
          </cell>
          <cell r="E2340" t="str">
            <v>EACH</v>
          </cell>
        </row>
        <row r="2341">
          <cell r="A2341" t="str">
            <v>61108-3000</v>
          </cell>
          <cell r="B2341" t="str">
            <v>Adjust water meter</v>
          </cell>
          <cell r="C2341" t="str">
            <v>Each</v>
          </cell>
          <cell r="D2341" t="str">
            <v>ADJUST WATER METER</v>
          </cell>
          <cell r="E2341" t="str">
            <v>EACH</v>
          </cell>
        </row>
        <row r="2342">
          <cell r="A2342" t="str">
            <v>61108-4000</v>
          </cell>
          <cell r="B2342" t="str">
            <v>Adjust valve box</v>
          </cell>
          <cell r="C2342" t="str">
            <v>Each</v>
          </cell>
          <cell r="D2342" t="str">
            <v>ADJUST VALVE BOX</v>
          </cell>
          <cell r="E2342" t="str">
            <v>EACH</v>
          </cell>
        </row>
        <row r="2343">
          <cell r="A2343" t="str">
            <v>61109-1000</v>
          </cell>
          <cell r="B2343" t="str">
            <v>Relocate manhole</v>
          </cell>
          <cell r="C2343" t="str">
            <v>Each</v>
          </cell>
          <cell r="D2343" t="str">
            <v>RELOCATE MANHOLE</v>
          </cell>
          <cell r="E2343" t="str">
            <v>EACH</v>
          </cell>
        </row>
        <row r="2344">
          <cell r="A2344" t="str">
            <v>61109-2000</v>
          </cell>
          <cell r="B2344" t="str">
            <v>Relocate water valve</v>
          </cell>
          <cell r="C2344" t="str">
            <v>Each</v>
          </cell>
          <cell r="D2344" t="str">
            <v>RELOCATE WATER VALVE</v>
          </cell>
          <cell r="E2344" t="str">
            <v>EACH</v>
          </cell>
        </row>
        <row r="2345">
          <cell r="A2345" t="str">
            <v>61109-3000</v>
          </cell>
          <cell r="B2345" t="str">
            <v>Relocate water fountain</v>
          </cell>
          <cell r="C2345" t="str">
            <v>Each</v>
          </cell>
          <cell r="D2345" t="str">
            <v>RELOCATE WATER FOUNTAIN</v>
          </cell>
          <cell r="E2345" t="str">
            <v>EACH</v>
          </cell>
        </row>
        <row r="2346">
          <cell r="A2346" t="str">
            <v>61109-4000</v>
          </cell>
          <cell r="B2346" t="str">
            <v>Relocate fire hydrant</v>
          </cell>
          <cell r="C2346" t="str">
            <v>Each</v>
          </cell>
          <cell r="D2346" t="str">
            <v>RELOCATE FIRE HYDRANT</v>
          </cell>
          <cell r="E2346" t="str">
            <v>EACH</v>
          </cell>
        </row>
        <row r="2347">
          <cell r="A2347" t="str">
            <v>61109-5000</v>
          </cell>
          <cell r="B2347" t="str">
            <v>Relocate water meter</v>
          </cell>
          <cell r="C2347" t="str">
            <v>Each</v>
          </cell>
          <cell r="D2347" t="str">
            <v>RELOCATE WATER METER</v>
          </cell>
          <cell r="E2347" t="str">
            <v>EACH</v>
          </cell>
        </row>
        <row r="2348">
          <cell r="A2348" t="str">
            <v>61110-0000</v>
          </cell>
          <cell r="B2348" t="str">
            <v>Cathodic protection system</v>
          </cell>
          <cell r="C2348" t="str">
            <v>LPSM</v>
          </cell>
          <cell r="D2348" t="str">
            <v>CATHODIC PROTECTION SYSTEM</v>
          </cell>
          <cell r="E2348" t="str">
            <v>LPSM</v>
          </cell>
        </row>
        <row r="2349">
          <cell r="A2349" t="str">
            <v>61110-1000</v>
          </cell>
          <cell r="B2349" t="str">
            <v>Irrigation system</v>
          </cell>
          <cell r="C2349" t="str">
            <v>LPSM</v>
          </cell>
          <cell r="D2349" t="str">
            <v>IRRIGATION SYSTEM</v>
          </cell>
          <cell r="E2349" t="str">
            <v>LPSM</v>
          </cell>
        </row>
        <row r="2350">
          <cell r="A2350" t="str">
            <v>61110-2000</v>
          </cell>
          <cell r="B2350" t="str">
            <v>Siphon system</v>
          </cell>
          <cell r="C2350" t="str">
            <v>LPSM</v>
          </cell>
          <cell r="D2350" t="str">
            <v>SIPHON SYSTEM</v>
          </cell>
          <cell r="E2350" t="str">
            <v>LPSM</v>
          </cell>
        </row>
        <row r="2351">
          <cell r="A2351" t="str">
            <v>61111-0000</v>
          </cell>
          <cell r="B2351" t="str">
            <v>Yard hydrant</v>
          </cell>
          <cell r="C2351" t="str">
            <v>Each</v>
          </cell>
          <cell r="D2351" t="str">
            <v>YARD HYDRANT</v>
          </cell>
          <cell r="E2351" t="str">
            <v>EACH</v>
          </cell>
        </row>
        <row r="2352">
          <cell r="A2352" t="str">
            <v>61112-0000</v>
          </cell>
          <cell r="B2352" t="str">
            <v>Water fountain</v>
          </cell>
          <cell r="C2352" t="str">
            <v>Each</v>
          </cell>
          <cell r="D2352" t="str">
            <v>WATER FOUNTAIN</v>
          </cell>
          <cell r="E2352" t="str">
            <v>EACH</v>
          </cell>
        </row>
        <row r="2353">
          <cell r="A2353" t="str">
            <v>61113-0100</v>
          </cell>
          <cell r="B2353" t="str">
            <v>Water system, utility company compensation</v>
          </cell>
          <cell r="C2353" t="str">
            <v>CTSM</v>
          </cell>
          <cell r="D2353" t="str">
            <v>WATER SYSTEM, UTILITY COMPANY COMPENSATION</v>
          </cell>
          <cell r="E2353" t="str">
            <v>CTSM</v>
          </cell>
        </row>
        <row r="2354">
          <cell r="A2354" t="str">
            <v>61114-0000</v>
          </cell>
          <cell r="B2354" t="str">
            <v>Water system accessory</v>
          </cell>
          <cell r="C2354" t="str">
            <v>Each</v>
          </cell>
          <cell r="D2354" t="str">
            <v>WATER SYSTEM ACCESSORY</v>
          </cell>
          <cell r="E2354" t="str">
            <v>EACH</v>
          </cell>
        </row>
        <row r="2355">
          <cell r="A2355" t="str">
            <v>61114-0500</v>
          </cell>
          <cell r="B2355" t="str">
            <v>Water system accessory, branch</v>
          </cell>
          <cell r="C2355" t="str">
            <v>Each</v>
          </cell>
          <cell r="D2355" t="str">
            <v>WATER SYSTEM ACCESSORY, BRANCH</v>
          </cell>
          <cell r="E2355" t="str">
            <v>EACH</v>
          </cell>
        </row>
        <row r="2356">
          <cell r="A2356" t="str">
            <v>61114-1000</v>
          </cell>
          <cell r="B2356" t="str">
            <v>Water system accessory, bend</v>
          </cell>
          <cell r="C2356" t="str">
            <v>Each</v>
          </cell>
          <cell r="D2356" t="str">
            <v>WATER SYSTEM ACCESSORY, BEND</v>
          </cell>
          <cell r="E2356" t="str">
            <v>EACH</v>
          </cell>
        </row>
        <row r="2357">
          <cell r="A2357" t="str">
            <v>61114-1500</v>
          </cell>
          <cell r="B2357" t="str">
            <v>Water system accessory, tie-in</v>
          </cell>
          <cell r="C2357" t="str">
            <v>Each</v>
          </cell>
          <cell r="D2357" t="str">
            <v>WATER SYSTEM ACCESSORY, TIE-IN</v>
          </cell>
          <cell r="E2357" t="str">
            <v>EACH</v>
          </cell>
        </row>
        <row r="2358">
          <cell r="A2358" t="str">
            <v>61114-4000</v>
          </cell>
          <cell r="B2358" t="str">
            <v>Water system accessory, blow-off assembly</v>
          </cell>
          <cell r="C2358" t="str">
            <v>Each</v>
          </cell>
          <cell r="D2358" t="str">
            <v>WATER SYSTEM ACCESSORY, BLOW-OFF ASSEMBLY</v>
          </cell>
          <cell r="E2358" t="str">
            <v>EACH</v>
          </cell>
        </row>
        <row r="2359">
          <cell r="A2359" t="str">
            <v>61114-5000</v>
          </cell>
          <cell r="B2359" t="str">
            <v>Water system accessory, curb stop, 25mm</v>
          </cell>
          <cell r="C2359" t="str">
            <v>Each</v>
          </cell>
          <cell r="D2359" t="str">
            <v>WATER SYSTEM ACCESSORY, CURB STOP, 1-INCH</v>
          </cell>
          <cell r="E2359" t="str">
            <v>EACH</v>
          </cell>
        </row>
        <row r="2360">
          <cell r="A2360" t="str">
            <v>61114-6000</v>
          </cell>
          <cell r="B2360" t="str">
            <v>Water system accessory, concrete thrust collar</v>
          </cell>
          <cell r="C2360" t="str">
            <v>Each</v>
          </cell>
          <cell r="D2360" t="str">
            <v>WATER SYSTEM ACCESSORY, CONCRETE THRUST COLLAR</v>
          </cell>
          <cell r="E2360" t="str">
            <v>EACH</v>
          </cell>
        </row>
        <row r="2361">
          <cell r="A2361" t="str">
            <v>61114-7000</v>
          </cell>
          <cell r="B2361" t="str">
            <v>Water system accessory, coupling</v>
          </cell>
          <cell r="C2361" t="str">
            <v>Each</v>
          </cell>
          <cell r="D2361" t="str">
            <v>WATER SYSTEM ACCESSORY, COUPLING</v>
          </cell>
          <cell r="E2361" t="str">
            <v>EACH</v>
          </cell>
        </row>
        <row r="2362">
          <cell r="A2362" t="str">
            <v>61114-8000</v>
          </cell>
          <cell r="B2362" t="str">
            <v>Water system accessory, reducer</v>
          </cell>
          <cell r="C2362" t="str">
            <v>Each</v>
          </cell>
          <cell r="D2362" t="str">
            <v>WATER SYSTEM ACCESSORY, REDUCER</v>
          </cell>
          <cell r="E2362" t="str">
            <v>EACH</v>
          </cell>
        </row>
        <row r="2363">
          <cell r="A2363" t="str">
            <v>61201-0000</v>
          </cell>
          <cell r="B2363" t="str">
            <v>Sewer system</v>
          </cell>
          <cell r="C2363" t="str">
            <v>LPSM</v>
          </cell>
          <cell r="D2363" t="str">
            <v>SEWER SYSTEM</v>
          </cell>
          <cell r="E2363" t="str">
            <v>LPSM</v>
          </cell>
        </row>
        <row r="2364">
          <cell r="A2364" t="str">
            <v>61202-0100</v>
          </cell>
          <cell r="B2364" t="str">
            <v>100mm sewer line, plastic</v>
          </cell>
          <cell r="C2364" t="str">
            <v>m</v>
          </cell>
          <cell r="D2364" t="str">
            <v>4-INCH SEWER LINE, PLASTIC</v>
          </cell>
          <cell r="E2364" t="str">
            <v>LNFT</v>
          </cell>
        </row>
        <row r="2365">
          <cell r="A2365" t="str">
            <v>61202-0200</v>
          </cell>
          <cell r="B2365" t="str">
            <v>100mm sewer line, ductile iron</v>
          </cell>
          <cell r="C2365" t="str">
            <v>m</v>
          </cell>
          <cell r="D2365" t="str">
            <v>4-INCH SEWER LINE, DUCTILE IRON</v>
          </cell>
          <cell r="E2365" t="str">
            <v>LNFT</v>
          </cell>
        </row>
        <row r="2366">
          <cell r="A2366" t="str">
            <v>61202-0300</v>
          </cell>
          <cell r="B2366" t="str">
            <v>100mm sewer line, cast iron</v>
          </cell>
          <cell r="C2366" t="str">
            <v>m</v>
          </cell>
          <cell r="D2366" t="str">
            <v>4-INCH SEWER LINE, CAST IRON</v>
          </cell>
          <cell r="E2366" t="str">
            <v>LNFT</v>
          </cell>
        </row>
        <row r="2367">
          <cell r="A2367" t="str">
            <v>61202-0400</v>
          </cell>
          <cell r="B2367" t="str">
            <v>150mm sewer line, plastic</v>
          </cell>
          <cell r="C2367" t="str">
            <v>m</v>
          </cell>
          <cell r="D2367" t="str">
            <v>6-INCH SEWER LINE, PLASTIC</v>
          </cell>
          <cell r="E2367" t="str">
            <v>LNFT</v>
          </cell>
        </row>
        <row r="2368">
          <cell r="A2368" t="str">
            <v>61202-0500</v>
          </cell>
          <cell r="B2368" t="str">
            <v>150mm sewer line, ductile iron</v>
          </cell>
          <cell r="C2368" t="str">
            <v>m</v>
          </cell>
          <cell r="D2368" t="str">
            <v>6-INCH SEWER LINE, DUCTILE IRON</v>
          </cell>
          <cell r="E2368" t="str">
            <v>LNFT</v>
          </cell>
        </row>
        <row r="2369">
          <cell r="A2369" t="str">
            <v>61202-0600</v>
          </cell>
          <cell r="B2369" t="str">
            <v>150mm sewer line, cast iron</v>
          </cell>
          <cell r="C2369" t="str">
            <v>m</v>
          </cell>
          <cell r="D2369" t="str">
            <v>6-INCH SEWER LINE, CAST IRON</v>
          </cell>
          <cell r="E2369" t="str">
            <v>LNFT</v>
          </cell>
        </row>
        <row r="2370">
          <cell r="A2370" t="str">
            <v>61202-0700</v>
          </cell>
          <cell r="B2370" t="str">
            <v>200mm sewer line, plastic</v>
          </cell>
          <cell r="C2370" t="str">
            <v>m</v>
          </cell>
          <cell r="D2370" t="str">
            <v>8-INCH SEWER LINE, PLASTIC</v>
          </cell>
          <cell r="E2370" t="str">
            <v>LNFT</v>
          </cell>
        </row>
        <row r="2371">
          <cell r="A2371" t="str">
            <v>61202-0800</v>
          </cell>
          <cell r="B2371" t="str">
            <v>200mm sewer line, ductile iron</v>
          </cell>
          <cell r="C2371" t="str">
            <v>m</v>
          </cell>
          <cell r="D2371" t="str">
            <v>8-INCH SEWER LINE, DUCTILE IRON</v>
          </cell>
          <cell r="E2371" t="str">
            <v>LNFT</v>
          </cell>
        </row>
        <row r="2372">
          <cell r="A2372" t="str">
            <v>61202-0900</v>
          </cell>
          <cell r="B2372" t="str">
            <v>200mm sewer line, cast iron</v>
          </cell>
          <cell r="C2372" t="str">
            <v>m</v>
          </cell>
          <cell r="D2372" t="str">
            <v>8-INCH SEWER LINE, CAST IRON</v>
          </cell>
          <cell r="E2372" t="str">
            <v>LNFT</v>
          </cell>
        </row>
        <row r="2373">
          <cell r="A2373" t="str">
            <v>61202-1000</v>
          </cell>
          <cell r="B2373" t="str">
            <v>250mm sewer line, plastic</v>
          </cell>
          <cell r="C2373" t="str">
            <v>m</v>
          </cell>
          <cell r="D2373" t="str">
            <v>10-INCH SEWER LINE, PLASTIC</v>
          </cell>
          <cell r="E2373" t="str">
            <v>LNFT</v>
          </cell>
        </row>
        <row r="2374">
          <cell r="A2374" t="str">
            <v>61202-1200</v>
          </cell>
          <cell r="B2374" t="str">
            <v>300mm sewer line, ductile iron</v>
          </cell>
          <cell r="C2374" t="str">
            <v>m</v>
          </cell>
          <cell r="D2374" t="str">
            <v>12-INCH SEWER LINE, DUCTILE IRON</v>
          </cell>
          <cell r="E2374" t="str">
            <v>LNFT</v>
          </cell>
        </row>
        <row r="2375">
          <cell r="A2375" t="str">
            <v>61202-4000</v>
          </cell>
          <cell r="B2375" t="str">
            <v>525mm sewer line, plastic</v>
          </cell>
          <cell r="C2375" t="str">
            <v>m</v>
          </cell>
          <cell r="D2375" t="str">
            <v>21-INCH SEWER LINE, PLASTIC</v>
          </cell>
          <cell r="E2375" t="str">
            <v>LNFT</v>
          </cell>
        </row>
        <row r="2376">
          <cell r="A2376" t="str">
            <v>61203-0000</v>
          </cell>
          <cell r="B2376" t="str">
            <v>Manhole, sanitary sewer</v>
          </cell>
          <cell r="C2376" t="str">
            <v>Each</v>
          </cell>
          <cell r="D2376" t="str">
            <v>MANHOLE, SANITARY SEWER</v>
          </cell>
          <cell r="E2376" t="str">
            <v>EACH</v>
          </cell>
        </row>
        <row r="2377">
          <cell r="A2377" t="str">
            <v>61204-1000</v>
          </cell>
          <cell r="B2377" t="str">
            <v>Sanitary sewer, interior drop</v>
          </cell>
          <cell r="C2377" t="str">
            <v>Each</v>
          </cell>
          <cell r="D2377" t="str">
            <v>SANITARY SEWER, INTERIOR DROP</v>
          </cell>
          <cell r="E2377" t="str">
            <v>EACH</v>
          </cell>
        </row>
        <row r="2378">
          <cell r="A2378" t="str">
            <v>61205-1000</v>
          </cell>
          <cell r="B2378" t="str">
            <v>300mm sewer encasement pipe, galvanized steel</v>
          </cell>
          <cell r="C2378" t="str">
            <v>m</v>
          </cell>
          <cell r="D2378" t="str">
            <v>12-INCH SEWER ENCASEMENT PIPE, GALVANIZED STEEL</v>
          </cell>
          <cell r="E2378" t="str">
            <v>LNFT</v>
          </cell>
        </row>
        <row r="2379">
          <cell r="A2379" t="str">
            <v>61206-0000</v>
          </cell>
          <cell r="B2379" t="str">
            <v>Relocate sanitary service</v>
          </cell>
          <cell r="C2379" t="str">
            <v>Each</v>
          </cell>
          <cell r="D2379" t="str">
            <v>RELOCATE SANITARY SERVICE</v>
          </cell>
          <cell r="E2379" t="str">
            <v>EACH</v>
          </cell>
        </row>
        <row r="2380">
          <cell r="A2380" t="str">
            <v>61207-0000</v>
          </cell>
          <cell r="B2380" t="str">
            <v>Cleanout</v>
          </cell>
          <cell r="C2380" t="str">
            <v>Each</v>
          </cell>
          <cell r="D2380" t="str">
            <v>CLEANOUT</v>
          </cell>
          <cell r="E2380" t="str">
            <v>EACH</v>
          </cell>
        </row>
        <row r="2381">
          <cell r="A2381" t="str">
            <v>61208-0000</v>
          </cell>
          <cell r="B2381" t="str">
            <v>Vent scrubber</v>
          </cell>
          <cell r="C2381" t="str">
            <v>Each</v>
          </cell>
          <cell r="D2381" t="str">
            <v>VENT SCRUBBER</v>
          </cell>
          <cell r="E2381" t="str">
            <v>EACH</v>
          </cell>
        </row>
        <row r="2382">
          <cell r="A2382" t="str">
            <v>61210-0000</v>
          </cell>
          <cell r="B2382" t="str">
            <v>Sanitary sewer system, utility company compensation</v>
          </cell>
          <cell r="C2382" t="str">
            <v>CTSM</v>
          </cell>
          <cell r="D2382" t="str">
            <v>SANITARY SEWER SYSTEM, UTILITY COMPANY COMPENSATION</v>
          </cell>
          <cell r="E2382" t="str">
            <v>CTSM</v>
          </cell>
        </row>
        <row r="2383">
          <cell r="A2383" t="str">
            <v>61301-0000</v>
          </cell>
          <cell r="B2383" t="str">
            <v>Simulated stone masonry surface treatment</v>
          </cell>
          <cell r="C2383" t="str">
            <v>m2</v>
          </cell>
          <cell r="D2383" t="str">
            <v>SIMULATED STONE MASONRY SURFACE TREATMENT</v>
          </cell>
          <cell r="E2383" t="str">
            <v>SQYD</v>
          </cell>
        </row>
        <row r="2384">
          <cell r="A2384" t="str">
            <v>61302-0000</v>
          </cell>
          <cell r="B2384" t="str">
            <v>Simulated stone masonry test wall</v>
          </cell>
          <cell r="C2384" t="str">
            <v>Each</v>
          </cell>
          <cell r="D2384" t="str">
            <v>SIMULATED STONE MASONRY TEST WALL</v>
          </cell>
          <cell r="E2384" t="str">
            <v>EACH</v>
          </cell>
        </row>
        <row r="2385">
          <cell r="A2385" t="str">
            <v>61303-0000</v>
          </cell>
          <cell r="B2385" t="str">
            <v>Simulated stone masonry surface staining</v>
          </cell>
          <cell r="C2385" t="str">
            <v>m2</v>
          </cell>
          <cell r="D2385" t="str">
            <v>SIMULATED STONE MASONRY SURFACE STAINING</v>
          </cell>
          <cell r="E2385" t="str">
            <v>SQYD</v>
          </cell>
        </row>
        <row r="2386">
          <cell r="A2386" t="str">
            <v>61401-0000</v>
          </cell>
          <cell r="B2386" t="str">
            <v>Lean concrete backfill</v>
          </cell>
          <cell r="C2386" t="str">
            <v>m3</v>
          </cell>
          <cell r="D2386" t="str">
            <v>LEAN CONCRETE BACKFILL</v>
          </cell>
          <cell r="E2386" t="str">
            <v>CUYD</v>
          </cell>
        </row>
        <row r="2387">
          <cell r="A2387" t="str">
            <v>61501-0100</v>
          </cell>
          <cell r="B2387" t="str">
            <v>Sidewalk, concrete</v>
          </cell>
          <cell r="C2387" t="str">
            <v>m2</v>
          </cell>
          <cell r="D2387" t="str">
            <v>SIDEWALK, CONCRETE</v>
          </cell>
          <cell r="E2387" t="str">
            <v>SQYD</v>
          </cell>
        </row>
        <row r="2388">
          <cell r="A2388" t="str">
            <v>61501-0200</v>
          </cell>
          <cell r="B2388" t="str">
            <v>Sidewalk, colored concrete</v>
          </cell>
          <cell r="C2388" t="str">
            <v>m2</v>
          </cell>
          <cell r="D2388" t="str">
            <v>SIDEWALK, COLORED CONCRETE</v>
          </cell>
          <cell r="E2388" t="str">
            <v>SQYD</v>
          </cell>
        </row>
        <row r="2389">
          <cell r="A2389" t="str">
            <v>61501-0300</v>
          </cell>
          <cell r="B2389" t="str">
            <v>Sidewalk, fiber reinforced colored concrete</v>
          </cell>
          <cell r="C2389" t="str">
            <v>m2</v>
          </cell>
          <cell r="D2389" t="str">
            <v>SIDEWALK, FIBER REINFORCED COLORED CONCRETE</v>
          </cell>
          <cell r="E2389" t="str">
            <v>SQYD</v>
          </cell>
        </row>
        <row r="2390">
          <cell r="A2390" t="str">
            <v>61501-0400</v>
          </cell>
          <cell r="B2390" t="str">
            <v>Sidewalk, precast concrete pavers</v>
          </cell>
          <cell r="C2390" t="str">
            <v>m2</v>
          </cell>
          <cell r="D2390" t="str">
            <v>SIDEWALK, PRECAST CONCRETE PAVERS</v>
          </cell>
          <cell r="E2390" t="str">
            <v>SQYD</v>
          </cell>
        </row>
        <row r="2391">
          <cell r="A2391" t="str">
            <v>61501-0500</v>
          </cell>
          <cell r="B2391" t="str">
            <v>Sidewalk, exposed aggregate concrete</v>
          </cell>
          <cell r="C2391" t="str">
            <v>m2</v>
          </cell>
          <cell r="D2391" t="str">
            <v>SIDEWALK, EXPOSED AGGREGATE CONCRETE</v>
          </cell>
          <cell r="E2391" t="str">
            <v>SQYD</v>
          </cell>
        </row>
        <row r="2392">
          <cell r="A2392" t="str">
            <v>61501-0600</v>
          </cell>
          <cell r="B2392" t="str">
            <v>Sidewalk, exposed aggregate colored concrete</v>
          </cell>
          <cell r="C2392" t="str">
            <v>m2</v>
          </cell>
          <cell r="D2392" t="str">
            <v>SIDEWALK, EXPOSED AGGREGATE COLORED CONCRETE</v>
          </cell>
          <cell r="E2392" t="str">
            <v>SQYD</v>
          </cell>
        </row>
        <row r="2393">
          <cell r="A2393" t="str">
            <v>61501-0700</v>
          </cell>
          <cell r="B2393" t="str">
            <v>Sidewalk, decomposed granite</v>
          </cell>
          <cell r="C2393" t="str">
            <v>m2</v>
          </cell>
          <cell r="D2393" t="str">
            <v>SIDEWALK, DECOMPOSED GRANITE</v>
          </cell>
          <cell r="E2393" t="str">
            <v>SQYD</v>
          </cell>
        </row>
        <row r="2394">
          <cell r="A2394" t="str">
            <v>61501-0800</v>
          </cell>
          <cell r="B2394" t="str">
            <v>Sidewalk, aggregate</v>
          </cell>
          <cell r="C2394" t="str">
            <v>m2</v>
          </cell>
          <cell r="D2394" t="str">
            <v>SIDEWALK, AGGREGATE</v>
          </cell>
          <cell r="E2394" t="str">
            <v>SQYD</v>
          </cell>
        </row>
        <row r="2395">
          <cell r="A2395" t="str">
            <v>61501-0900</v>
          </cell>
          <cell r="B2395" t="str">
            <v>Sidewalk, stone</v>
          </cell>
          <cell r="C2395" t="str">
            <v>m2</v>
          </cell>
          <cell r="D2395" t="str">
            <v>SIDEWALK, STONE</v>
          </cell>
          <cell r="E2395" t="str">
            <v>SQYD</v>
          </cell>
        </row>
        <row r="2396">
          <cell r="A2396" t="str">
            <v>61501-1000</v>
          </cell>
          <cell r="B2396" t="str">
            <v>Sidewalk, brick</v>
          </cell>
          <cell r="C2396" t="str">
            <v>m2</v>
          </cell>
          <cell r="D2396" t="str">
            <v>SIDEWALK, BRICK</v>
          </cell>
          <cell r="E2396" t="str">
            <v>SQYD</v>
          </cell>
        </row>
        <row r="2397">
          <cell r="A2397" t="str">
            <v>61501-1100</v>
          </cell>
          <cell r="B2397" t="str">
            <v>Sidewalk, asphalt</v>
          </cell>
          <cell r="C2397" t="str">
            <v>m2</v>
          </cell>
          <cell r="D2397" t="str">
            <v>SIDEWALK, ASPHALT</v>
          </cell>
          <cell r="E2397" t="str">
            <v>SQYD</v>
          </cell>
        </row>
        <row r="2398">
          <cell r="A2398" t="str">
            <v>61501-1200</v>
          </cell>
          <cell r="B2398" t="str">
            <v>Sidewalk, porous asphalt</v>
          </cell>
          <cell r="C2398" t="str">
            <v>m2</v>
          </cell>
          <cell r="D2398" t="str">
            <v>SIDEWALK, POROUS ASPHALT</v>
          </cell>
          <cell r="E2398" t="str">
            <v>SQYD</v>
          </cell>
        </row>
        <row r="2399">
          <cell r="A2399" t="str">
            <v>61502-1000</v>
          </cell>
          <cell r="B2399" t="str">
            <v>Drive pad, concrete</v>
          </cell>
          <cell r="C2399" t="str">
            <v>m2</v>
          </cell>
          <cell r="D2399" t="str">
            <v>DRIVE PAD, CONCRETE</v>
          </cell>
          <cell r="E2399" t="str">
            <v>SQYD</v>
          </cell>
        </row>
        <row r="2400">
          <cell r="A2400" t="str">
            <v>61502-2000</v>
          </cell>
          <cell r="B2400" t="str">
            <v>Drive pad, asphalt concrete</v>
          </cell>
          <cell r="C2400" t="str">
            <v>m2</v>
          </cell>
          <cell r="D2400" t="str">
            <v>DRIVE PAD, ASPHALT CONCRETE</v>
          </cell>
          <cell r="E2400" t="str">
            <v>SQYD</v>
          </cell>
        </row>
        <row r="2401">
          <cell r="A2401" t="str">
            <v>61502-3000</v>
          </cell>
          <cell r="B2401" t="str">
            <v>Drive pad, stone</v>
          </cell>
          <cell r="C2401" t="str">
            <v>m2</v>
          </cell>
          <cell r="D2401" t="str">
            <v>DRIVE PAD, STONE</v>
          </cell>
          <cell r="E2401" t="str">
            <v>SQYD</v>
          </cell>
        </row>
        <row r="2402">
          <cell r="A2402" t="str">
            <v>61502-4000</v>
          </cell>
          <cell r="B2402" t="str">
            <v>Drive pad, brick</v>
          </cell>
          <cell r="C2402" t="str">
            <v>m2</v>
          </cell>
          <cell r="D2402" t="str">
            <v>DRIVE PAD, BRICK</v>
          </cell>
          <cell r="E2402" t="str">
            <v>SQYD</v>
          </cell>
        </row>
        <row r="2403">
          <cell r="A2403" t="str">
            <v>61502-5000</v>
          </cell>
          <cell r="B2403" t="str">
            <v>Drive pad, grass paving</v>
          </cell>
          <cell r="C2403" t="str">
            <v>m2</v>
          </cell>
          <cell r="D2403" t="str">
            <v>DRIVE PAD, GRASS PAVING</v>
          </cell>
          <cell r="E2403" t="str">
            <v>SQYD</v>
          </cell>
        </row>
        <row r="2404">
          <cell r="A2404" t="str">
            <v>61503-1000</v>
          </cell>
          <cell r="B2404" t="str">
            <v>Median, concrete</v>
          </cell>
          <cell r="C2404" t="str">
            <v>m2</v>
          </cell>
          <cell r="D2404" t="str">
            <v>MEDIAN, CONCRETE</v>
          </cell>
          <cell r="E2404" t="str">
            <v>SQYD</v>
          </cell>
        </row>
        <row r="2405">
          <cell r="A2405" t="str">
            <v>61503-2000</v>
          </cell>
          <cell r="B2405" t="str">
            <v>Median, exposed aggregate concrete</v>
          </cell>
          <cell r="C2405" t="str">
            <v>m2</v>
          </cell>
          <cell r="D2405" t="str">
            <v>MEDIAN, EXPOSED AGGREGATE CONCRETE</v>
          </cell>
          <cell r="E2405" t="str">
            <v>SQYD</v>
          </cell>
        </row>
        <row r="2406">
          <cell r="A2406" t="str">
            <v>61503-3000</v>
          </cell>
          <cell r="B2406" t="str">
            <v>Median, asphalt</v>
          </cell>
          <cell r="C2406" t="str">
            <v>m2</v>
          </cell>
          <cell r="D2406" t="str">
            <v>MEDIAN, ASPHALT</v>
          </cell>
          <cell r="E2406" t="str">
            <v>SQYD</v>
          </cell>
        </row>
        <row r="2407">
          <cell r="A2407" t="str">
            <v>61503-4000</v>
          </cell>
          <cell r="B2407" t="str">
            <v>Median, grass paving</v>
          </cell>
          <cell r="C2407" t="str">
            <v>m2</v>
          </cell>
          <cell r="D2407" t="str">
            <v>MEDIAN, GRASS PAVING</v>
          </cell>
          <cell r="E2407" t="str">
            <v>SQYD</v>
          </cell>
        </row>
        <row r="2408">
          <cell r="A2408" t="str">
            <v>61503-5000</v>
          </cell>
          <cell r="B2408" t="str">
            <v>Median, stone</v>
          </cell>
          <cell r="C2408" t="str">
            <v>m2</v>
          </cell>
          <cell r="D2408" t="str">
            <v>MEDIAN, STONE</v>
          </cell>
          <cell r="E2408" t="str">
            <v>SQYD</v>
          </cell>
        </row>
        <row r="2409">
          <cell r="A2409" t="str">
            <v>61503-6000</v>
          </cell>
          <cell r="B2409" t="str">
            <v>Median, brick</v>
          </cell>
          <cell r="C2409" t="str">
            <v>m2</v>
          </cell>
          <cell r="D2409" t="str">
            <v>MEDIAN, BRICK</v>
          </cell>
          <cell r="E2409" t="str">
            <v>SQYD</v>
          </cell>
        </row>
        <row r="2410">
          <cell r="A2410" t="str">
            <v>61504-1000</v>
          </cell>
          <cell r="B2410" t="str">
            <v>Accessibility ramp, concrete</v>
          </cell>
          <cell r="C2410" t="str">
            <v>m2</v>
          </cell>
          <cell r="D2410" t="str">
            <v>ACCESSIBILITY RAMP, CONCRETE</v>
          </cell>
          <cell r="E2410" t="str">
            <v>SQYD</v>
          </cell>
        </row>
        <row r="2411">
          <cell r="A2411" t="str">
            <v>61504-2000</v>
          </cell>
          <cell r="B2411" t="str">
            <v>Accessibility ramp, exposed aggregate concrete</v>
          </cell>
          <cell r="C2411" t="str">
            <v>m2</v>
          </cell>
          <cell r="D2411" t="str">
            <v>ACCESSIBILITY RAMP, EXPOSED AGGREGATE CONCRETE</v>
          </cell>
          <cell r="E2411" t="str">
            <v>SQYD</v>
          </cell>
        </row>
        <row r="2412">
          <cell r="A2412" t="str">
            <v>61504-3000</v>
          </cell>
          <cell r="B2412" t="str">
            <v>Accessibility ramp, asphalt</v>
          </cell>
          <cell r="C2412" t="str">
            <v>m2</v>
          </cell>
          <cell r="D2412" t="str">
            <v>ACCESSIBILITY RAMP, ASPHALT</v>
          </cell>
          <cell r="E2412" t="str">
            <v>SQYD</v>
          </cell>
        </row>
        <row r="2413">
          <cell r="A2413" t="str">
            <v>61504-4000</v>
          </cell>
          <cell r="B2413" t="str">
            <v>Accessibility ramp, stone</v>
          </cell>
          <cell r="C2413" t="str">
            <v>m2</v>
          </cell>
          <cell r="D2413" t="str">
            <v>ACCESSIBILITY RAMP, STONE</v>
          </cell>
          <cell r="E2413" t="str">
            <v>SQYD</v>
          </cell>
        </row>
        <row r="2414">
          <cell r="A2414" t="str">
            <v>61504-5000</v>
          </cell>
          <cell r="B2414" t="str">
            <v>Accessibility ramp, brick</v>
          </cell>
          <cell r="C2414" t="str">
            <v>m2</v>
          </cell>
          <cell r="D2414" t="str">
            <v>ACCESSIBILITY RAMP, BRICK</v>
          </cell>
          <cell r="E2414" t="str">
            <v>SQYD</v>
          </cell>
        </row>
        <row r="2415">
          <cell r="A2415" t="str">
            <v>61505-1000</v>
          </cell>
          <cell r="B2415" t="str">
            <v>Accessibility ramp, concrete</v>
          </cell>
          <cell r="C2415" t="str">
            <v>Each</v>
          </cell>
          <cell r="D2415" t="str">
            <v>ACCESSIBILITY RAMP, CONCRETE</v>
          </cell>
          <cell r="E2415" t="str">
            <v>EACH</v>
          </cell>
        </row>
        <row r="2416">
          <cell r="A2416" t="str">
            <v>61505-2000</v>
          </cell>
          <cell r="B2416" t="str">
            <v>Accessibility ramp, timber</v>
          </cell>
          <cell r="C2416" t="str">
            <v>Each</v>
          </cell>
          <cell r="D2416" t="str">
            <v>ACCESSIBILITY RAMP, TIMBER</v>
          </cell>
          <cell r="E2416" t="str">
            <v>EACH</v>
          </cell>
        </row>
        <row r="2417">
          <cell r="A2417" t="str">
            <v>61506-1000</v>
          </cell>
          <cell r="B2417" t="str">
            <v>Paving, Brick</v>
          </cell>
          <cell r="C2417" t="str">
            <v>m2</v>
          </cell>
          <cell r="D2417" t="str">
            <v>PAVING, BRICK</v>
          </cell>
          <cell r="E2417" t="str">
            <v>SQYD</v>
          </cell>
        </row>
        <row r="2418">
          <cell r="A2418" t="str">
            <v>61506-2000</v>
          </cell>
          <cell r="B2418" t="str">
            <v>Paving, cobblestone</v>
          </cell>
          <cell r="C2418" t="str">
            <v>m2</v>
          </cell>
          <cell r="D2418" t="str">
            <v>PAVING, COBBLESTONE</v>
          </cell>
          <cell r="E2418" t="str">
            <v>SQYD</v>
          </cell>
        </row>
        <row r="2419">
          <cell r="A2419" t="str">
            <v>61507-1000</v>
          </cell>
          <cell r="B2419" t="str">
            <v>Feature strip, granite</v>
          </cell>
          <cell r="C2419" t="str">
            <v>m</v>
          </cell>
          <cell r="D2419" t="str">
            <v>FEATURE STRIP, GRANITE</v>
          </cell>
          <cell r="E2419" t="str">
            <v>LNFT</v>
          </cell>
        </row>
        <row r="2420">
          <cell r="A2420" t="str">
            <v>61507-1010</v>
          </cell>
          <cell r="B2420" t="str">
            <v>Feature strip, stone masonry</v>
          </cell>
          <cell r="C2420" t="str">
            <v>m</v>
          </cell>
          <cell r="D2420" t="str">
            <v>FEATURE STRIP, STONE MASONRY</v>
          </cell>
          <cell r="E2420" t="str">
            <v>LNFT</v>
          </cell>
        </row>
        <row r="2421">
          <cell r="A2421" t="str">
            <v>61508-0100</v>
          </cell>
          <cell r="B2421" t="str">
            <v>Reset cobblestone pavers</v>
          </cell>
          <cell r="C2421" t="str">
            <v>m2</v>
          </cell>
          <cell r="D2421" t="str">
            <v>RESET COBBLESTONE PAVERS</v>
          </cell>
          <cell r="E2421" t="str">
            <v>SQYD</v>
          </cell>
        </row>
        <row r="2422">
          <cell r="A2422" t="str">
            <v>61508-0200</v>
          </cell>
          <cell r="B2422" t="str">
            <v>Reset brick sidewalk</v>
          </cell>
          <cell r="C2422" t="str">
            <v>m2</v>
          </cell>
          <cell r="D2422" t="str">
            <v>RESET BRICK SIDEWALK</v>
          </cell>
          <cell r="E2422" t="str">
            <v>SQYD</v>
          </cell>
        </row>
        <row r="2423">
          <cell r="A2423" t="str">
            <v>61509-0000</v>
          </cell>
          <cell r="B2423" t="str">
            <v>Detectable warning panels</v>
          </cell>
          <cell r="C2423" t="str">
            <v>m2</v>
          </cell>
          <cell r="D2423" t="str">
            <v>DETECTABLE WARNING PANELS</v>
          </cell>
          <cell r="E2423" t="str">
            <v>SQYD</v>
          </cell>
        </row>
        <row r="2424">
          <cell r="A2424" t="str">
            <v>61601-1000</v>
          </cell>
          <cell r="B2424" t="str">
            <v>Slope paving, concrete</v>
          </cell>
          <cell r="C2424" t="str">
            <v>m2</v>
          </cell>
          <cell r="D2424" t="str">
            <v>SLOPE PAVING, CONCRETE</v>
          </cell>
          <cell r="E2424" t="str">
            <v>SQYD</v>
          </cell>
        </row>
        <row r="2425">
          <cell r="A2425" t="str">
            <v>61601-2000</v>
          </cell>
          <cell r="B2425" t="str">
            <v>Slope paving, cellular concrete</v>
          </cell>
          <cell r="C2425" t="str">
            <v>m2</v>
          </cell>
          <cell r="D2425" t="str">
            <v>SLOPE PAVING, CELLULAR CONCRETE</v>
          </cell>
          <cell r="E2425" t="str">
            <v>SQYD</v>
          </cell>
        </row>
        <row r="2426">
          <cell r="A2426" t="str">
            <v>61601-3000</v>
          </cell>
          <cell r="B2426" t="str">
            <v>Slope paving, stone</v>
          </cell>
          <cell r="C2426" t="str">
            <v>m2</v>
          </cell>
          <cell r="D2426" t="str">
            <v>SLOPE PAVING, STONE</v>
          </cell>
          <cell r="E2426" t="str">
            <v>SQYD</v>
          </cell>
        </row>
        <row r="2427">
          <cell r="A2427" t="str">
            <v>61601-4000</v>
          </cell>
          <cell r="B2427" t="str">
            <v>Slope paving, brick</v>
          </cell>
          <cell r="C2427" t="str">
            <v>m2</v>
          </cell>
          <cell r="D2427" t="str">
            <v>SLOPE PAVING, BRICK</v>
          </cell>
          <cell r="E2427" t="str">
            <v>SQYD</v>
          </cell>
        </row>
        <row r="2428">
          <cell r="A2428" t="str">
            <v>61601-5000</v>
          </cell>
          <cell r="B2428" t="str">
            <v>Slope paving, masonry block</v>
          </cell>
          <cell r="C2428" t="str">
            <v>m2</v>
          </cell>
          <cell r="D2428" t="str">
            <v>SLOPE PAVING, MASONRY BLOCK</v>
          </cell>
          <cell r="E2428" t="str">
            <v>SQYD</v>
          </cell>
        </row>
        <row r="2429">
          <cell r="A2429" t="str">
            <v>61601-6000</v>
          </cell>
          <cell r="B2429" t="str">
            <v>Slope paving, rubble</v>
          </cell>
          <cell r="C2429" t="str">
            <v>m2</v>
          </cell>
          <cell r="D2429" t="str">
            <v>SLOPE PAVING, RUBBLE</v>
          </cell>
          <cell r="E2429" t="str">
            <v>SQYD</v>
          </cell>
        </row>
        <row r="2430">
          <cell r="A2430" t="str">
            <v>61701-0050</v>
          </cell>
          <cell r="B2430" t="str">
            <v>Guardrail system G1, type 1, class A, steel posts</v>
          </cell>
          <cell r="C2430" t="str">
            <v>m</v>
          </cell>
          <cell r="D2430" t="str">
            <v>GUARDRAIL SYSTEM G1, TYPE 1, CLASS A, STEEL POSTS</v>
          </cell>
          <cell r="E2430" t="str">
            <v>LNFT</v>
          </cell>
        </row>
        <row r="2431">
          <cell r="A2431" t="str">
            <v>61701-0150</v>
          </cell>
          <cell r="B2431" t="str">
            <v>Guardrail system G2, type 1, class A steel posts</v>
          </cell>
          <cell r="C2431" t="str">
            <v>m</v>
          </cell>
          <cell r="D2431" t="str">
            <v>GUARDRAIL SYSTEM G2, TYPE 1, CLASS A STEEL POSTS</v>
          </cell>
          <cell r="E2431" t="str">
            <v>LNFT</v>
          </cell>
        </row>
        <row r="2432">
          <cell r="A2432" t="str">
            <v>61701-0250</v>
          </cell>
          <cell r="B2432" t="str">
            <v>Guardrail system G2, type 2, class A steel posts</v>
          </cell>
          <cell r="C2432" t="str">
            <v>m</v>
          </cell>
          <cell r="D2432" t="str">
            <v>GUARDRAIL SYSTEM G2, TYPE 2, CLASS A STEEL POSTS</v>
          </cell>
          <cell r="E2432" t="str">
            <v>LNFT</v>
          </cell>
        </row>
        <row r="2433">
          <cell r="A2433" t="str">
            <v>61701-0400</v>
          </cell>
          <cell r="B2433" t="str">
            <v>Guardrail system G2, type 2, class B steel posts</v>
          </cell>
          <cell r="C2433" t="str">
            <v>m</v>
          </cell>
          <cell r="D2433" t="str">
            <v>GUARDRAIL SYSTEM G2, TYPE 2, CLASS B STEEL POSTS</v>
          </cell>
          <cell r="E2433" t="str">
            <v>LNFT</v>
          </cell>
        </row>
        <row r="2434">
          <cell r="A2434" t="str">
            <v>61701-0550</v>
          </cell>
          <cell r="B2434" t="str">
            <v>Guardrail system G2, type 3, class A steel posts</v>
          </cell>
          <cell r="C2434" t="str">
            <v>m</v>
          </cell>
          <cell r="D2434" t="str">
            <v>GUARDRAIL SYSTEM G2, TYPE 3, CLASS A STEEL POSTS</v>
          </cell>
          <cell r="E2434" t="str">
            <v>LNFT</v>
          </cell>
        </row>
        <row r="2435">
          <cell r="A2435" t="str">
            <v>61701-0700</v>
          </cell>
          <cell r="B2435" t="str">
            <v>Guardrail system G2, type 3, class B steel posts</v>
          </cell>
          <cell r="C2435" t="str">
            <v>m</v>
          </cell>
          <cell r="D2435" t="str">
            <v>GUARDRAIL SYSTEM G2, TYPE 3, CLASS B STEEL POSTS</v>
          </cell>
          <cell r="E2435" t="str">
            <v>LNFT</v>
          </cell>
        </row>
        <row r="2436">
          <cell r="A2436" t="str">
            <v>61701-0850</v>
          </cell>
          <cell r="B2436" t="str">
            <v>Guardrail system G2, type 4, class A steel posts</v>
          </cell>
          <cell r="C2436" t="str">
            <v>m</v>
          </cell>
          <cell r="D2436" t="str">
            <v>GUARDRAIL SYSTEM G2, TYPE 4, CLASS A STEEL POSTS</v>
          </cell>
          <cell r="E2436" t="str">
            <v>LNFT</v>
          </cell>
        </row>
        <row r="2437">
          <cell r="A2437" t="str">
            <v>61701-1000</v>
          </cell>
          <cell r="B2437" t="str">
            <v>Guardrail system G2, type 4, class B steel posts</v>
          </cell>
          <cell r="C2437" t="str">
            <v>m</v>
          </cell>
          <cell r="D2437" t="str">
            <v>GUARDRAIL SYSTEM G2, TYPE 4, CLASS B STEEL POSTS</v>
          </cell>
          <cell r="E2437" t="str">
            <v>LNFT</v>
          </cell>
        </row>
        <row r="2438">
          <cell r="A2438" t="str">
            <v>61701-1150</v>
          </cell>
          <cell r="B2438" t="str">
            <v>Guardrail system G3</v>
          </cell>
          <cell r="C2438" t="str">
            <v>m</v>
          </cell>
          <cell r="D2438" t="str">
            <v>GUARDRAIL SYSTEM G3</v>
          </cell>
          <cell r="E2438" t="str">
            <v>LNFT</v>
          </cell>
        </row>
        <row r="2439">
          <cell r="A2439" t="str">
            <v>61701-1200</v>
          </cell>
          <cell r="B2439" t="str">
            <v>Guardrail system G4, type 2, class A steel posts</v>
          </cell>
          <cell r="C2439" t="str">
            <v>m</v>
          </cell>
          <cell r="D2439" t="str">
            <v>GUARDRAIL SYSTEM G4, TYPE 2, CLASS A STEEL POSTS</v>
          </cell>
          <cell r="E2439" t="str">
            <v>LNFT</v>
          </cell>
        </row>
        <row r="2440">
          <cell r="A2440" t="str">
            <v>61701-1250</v>
          </cell>
          <cell r="B2440" t="str">
            <v>Guardrail system G4, type 2, class A wood posts</v>
          </cell>
          <cell r="C2440" t="str">
            <v>m</v>
          </cell>
          <cell r="D2440" t="str">
            <v>GUARDRAIL SYSTEM G4, TYPE 2, CLASS A WOOD POSTS</v>
          </cell>
          <cell r="E2440" t="str">
            <v>LNFT</v>
          </cell>
        </row>
        <row r="2441">
          <cell r="A2441" t="str">
            <v>61701-1300</v>
          </cell>
          <cell r="B2441" t="str">
            <v>Guardrail system G4, type 2, class A steel or wood posts</v>
          </cell>
          <cell r="C2441" t="str">
            <v>m</v>
          </cell>
          <cell r="D2441" t="str">
            <v>GUARDRAIL SYSTEM G4, TYPE 2, CLASS A STEEL OR WOOD POSTS</v>
          </cell>
          <cell r="E2441" t="str">
            <v>LNFT</v>
          </cell>
        </row>
        <row r="2442">
          <cell r="A2442" t="str">
            <v>61701-1350</v>
          </cell>
          <cell r="B2442" t="str">
            <v>Guardrail system G4, type 2, class B steel posts</v>
          </cell>
          <cell r="C2442" t="str">
            <v>m</v>
          </cell>
          <cell r="D2442" t="str">
            <v>GUARDRAIL SYSTEM G4, TYPE 2, CLASS B STEEL POSTS</v>
          </cell>
          <cell r="E2442" t="str">
            <v>LNFT</v>
          </cell>
        </row>
        <row r="2443">
          <cell r="A2443" t="str">
            <v>61701-1400</v>
          </cell>
          <cell r="B2443" t="str">
            <v>Guardrail system G4, type 2, class B wood posts</v>
          </cell>
          <cell r="C2443" t="str">
            <v>m</v>
          </cell>
          <cell r="D2443" t="str">
            <v>GUARDRAIL SYSTEM G4, TYPE 2, CLASS B WOOD POSTS</v>
          </cell>
          <cell r="E2443" t="str">
            <v>LNFT</v>
          </cell>
        </row>
        <row r="2444">
          <cell r="A2444" t="str">
            <v>61701-1450</v>
          </cell>
          <cell r="B2444" t="str">
            <v>Guardrail system G4, type 2, class B steel or wood posts</v>
          </cell>
          <cell r="C2444" t="str">
            <v>m</v>
          </cell>
          <cell r="D2444" t="str">
            <v>GUARDRAIL SYSTEM G4, TYPE 2, CLASS B STEEL OR WOOD POSTS</v>
          </cell>
          <cell r="E2444" t="str">
            <v>LNFT</v>
          </cell>
        </row>
        <row r="2445">
          <cell r="A2445" t="str">
            <v>61701-1500</v>
          </cell>
          <cell r="B2445" t="str">
            <v>Guardrail system G4, type 3, class A steel posts</v>
          </cell>
          <cell r="C2445" t="str">
            <v>m</v>
          </cell>
          <cell r="D2445" t="str">
            <v>GUARDRAIL SYSTEM G4, TYPE 3, CLASS A STEEL POSTS</v>
          </cell>
          <cell r="E2445" t="str">
            <v>LNFT</v>
          </cell>
        </row>
        <row r="2446">
          <cell r="A2446" t="str">
            <v>61701-1550</v>
          </cell>
          <cell r="B2446" t="str">
            <v>Guardrail system G4, type 3, class A wood posts</v>
          </cell>
          <cell r="C2446" t="str">
            <v>m</v>
          </cell>
          <cell r="D2446" t="str">
            <v>GUARDRAIL SYSTEM G4, TYPE 3, CLASS A WOOD POSTS</v>
          </cell>
          <cell r="E2446" t="str">
            <v>LNFT</v>
          </cell>
        </row>
        <row r="2447">
          <cell r="A2447" t="str">
            <v>61701-1600</v>
          </cell>
          <cell r="B2447" t="str">
            <v>Guardrail system G4, type 3, class A steel or wood posts</v>
          </cell>
          <cell r="C2447" t="str">
            <v>m</v>
          </cell>
          <cell r="D2447" t="str">
            <v>GUARDRAIL SYSTEM G4, TYPE 3, CLASS A STEEL OR WOOD POSTS</v>
          </cell>
          <cell r="E2447" t="str">
            <v>LNFT</v>
          </cell>
        </row>
        <row r="2448">
          <cell r="A2448" t="str">
            <v>61701-1650</v>
          </cell>
          <cell r="B2448" t="str">
            <v>Guardrail system G4, type 3, class B steel posts</v>
          </cell>
          <cell r="C2448" t="str">
            <v>m</v>
          </cell>
          <cell r="D2448" t="str">
            <v>GUARDRAIL SYSTEM G4, TYPE 3, CLASS B STEEL POSTS</v>
          </cell>
          <cell r="E2448" t="str">
            <v>LNFT</v>
          </cell>
        </row>
        <row r="2449">
          <cell r="A2449" t="str">
            <v>61701-1700</v>
          </cell>
          <cell r="B2449" t="str">
            <v>Guardrail system G4, type 3, class B wood posts</v>
          </cell>
          <cell r="C2449" t="str">
            <v>m</v>
          </cell>
          <cell r="D2449" t="str">
            <v>GUARDRAIL SYSTEM G4, TYPE 3, CLASS B WOOD POSTS</v>
          </cell>
          <cell r="E2449" t="str">
            <v>LNFT</v>
          </cell>
        </row>
        <row r="2450">
          <cell r="A2450" t="str">
            <v>61701-1750</v>
          </cell>
          <cell r="B2450" t="str">
            <v>Guardrail system G4, type 3, class B steel or wood posts</v>
          </cell>
          <cell r="C2450" t="str">
            <v>m</v>
          </cell>
          <cell r="D2450" t="str">
            <v>GUARDRAIL SYSTEM G4, TYPE 3, CLASS B STEEL OR WOOD POSTS</v>
          </cell>
          <cell r="E2450" t="str">
            <v>LNFT</v>
          </cell>
        </row>
        <row r="2451">
          <cell r="A2451" t="str">
            <v>61701-1800</v>
          </cell>
          <cell r="B2451" t="str">
            <v>Guardrail system G4, type 4, class A steel posts</v>
          </cell>
          <cell r="C2451" t="str">
            <v>m</v>
          </cell>
          <cell r="D2451" t="str">
            <v>GUARDRAIL SYSTEM G4, TYPE 4, CLASS A STEEL POSTS</v>
          </cell>
          <cell r="E2451" t="str">
            <v>LNFT</v>
          </cell>
        </row>
        <row r="2452">
          <cell r="A2452" t="str">
            <v>61701-1850</v>
          </cell>
          <cell r="B2452" t="str">
            <v>Guardrail system G4, type 4, class A wood posts</v>
          </cell>
          <cell r="C2452" t="str">
            <v>m</v>
          </cell>
          <cell r="D2452" t="str">
            <v>GUARDRAIL SYSTEM G4, TYPE 4, CLASS A WOOD POSTS</v>
          </cell>
          <cell r="E2452" t="str">
            <v>LNFT</v>
          </cell>
        </row>
        <row r="2453">
          <cell r="A2453" t="str">
            <v>61701-1900</v>
          </cell>
          <cell r="B2453" t="str">
            <v>Guardrail system G4, type 4, class A steel or wood posts</v>
          </cell>
          <cell r="C2453" t="str">
            <v>m</v>
          </cell>
          <cell r="D2453" t="str">
            <v>GUARDRAIL SYSTEM G4, TYPE 4, CLASS A STEEL OR WOOD POSTS</v>
          </cell>
          <cell r="E2453" t="str">
            <v>LNFT</v>
          </cell>
        </row>
        <row r="2454">
          <cell r="A2454" t="str">
            <v>61701-1950</v>
          </cell>
          <cell r="B2454" t="str">
            <v>Guardrail system G4, type 4, class B steel posts</v>
          </cell>
          <cell r="C2454" t="str">
            <v>m</v>
          </cell>
          <cell r="D2454" t="str">
            <v>GUARDRAIL SYSTEM G4, TYPE 4, CLASS B STEEL POSTS</v>
          </cell>
          <cell r="E2454" t="str">
            <v>LNFT</v>
          </cell>
        </row>
        <row r="2455">
          <cell r="A2455" t="str">
            <v>61701-2000</v>
          </cell>
          <cell r="B2455" t="str">
            <v>Guardrail system G4, type 4, class B wood posts</v>
          </cell>
          <cell r="C2455" t="str">
            <v>m</v>
          </cell>
          <cell r="D2455" t="str">
            <v>GUARDRAIL SYSTEM G4, TYPE 4, CLASS B WOOD POSTS</v>
          </cell>
          <cell r="E2455" t="str">
            <v>LNFT</v>
          </cell>
        </row>
        <row r="2456">
          <cell r="A2456" t="str">
            <v>61701-2050</v>
          </cell>
          <cell r="B2456" t="str">
            <v>Guardrail system G4, type 4, class B steel or wood posts</v>
          </cell>
          <cell r="C2456" t="str">
            <v>m</v>
          </cell>
          <cell r="D2456" t="str">
            <v>GUARDRAIL SYSTEM G4, TYPE 4, CLASS B STEEL OR WOOD POSTS</v>
          </cell>
          <cell r="E2456" t="str">
            <v>LNFT</v>
          </cell>
        </row>
        <row r="2457">
          <cell r="A2457" t="str">
            <v>61701-2100</v>
          </cell>
          <cell r="B2457" t="str">
            <v>Guardrail system G9, type 2, class A steel posts</v>
          </cell>
          <cell r="C2457" t="str">
            <v>m</v>
          </cell>
          <cell r="D2457" t="str">
            <v>GUARDRAIL SYSTEM G9, TYPE 2, CLASS A STEEL POSTS</v>
          </cell>
          <cell r="E2457" t="str">
            <v>LNFT</v>
          </cell>
        </row>
        <row r="2458">
          <cell r="A2458" t="str">
            <v>61701-2150</v>
          </cell>
          <cell r="B2458" t="str">
            <v>Guardrail system G9, type 2, class A wood posts</v>
          </cell>
          <cell r="C2458" t="str">
            <v>m</v>
          </cell>
          <cell r="D2458" t="str">
            <v>GUARDRAIL SYSTEM G9, TYPE 2, CLASS A WOOD POSTS</v>
          </cell>
          <cell r="E2458" t="str">
            <v>LNFT</v>
          </cell>
        </row>
        <row r="2459">
          <cell r="A2459" t="str">
            <v>61701-2200</v>
          </cell>
          <cell r="B2459" t="str">
            <v>Guardrail system G9, type 2, class A steel or wood posts</v>
          </cell>
          <cell r="C2459" t="str">
            <v>m</v>
          </cell>
          <cell r="D2459" t="str">
            <v>GUARDRAIL SYSTEM G9, TYPE 2, CLASS A STEEL OR WOOD POSTS</v>
          </cell>
          <cell r="E2459" t="str">
            <v>LNFT</v>
          </cell>
        </row>
        <row r="2460">
          <cell r="A2460" t="str">
            <v>61701-2250</v>
          </cell>
          <cell r="B2460" t="str">
            <v>Guardrail system G9, type 2, class B steel posts</v>
          </cell>
          <cell r="C2460" t="str">
            <v>m</v>
          </cell>
          <cell r="D2460" t="str">
            <v>GUARDRAIL SYSTEM G9, TYPE 2, CLASS B STEEL POSTS</v>
          </cell>
          <cell r="E2460" t="str">
            <v>LNFT</v>
          </cell>
        </row>
        <row r="2461">
          <cell r="A2461" t="str">
            <v>61701-2300</v>
          </cell>
          <cell r="B2461" t="str">
            <v>Guardrail system G9, type 2, class B wood posts</v>
          </cell>
          <cell r="C2461" t="str">
            <v>m</v>
          </cell>
          <cell r="D2461" t="str">
            <v>GUARDRAIL SYSTEM G9, TYPE 2, CLASS B WOOD POSTS</v>
          </cell>
          <cell r="E2461" t="str">
            <v>LNFT</v>
          </cell>
        </row>
        <row r="2462">
          <cell r="A2462" t="str">
            <v>61701-2350</v>
          </cell>
          <cell r="B2462" t="str">
            <v>Guardrail system G9, type 2, class B steel or wood posts</v>
          </cell>
          <cell r="C2462" t="str">
            <v>m</v>
          </cell>
          <cell r="D2462" t="str">
            <v>GUARDRAIL SYSTEM G9, TYPE 2, CLASS B STEEL OR WOOD POSTS</v>
          </cell>
          <cell r="E2462" t="str">
            <v>LNFT</v>
          </cell>
        </row>
        <row r="2463">
          <cell r="A2463" t="str">
            <v>61701-2400</v>
          </cell>
          <cell r="B2463" t="str">
            <v>Guardrail system G9, type 3, class A steel posts</v>
          </cell>
          <cell r="C2463" t="str">
            <v>m</v>
          </cell>
          <cell r="D2463" t="str">
            <v>GUARDRAIL SYSTEM G9, TYPE 3, CLASS A STEEL POSTS</v>
          </cell>
          <cell r="E2463" t="str">
            <v>LNFT</v>
          </cell>
        </row>
        <row r="2464">
          <cell r="A2464" t="str">
            <v>61701-2450</v>
          </cell>
          <cell r="B2464" t="str">
            <v>Guardrail system G9, type 3, class A wood posts</v>
          </cell>
          <cell r="C2464" t="str">
            <v>m</v>
          </cell>
          <cell r="D2464" t="str">
            <v>GUARDRAIL SYSTEM G9, TYPE 3, CLASS A WOOD POSTS</v>
          </cell>
          <cell r="E2464" t="str">
            <v>LNFT</v>
          </cell>
        </row>
        <row r="2465">
          <cell r="A2465" t="str">
            <v>61701-2500</v>
          </cell>
          <cell r="B2465" t="str">
            <v>Guardrail system G9, type 3, class A steel or wood posts</v>
          </cell>
          <cell r="C2465" t="str">
            <v>m</v>
          </cell>
          <cell r="D2465" t="str">
            <v>GUARDRAIL SYSTEM G9, TYPE 3, CLASS A STEEL OR WOOD POSTS</v>
          </cell>
          <cell r="E2465" t="str">
            <v>LNFT</v>
          </cell>
        </row>
        <row r="2466">
          <cell r="A2466" t="str">
            <v>61701-2550</v>
          </cell>
          <cell r="B2466" t="str">
            <v>Guardrail system G9, type 3, class B steel posts</v>
          </cell>
          <cell r="C2466" t="str">
            <v>m</v>
          </cell>
          <cell r="D2466" t="str">
            <v>GUARDRAIL SYSTEM G9, TYPE 3, CLASS B STEEL POSTS</v>
          </cell>
          <cell r="E2466" t="str">
            <v>LNFT</v>
          </cell>
        </row>
        <row r="2467">
          <cell r="A2467" t="str">
            <v>61701-2600</v>
          </cell>
          <cell r="B2467" t="str">
            <v>Guardrail system G9, type 3, class B wood posts</v>
          </cell>
          <cell r="C2467" t="str">
            <v>m</v>
          </cell>
          <cell r="D2467" t="str">
            <v>GUARDRAIL SYSTEM G9, TYPE 3, CLASS B WOOD POSTS</v>
          </cell>
          <cell r="E2467" t="str">
            <v>LNFT</v>
          </cell>
        </row>
        <row r="2468">
          <cell r="A2468" t="str">
            <v>61701-2650</v>
          </cell>
          <cell r="B2468" t="str">
            <v>Guardrail system G9, type 3, class B steel or wood posts</v>
          </cell>
          <cell r="C2468" t="str">
            <v>m</v>
          </cell>
          <cell r="D2468" t="str">
            <v>GUARDRAIL SYSTEM G9, TYPE 3, CLASS B STEEL OR WOOD POSTS</v>
          </cell>
          <cell r="E2468" t="str">
            <v>LNFT</v>
          </cell>
        </row>
        <row r="2469">
          <cell r="A2469" t="str">
            <v>61701-2700</v>
          </cell>
          <cell r="B2469" t="str">
            <v>Guardrail system G9, type 4, class A steel posts</v>
          </cell>
          <cell r="C2469" t="str">
            <v>m</v>
          </cell>
          <cell r="D2469" t="str">
            <v>GUARDRAIL SYSTEM G9, TYPE 4, CLASS A STEEL POSTS</v>
          </cell>
          <cell r="E2469" t="str">
            <v>LNFT</v>
          </cell>
        </row>
        <row r="2470">
          <cell r="A2470" t="str">
            <v>61701-2750</v>
          </cell>
          <cell r="B2470" t="str">
            <v>Guardrail system G9, type 4, class A wood posts</v>
          </cell>
          <cell r="C2470" t="str">
            <v>m</v>
          </cell>
          <cell r="D2470" t="str">
            <v>GUARDRAIL SYSTEM G9, TYPE 4, CLASS A WOOD POSTS</v>
          </cell>
          <cell r="E2470" t="str">
            <v>LNFT</v>
          </cell>
        </row>
        <row r="2471">
          <cell r="A2471" t="str">
            <v>61701-2800</v>
          </cell>
          <cell r="B2471" t="str">
            <v>Guardrail system G9, type 4, class A steel or wood posts</v>
          </cell>
          <cell r="C2471" t="str">
            <v>m</v>
          </cell>
          <cell r="D2471" t="str">
            <v>GUARDRAIL SYSTEM G9, TYPE 4, CLASS A STEEL OR WOOD POSTS</v>
          </cell>
          <cell r="E2471" t="str">
            <v>LNFT</v>
          </cell>
        </row>
        <row r="2472">
          <cell r="A2472" t="str">
            <v>61701-2850</v>
          </cell>
          <cell r="B2472" t="str">
            <v>Guardrail system G9, type 4, class B steel posts</v>
          </cell>
          <cell r="C2472" t="str">
            <v>m</v>
          </cell>
          <cell r="D2472" t="str">
            <v>GUARDRAIL SYSTEM G9, TYPE 4, CLASS B STEEL POSTS</v>
          </cell>
          <cell r="E2472" t="str">
            <v>LNFT</v>
          </cell>
        </row>
        <row r="2473">
          <cell r="A2473" t="str">
            <v>61701-2900</v>
          </cell>
          <cell r="B2473" t="str">
            <v>Guardrail system G9, type 4, class B wood posts</v>
          </cell>
          <cell r="C2473" t="str">
            <v>m</v>
          </cell>
          <cell r="D2473" t="str">
            <v>GUARDRAIL SYSTEM G9, TYPE 4, CLASS B WOOD POSTS</v>
          </cell>
          <cell r="E2473" t="str">
            <v>LNFT</v>
          </cell>
        </row>
        <row r="2474">
          <cell r="A2474" t="str">
            <v>61701-2950</v>
          </cell>
          <cell r="B2474" t="str">
            <v>Guardrail system G9, type 4, class B steel or wood posts</v>
          </cell>
          <cell r="C2474" t="str">
            <v>m</v>
          </cell>
          <cell r="D2474" t="str">
            <v>GUARDRAIL SYSTEM G9, TYPE 4, CLASS B STEEL OR WOOD POSTS</v>
          </cell>
          <cell r="E2474" t="str">
            <v>LNFT</v>
          </cell>
        </row>
        <row r="2475">
          <cell r="A2475" t="str">
            <v>61701-3000</v>
          </cell>
          <cell r="B2475" t="str">
            <v>Guardrail system MB4, type 2, class A steel posts</v>
          </cell>
          <cell r="C2475" t="str">
            <v>m</v>
          </cell>
          <cell r="D2475" t="str">
            <v>GUARDRAIL SYSTEM MB4, TYPE 2, CLASS A STEEL POSTS</v>
          </cell>
          <cell r="E2475" t="str">
            <v>LNFT</v>
          </cell>
        </row>
        <row r="2476">
          <cell r="A2476" t="str">
            <v>61701-3050</v>
          </cell>
          <cell r="B2476" t="str">
            <v>Guardrail system MB4, type 2, class A wood posts</v>
          </cell>
          <cell r="C2476" t="str">
            <v>m</v>
          </cell>
          <cell r="D2476" t="str">
            <v>GUARDRAIL SYSTEM MB4, TYPE 2, CLASS A WOOD POSTS</v>
          </cell>
          <cell r="E2476" t="str">
            <v>LNFT</v>
          </cell>
        </row>
        <row r="2477">
          <cell r="A2477" t="str">
            <v>61701-3100</v>
          </cell>
          <cell r="B2477" t="str">
            <v>Guardrail system MB4, type 2, class A steel or wood posts</v>
          </cell>
          <cell r="C2477" t="str">
            <v>m</v>
          </cell>
          <cell r="D2477" t="str">
            <v>GUARDRAIL SYSTEM MB4, TYPE 2, CLASS A STEEL OR WOOD POSTS</v>
          </cell>
          <cell r="E2477" t="str">
            <v>LNFT</v>
          </cell>
        </row>
        <row r="2478">
          <cell r="A2478" t="str">
            <v>61701-3150</v>
          </cell>
          <cell r="B2478" t="str">
            <v>Guardrail system MB4, type 2, class B steel posts</v>
          </cell>
          <cell r="C2478" t="str">
            <v>m</v>
          </cell>
          <cell r="D2478" t="str">
            <v>GUARDRAIL SYSTEM MB4, TYPE 2, CLASS B STEEL POSTS</v>
          </cell>
          <cell r="E2478" t="str">
            <v>LNFT</v>
          </cell>
        </row>
        <row r="2479">
          <cell r="A2479" t="str">
            <v>61701-3200</v>
          </cell>
          <cell r="B2479" t="str">
            <v>Guardrail system MB4, type 2, class B wood posts</v>
          </cell>
          <cell r="C2479" t="str">
            <v>m</v>
          </cell>
          <cell r="D2479" t="str">
            <v>GUARDRAIL SYSTEM MB4, TYPE 2, CLASS B WOOD POSTS</v>
          </cell>
          <cell r="E2479" t="str">
            <v>LNFT</v>
          </cell>
        </row>
        <row r="2480">
          <cell r="A2480" t="str">
            <v>61701-3250</v>
          </cell>
          <cell r="B2480" t="str">
            <v>Guardrail system MB4, type 2, class B steel or wood posts</v>
          </cell>
          <cell r="C2480" t="str">
            <v>m</v>
          </cell>
          <cell r="D2480" t="str">
            <v>GUARDRAIL SYSTEM MB4, TYPE 2, CLASS B STEEL OR WOOD POSTS</v>
          </cell>
          <cell r="E2480" t="str">
            <v>LNFT</v>
          </cell>
        </row>
        <row r="2481">
          <cell r="A2481" t="str">
            <v>61701-3300</v>
          </cell>
          <cell r="B2481" t="str">
            <v>Guardrail system MB4, type 3, class A steel posts</v>
          </cell>
          <cell r="C2481" t="str">
            <v>m</v>
          </cell>
          <cell r="D2481" t="str">
            <v>GUARDRAIL SYSTEM MB4, TYPE 3, CLASS A STEEL POSTS</v>
          </cell>
          <cell r="E2481" t="str">
            <v>LNFT</v>
          </cell>
        </row>
        <row r="2482">
          <cell r="A2482" t="str">
            <v>61701-3350</v>
          </cell>
          <cell r="B2482" t="str">
            <v>Guardrail system MB4, type 3, class A wood posts</v>
          </cell>
          <cell r="C2482" t="str">
            <v>m</v>
          </cell>
          <cell r="D2482" t="str">
            <v>GUARDRAIL SYSTEM MB4, TYPE 3, CLASS A WOOD POSTS</v>
          </cell>
          <cell r="E2482" t="str">
            <v>LNFT</v>
          </cell>
        </row>
        <row r="2483">
          <cell r="A2483" t="str">
            <v>61701-3400</v>
          </cell>
          <cell r="B2483" t="str">
            <v>Guardrail system MB4, type 3, class A steel or wood posts</v>
          </cell>
          <cell r="C2483" t="str">
            <v>m</v>
          </cell>
          <cell r="D2483" t="str">
            <v>GUARDRAIL SYSTEM MB4, TYPE 3, CLASS A STEEL OR WOOD POSTS</v>
          </cell>
          <cell r="E2483" t="str">
            <v>LNFT</v>
          </cell>
        </row>
        <row r="2484">
          <cell r="A2484" t="str">
            <v>61701-3450</v>
          </cell>
          <cell r="B2484" t="str">
            <v>Guardrail system MB4, type 3, class B steel posts</v>
          </cell>
          <cell r="C2484" t="str">
            <v>m</v>
          </cell>
          <cell r="D2484" t="str">
            <v>GUARDRAIL SYSTEM MB4, TYPE 3, CLASS B STEEL POSTS</v>
          </cell>
          <cell r="E2484" t="str">
            <v>LNFT</v>
          </cell>
        </row>
        <row r="2485">
          <cell r="A2485" t="str">
            <v>61701-3500</v>
          </cell>
          <cell r="B2485" t="str">
            <v>Guardrail system MB4, type 3, class B wood posts</v>
          </cell>
          <cell r="C2485" t="str">
            <v>m</v>
          </cell>
          <cell r="D2485" t="str">
            <v>GUARDRAIL SYSTEM MB4, TYPE 3, CLASS B WOOD POSTS</v>
          </cell>
          <cell r="E2485" t="str">
            <v>LNFT</v>
          </cell>
        </row>
        <row r="2486">
          <cell r="A2486" t="str">
            <v>61701-3550</v>
          </cell>
          <cell r="B2486" t="str">
            <v>Guardrail system MB4, type 3, class B steel or wood posts</v>
          </cell>
          <cell r="C2486" t="str">
            <v>m</v>
          </cell>
          <cell r="D2486" t="str">
            <v>GUARDRAIL SYSTEM MB4, TYPE 3, CLASS B STEEL OR WOOD POSTS</v>
          </cell>
          <cell r="E2486" t="str">
            <v>LNFT</v>
          </cell>
        </row>
        <row r="2487">
          <cell r="A2487" t="str">
            <v>61701-3600</v>
          </cell>
          <cell r="B2487" t="str">
            <v>Guardrail system MB4, type 4, class A steel posts</v>
          </cell>
          <cell r="C2487" t="str">
            <v>m</v>
          </cell>
          <cell r="D2487" t="str">
            <v>GUARDRAIL SYSTEM MB4, TYPE 4, CLASS A STEEL POSTS</v>
          </cell>
          <cell r="E2487" t="str">
            <v>LNFT</v>
          </cell>
        </row>
        <row r="2488">
          <cell r="A2488" t="str">
            <v>61701-3650</v>
          </cell>
          <cell r="B2488" t="str">
            <v>Guardrail system MB4, type 4, class A wood posts</v>
          </cell>
          <cell r="C2488" t="str">
            <v>m</v>
          </cell>
          <cell r="D2488" t="str">
            <v>GUARDRAIL SYSTEM MB4, TYPE 4, CLASS A WOOD POSTS</v>
          </cell>
          <cell r="E2488" t="str">
            <v>LNFT</v>
          </cell>
        </row>
        <row r="2489">
          <cell r="A2489" t="str">
            <v>61701-3700</v>
          </cell>
          <cell r="B2489" t="str">
            <v>Guardrail system MB4, type 4, class A steel or wood posts</v>
          </cell>
          <cell r="C2489" t="str">
            <v>m</v>
          </cell>
          <cell r="D2489" t="str">
            <v>GUARDRAIL SYSTEM MB4, TYPE 4, CLASS A STEEL OR WOOD POSTS</v>
          </cell>
          <cell r="E2489" t="str">
            <v>LNFT</v>
          </cell>
        </row>
        <row r="2490">
          <cell r="A2490" t="str">
            <v>61701-3750</v>
          </cell>
          <cell r="B2490" t="str">
            <v>Guardrail system MB4, type 4, class B steel posts</v>
          </cell>
          <cell r="C2490" t="str">
            <v>m</v>
          </cell>
          <cell r="D2490" t="str">
            <v>GUARDRAIL SYSTEM MB4, TYPE 4, CLASS B STEEL POSTS</v>
          </cell>
          <cell r="E2490" t="str">
            <v>LNFT</v>
          </cell>
        </row>
        <row r="2491">
          <cell r="A2491" t="str">
            <v>61701-3800</v>
          </cell>
          <cell r="B2491" t="str">
            <v>Guardrail system MB4, type 4, class B wood posts</v>
          </cell>
          <cell r="C2491" t="str">
            <v>m</v>
          </cell>
          <cell r="D2491" t="str">
            <v>GUARDRAIL SYSTEM MB4, TYPE 4, CLASS B WOOD POSTS</v>
          </cell>
          <cell r="E2491" t="str">
            <v>LNFT</v>
          </cell>
        </row>
        <row r="2492">
          <cell r="A2492" t="str">
            <v>61701-3850</v>
          </cell>
          <cell r="B2492" t="str">
            <v>Guardrail system MB4, type 4, class B steel or wood posts</v>
          </cell>
          <cell r="C2492" t="str">
            <v>m</v>
          </cell>
          <cell r="D2492" t="str">
            <v>GUARDRAIL SYSTEM MB4, TYPE 4, CLASS B STEEL OR WOOD POSTS</v>
          </cell>
          <cell r="E2492" t="str">
            <v>LNFT</v>
          </cell>
        </row>
        <row r="2493">
          <cell r="A2493" t="str">
            <v>61701-3900</v>
          </cell>
          <cell r="B2493" t="str">
            <v>Guardrail system SBTA</v>
          </cell>
          <cell r="C2493" t="str">
            <v>m</v>
          </cell>
          <cell r="D2493" t="str">
            <v>GUARDRAIL SYSTEM SBTA</v>
          </cell>
          <cell r="E2493" t="str">
            <v>LNFT</v>
          </cell>
        </row>
        <row r="2494">
          <cell r="A2494" t="str">
            <v>61701-3950</v>
          </cell>
          <cell r="B2494" t="str">
            <v>Guardrail system SBTA, Merritt Parkway Guiderail</v>
          </cell>
          <cell r="C2494" t="str">
            <v>m</v>
          </cell>
          <cell r="D2494" t="str">
            <v>GUARDRAIL SYSTEM SBTA, MERRITT PARKWAY GUIDERAIL</v>
          </cell>
          <cell r="E2494" t="str">
            <v>LNFT</v>
          </cell>
        </row>
        <row r="2495">
          <cell r="A2495" t="str">
            <v>61701-4000</v>
          </cell>
          <cell r="B2495" t="str">
            <v>Guardrail system SBTB</v>
          </cell>
          <cell r="C2495" t="str">
            <v>m</v>
          </cell>
          <cell r="D2495" t="str">
            <v>GUARDRAIL SYSTEM SBTB</v>
          </cell>
          <cell r="E2495" t="str">
            <v>LNFT</v>
          </cell>
        </row>
        <row r="2496">
          <cell r="A2496" t="str">
            <v>61701-4010</v>
          </cell>
          <cell r="B2496" t="str">
            <v>Guardrail system SBTB, Merritt Parkway Guiderail</v>
          </cell>
          <cell r="C2496" t="str">
            <v>m</v>
          </cell>
          <cell r="D2496" t="str">
            <v>GUARDRAIL SYSTEM SBTB, MERRITT PARKWAY GUIDERAIL</v>
          </cell>
          <cell r="E2496" t="str">
            <v>LNFT</v>
          </cell>
        </row>
        <row r="2497">
          <cell r="A2497" t="str">
            <v>61701-4020</v>
          </cell>
          <cell r="B2497" t="str">
            <v>Guardrail system SBTC</v>
          </cell>
          <cell r="C2497" t="str">
            <v>m</v>
          </cell>
          <cell r="D2497" t="str">
            <v>GUARDRAIL SYSTEM SBTC</v>
          </cell>
          <cell r="E2497" t="str">
            <v>LNFT</v>
          </cell>
        </row>
        <row r="2498">
          <cell r="A2498" t="str">
            <v>61701-4050</v>
          </cell>
          <cell r="B2498" t="str">
            <v>Guardrail system MBSBTB</v>
          </cell>
          <cell r="C2498" t="str">
            <v>m</v>
          </cell>
          <cell r="D2498" t="str">
            <v>GUARDRAIL SYSTEM MBSBTB</v>
          </cell>
          <cell r="E2498" t="str">
            <v>LNFT</v>
          </cell>
        </row>
        <row r="2499">
          <cell r="A2499" t="str">
            <v>61701-4100</v>
          </cell>
          <cell r="B2499" t="str">
            <v>Guardrail system CRG, type 2, class A</v>
          </cell>
          <cell r="C2499" t="str">
            <v>m</v>
          </cell>
          <cell r="D2499" t="str">
            <v>GUARDRAIL SYSTEM CRG, TYPE 2, CLASS A</v>
          </cell>
          <cell r="E2499" t="str">
            <v>LNFT</v>
          </cell>
        </row>
        <row r="2500">
          <cell r="A2500" t="str">
            <v>61701-4150</v>
          </cell>
          <cell r="B2500" t="str">
            <v>Guardrail system CRG, type 2, class B</v>
          </cell>
          <cell r="C2500" t="str">
            <v>m</v>
          </cell>
          <cell r="D2500" t="str">
            <v>GUARDRAIL SYSTEM CRG, TYPE 2, CLASS B</v>
          </cell>
          <cell r="E2500" t="str">
            <v>LNFT</v>
          </cell>
        </row>
        <row r="2501">
          <cell r="A2501" t="str">
            <v>61701-4200</v>
          </cell>
          <cell r="B2501" t="str">
            <v>Guardrail system CRG, type 3, class A</v>
          </cell>
          <cell r="C2501" t="str">
            <v>m</v>
          </cell>
          <cell r="D2501" t="str">
            <v>GUARDRAIL SYSTEM CRG, TYPE 3, CLASS A</v>
          </cell>
          <cell r="E2501" t="str">
            <v>LNFT</v>
          </cell>
        </row>
        <row r="2502">
          <cell r="A2502" t="str">
            <v>61701-4250</v>
          </cell>
          <cell r="B2502" t="str">
            <v>Guardrail system CRG, type 3, class B</v>
          </cell>
          <cell r="C2502" t="str">
            <v>m</v>
          </cell>
          <cell r="D2502" t="str">
            <v>GUARDRAIL SYSTEM CRG, TYPE 3, CLASS B</v>
          </cell>
          <cell r="E2502" t="str">
            <v>LNFT</v>
          </cell>
        </row>
        <row r="2503">
          <cell r="A2503" t="str">
            <v>61701-4300</v>
          </cell>
          <cell r="B2503" t="str">
            <v>Guardrail system CRG, type 4, class A</v>
          </cell>
          <cell r="C2503" t="str">
            <v>m</v>
          </cell>
          <cell r="D2503" t="str">
            <v>GUARDRAIL SYSTEM CRG, TYPE 4, CLASS A</v>
          </cell>
          <cell r="E2503" t="str">
            <v>LNFT</v>
          </cell>
        </row>
        <row r="2504">
          <cell r="A2504" t="str">
            <v>61701-4350</v>
          </cell>
          <cell r="B2504" t="str">
            <v>Guardrail system CRG, type 4, class B</v>
          </cell>
          <cell r="C2504" t="str">
            <v>m</v>
          </cell>
          <cell r="D2504" t="str">
            <v>GUARDRAIL SYSTEM CRG, TYPE 4, CLASS B</v>
          </cell>
          <cell r="E2504" t="str">
            <v>LNFT</v>
          </cell>
        </row>
        <row r="2505">
          <cell r="A2505" t="str">
            <v>61701-4400</v>
          </cell>
          <cell r="B2505" t="str">
            <v>Guardrail system SBLG</v>
          </cell>
          <cell r="C2505" t="str">
            <v>m</v>
          </cell>
          <cell r="D2505" t="str">
            <v>GUARDRAIL SYSTEM SBLG</v>
          </cell>
          <cell r="E2505" t="str">
            <v>LNFT</v>
          </cell>
        </row>
        <row r="2506">
          <cell r="A2506" t="str">
            <v>61701-4450</v>
          </cell>
          <cell r="B2506" t="str">
            <v>Guardrail system SBLG, removable rail</v>
          </cell>
          <cell r="C2506" t="str">
            <v>m</v>
          </cell>
          <cell r="D2506" t="str">
            <v>GUARDRAIL SYSTEM SBLG, REMOVABLE RAIL</v>
          </cell>
          <cell r="E2506" t="str">
            <v>LNFT</v>
          </cell>
        </row>
        <row r="2507">
          <cell r="A2507" t="str">
            <v>61701-4500</v>
          </cell>
          <cell r="B2507" t="str">
            <v>Guardrail system MGS, type 2, class A steel posts</v>
          </cell>
          <cell r="C2507" t="str">
            <v>m</v>
          </cell>
          <cell r="D2507" t="str">
            <v>GUARDRAIL SYSTEM MGS, TYPE 2, CLASS A STEEL POSTS</v>
          </cell>
          <cell r="E2507" t="str">
            <v>LNFT</v>
          </cell>
        </row>
        <row r="2508">
          <cell r="A2508" t="str">
            <v>61701-4550</v>
          </cell>
          <cell r="B2508" t="str">
            <v>Guardrail system MGS, type 2, class A wood posts</v>
          </cell>
          <cell r="C2508" t="str">
            <v>m</v>
          </cell>
          <cell r="D2508" t="str">
            <v>GUARDRAIL SYSTEM MGS, TYPE 2, CLASS A WOOD POSTS</v>
          </cell>
          <cell r="E2508" t="str">
            <v>LNFT</v>
          </cell>
        </row>
        <row r="2509">
          <cell r="A2509" t="str">
            <v>61701-4600</v>
          </cell>
          <cell r="B2509" t="str">
            <v>Guardrail system MGS, type 2, class A steel or wood posts</v>
          </cell>
          <cell r="C2509" t="str">
            <v>m</v>
          </cell>
          <cell r="D2509" t="str">
            <v>GUARDRAIL SYSTEM MGS, TYPE 2, CLASS A STEEL OR WOOD POSTS</v>
          </cell>
          <cell r="E2509" t="str">
            <v>LNFT</v>
          </cell>
        </row>
        <row r="2510">
          <cell r="A2510" t="str">
            <v>61701-4650</v>
          </cell>
          <cell r="B2510" t="str">
            <v>Guardrail system MGS, type 2, class B steel posts</v>
          </cell>
          <cell r="C2510" t="str">
            <v>m</v>
          </cell>
          <cell r="D2510" t="str">
            <v>GUARDRAIL SYSTEM MGS, TYPE 2, CLASS B STEEL POSTS</v>
          </cell>
          <cell r="E2510" t="str">
            <v>LNFT</v>
          </cell>
        </row>
        <row r="2511">
          <cell r="A2511" t="str">
            <v>61701-4700</v>
          </cell>
          <cell r="B2511" t="str">
            <v>Guardrail system MGS, type 2, class B wood posts</v>
          </cell>
          <cell r="C2511" t="str">
            <v>m</v>
          </cell>
          <cell r="D2511" t="str">
            <v>GUARDRAIL SYSTEM MGS, TYPE 2, CLASS B WOOD POSTS</v>
          </cell>
          <cell r="E2511" t="str">
            <v>LNFT</v>
          </cell>
        </row>
        <row r="2512">
          <cell r="A2512" t="str">
            <v>61701-4750</v>
          </cell>
          <cell r="B2512" t="str">
            <v>Guardrail system MGS, type 2, class B steel or wood posts</v>
          </cell>
          <cell r="C2512" t="str">
            <v>m</v>
          </cell>
          <cell r="D2512" t="str">
            <v>GUARDRAIL SYSTEM MGS, TYPE 2, CLASS B STEEL OR WOOD POSTS</v>
          </cell>
          <cell r="E2512" t="str">
            <v>LNFT</v>
          </cell>
        </row>
        <row r="2513">
          <cell r="A2513" t="str">
            <v>61701-4800</v>
          </cell>
          <cell r="B2513" t="str">
            <v>Guardrail system MGS, type 3, class A steel posts</v>
          </cell>
          <cell r="C2513" t="str">
            <v>m</v>
          </cell>
          <cell r="D2513" t="str">
            <v>GUARDRAIL SYSTEM MGS, TYPE 3, CLASS A STEEL POSTS</v>
          </cell>
          <cell r="E2513" t="str">
            <v>LNFT</v>
          </cell>
        </row>
        <row r="2514">
          <cell r="A2514" t="str">
            <v>61701-4850</v>
          </cell>
          <cell r="B2514" t="str">
            <v>Guardrail system MGS, type 3, class A wood posts</v>
          </cell>
          <cell r="C2514" t="str">
            <v>m</v>
          </cell>
          <cell r="D2514" t="str">
            <v>GUARDRAIL SYSTEM MGS, TYPE 3, CLASS A WOOD POSTS</v>
          </cell>
          <cell r="E2514" t="str">
            <v>LNFT</v>
          </cell>
        </row>
        <row r="2515">
          <cell r="A2515" t="str">
            <v>61701-4900</v>
          </cell>
          <cell r="B2515" t="str">
            <v>Guardrail system MGS, type 3, class A steel or wood posts</v>
          </cell>
          <cell r="C2515" t="str">
            <v>m</v>
          </cell>
          <cell r="D2515" t="str">
            <v>GUARDRAIL SYSTEM MGS, TYPE 3, CLASS A STEEL OR WOOD POSTS</v>
          </cell>
          <cell r="E2515" t="str">
            <v>LNFT</v>
          </cell>
        </row>
        <row r="2516">
          <cell r="A2516" t="str">
            <v>61701-4950</v>
          </cell>
          <cell r="B2516" t="str">
            <v>Guardrail system MGS, type 3, class B steel posts</v>
          </cell>
          <cell r="C2516" t="str">
            <v>m</v>
          </cell>
          <cell r="D2516" t="str">
            <v>GUARDRAIL SYSTEM MGS, TYPE 3, CLASS B STEEL POSTS</v>
          </cell>
          <cell r="E2516" t="str">
            <v>LNFT</v>
          </cell>
        </row>
        <row r="2517">
          <cell r="A2517" t="str">
            <v>61701-5000</v>
          </cell>
          <cell r="B2517" t="str">
            <v>Guardrail system MGS, type 3, class B wood posts</v>
          </cell>
          <cell r="C2517" t="str">
            <v>m</v>
          </cell>
          <cell r="D2517" t="str">
            <v>GUARDRAIL SYSTEM MGS, TYPE 3, CLASS B WOOD POSTS</v>
          </cell>
          <cell r="E2517" t="str">
            <v>LNFT</v>
          </cell>
        </row>
        <row r="2518">
          <cell r="A2518" t="str">
            <v>61701-5050</v>
          </cell>
          <cell r="B2518" t="str">
            <v>Guardrail system MGS, type 3, class B steel or wood posts</v>
          </cell>
          <cell r="C2518" t="str">
            <v>m</v>
          </cell>
          <cell r="D2518" t="str">
            <v>GUARDRAIL SYSTEM MGS, TYPE 3, CLASS B STEEL OR WOOD POSTS</v>
          </cell>
          <cell r="E2518" t="str">
            <v>LNFT</v>
          </cell>
        </row>
        <row r="2519">
          <cell r="A2519" t="str">
            <v>61701-5100</v>
          </cell>
          <cell r="B2519" t="str">
            <v>Guardrail system MGS, type 4, class B steel posts</v>
          </cell>
          <cell r="C2519" t="str">
            <v>m</v>
          </cell>
          <cell r="D2519" t="str">
            <v>GUARDRAIL SYSTEM MGS, TYPE 4, CLASS B STEEL POSTS</v>
          </cell>
          <cell r="E2519" t="str">
            <v>LNFT</v>
          </cell>
        </row>
        <row r="2520">
          <cell r="A2520" t="str">
            <v>61701-5150</v>
          </cell>
          <cell r="B2520" t="str">
            <v>Guardrail system MGS, type 4, class B wood posts</v>
          </cell>
          <cell r="C2520" t="str">
            <v>m</v>
          </cell>
          <cell r="D2520" t="str">
            <v>GUARDRAIL SYSTEM MGS, TYPE 4, CLASS B WOOD POSTS</v>
          </cell>
          <cell r="E2520" t="str">
            <v>LNFT</v>
          </cell>
        </row>
        <row r="2521">
          <cell r="A2521" t="str">
            <v>61701-5200</v>
          </cell>
          <cell r="B2521" t="str">
            <v>Guardrail system MGS, type 4, class B steel or wood posts</v>
          </cell>
          <cell r="C2521" t="str">
            <v>m</v>
          </cell>
          <cell r="D2521" t="str">
            <v>GUARDRAIL SYSTEM MGS, TYPE 4, CLASS B STEEL OR WOOD POSTS</v>
          </cell>
          <cell r="E2521" t="str">
            <v>LNFT</v>
          </cell>
        </row>
        <row r="2522">
          <cell r="A2522" t="str">
            <v>61702-0000</v>
          </cell>
          <cell r="B2522" t="str">
            <v>Terminal section</v>
          </cell>
          <cell r="C2522" t="str">
            <v>Each</v>
          </cell>
          <cell r="D2522" t="str">
            <v>TERMINAL SECTION</v>
          </cell>
          <cell r="E2522" t="str">
            <v>EACH</v>
          </cell>
        </row>
        <row r="2523">
          <cell r="A2523" t="str">
            <v>61702-0100</v>
          </cell>
          <cell r="B2523" t="str">
            <v>Terminal section, type SBT-BAT</v>
          </cell>
          <cell r="C2523" t="str">
            <v>Each</v>
          </cell>
          <cell r="D2523" t="str">
            <v>TERMINAL SECTION, TYPE SBT-BAT</v>
          </cell>
          <cell r="E2523" t="str">
            <v>EACH</v>
          </cell>
        </row>
        <row r="2524">
          <cell r="A2524" t="str">
            <v>61702-0300</v>
          </cell>
          <cell r="B2524" t="str">
            <v>Terminal section, type G4-BAT</v>
          </cell>
          <cell r="C2524" t="str">
            <v>Each</v>
          </cell>
          <cell r="D2524" t="str">
            <v>TERMINAL SECTION, TYPE G4-BAT</v>
          </cell>
          <cell r="E2524" t="str">
            <v>EACH</v>
          </cell>
        </row>
        <row r="2525">
          <cell r="A2525" t="str">
            <v>61702-0400</v>
          </cell>
          <cell r="B2525" t="str">
            <v>Terminal section, type G4-CRT</v>
          </cell>
          <cell r="C2525" t="str">
            <v>Each</v>
          </cell>
          <cell r="D2525" t="str">
            <v>TERMINAL SECTION, TYPE G4-CRT</v>
          </cell>
          <cell r="E2525" t="str">
            <v>EACH</v>
          </cell>
        </row>
        <row r="2526">
          <cell r="A2526" t="str">
            <v>61702-0510</v>
          </cell>
          <cell r="B2526" t="str">
            <v>Terminal section, type SBT-FAT</v>
          </cell>
          <cell r="C2526" t="str">
            <v>Each</v>
          </cell>
          <cell r="D2526" t="str">
            <v>TERMINAL SECTION, TYPE SBT-FAT</v>
          </cell>
          <cell r="E2526" t="str">
            <v>EACH</v>
          </cell>
        </row>
        <row r="2527">
          <cell r="A2527" t="str">
            <v>61702-0600</v>
          </cell>
          <cell r="B2527" t="str">
            <v>Terminal section, type flared</v>
          </cell>
          <cell r="C2527" t="str">
            <v>Each</v>
          </cell>
          <cell r="D2527" t="str">
            <v>TERMINAL SECTION, TYPE FLARED</v>
          </cell>
          <cell r="E2527" t="str">
            <v>EACH</v>
          </cell>
        </row>
        <row r="2528">
          <cell r="A2528" t="str">
            <v>61702-0700</v>
          </cell>
          <cell r="B2528" t="str">
            <v>Terminal section, type flared turned down</v>
          </cell>
          <cell r="C2528" t="str">
            <v>Each</v>
          </cell>
          <cell r="D2528" t="str">
            <v>TERMINAL SECTION, TYPE FLARED TURNED DOWN</v>
          </cell>
          <cell r="E2528" t="str">
            <v>EACH</v>
          </cell>
        </row>
        <row r="2529">
          <cell r="A2529" t="str">
            <v>61702-0800</v>
          </cell>
          <cell r="B2529" t="str">
            <v>Terminal section type tangent</v>
          </cell>
          <cell r="C2529" t="str">
            <v>Each</v>
          </cell>
          <cell r="D2529" t="str">
            <v>TERMINAL SECTION TYPE TANGENT</v>
          </cell>
          <cell r="E2529" t="str">
            <v>EACH</v>
          </cell>
        </row>
        <row r="2530">
          <cell r="A2530" t="str">
            <v>61702-0900</v>
          </cell>
          <cell r="B2530" t="str">
            <v>Terminal section, type BAT-Merritt Parkway Guiderail</v>
          </cell>
          <cell r="C2530" t="str">
            <v>Each</v>
          </cell>
          <cell r="D2530" t="str">
            <v>TERMINAL SECTION, TYPE BAT-MERRITT PARKWAY GUIDERAIL</v>
          </cell>
          <cell r="E2530" t="str">
            <v>EACH</v>
          </cell>
        </row>
        <row r="2531">
          <cell r="A2531" t="str">
            <v>61702-1000</v>
          </cell>
          <cell r="B2531" t="str">
            <v>Terminal section, type FAT-Merritt Parkway Guiderail</v>
          </cell>
          <cell r="C2531" t="str">
            <v>Each</v>
          </cell>
          <cell r="D2531" t="str">
            <v>TERMINAL SECTION, TYPE FAT-MERRITT PARKWAY GUIDERAIL</v>
          </cell>
          <cell r="E2531" t="str">
            <v>EACH</v>
          </cell>
        </row>
        <row r="2532">
          <cell r="A2532" t="str">
            <v>61702-1100</v>
          </cell>
          <cell r="B2532" t="str">
            <v>Terminal section, type G3</v>
          </cell>
          <cell r="C2532" t="str">
            <v>Each</v>
          </cell>
          <cell r="D2532" t="str">
            <v>TERMINAL SECTION, TYPE G3</v>
          </cell>
          <cell r="E2532" t="str">
            <v>EACH</v>
          </cell>
        </row>
        <row r="2533">
          <cell r="A2533" t="str">
            <v>61702-1200</v>
          </cell>
          <cell r="B2533" t="str">
            <v>Terminal section, type LST</v>
          </cell>
          <cell r="C2533" t="str">
            <v>Each</v>
          </cell>
          <cell r="D2533" t="str">
            <v>TERMINAL SECTION, TYPE LST</v>
          </cell>
          <cell r="E2533" t="str">
            <v>EACH</v>
          </cell>
        </row>
        <row r="2534">
          <cell r="A2534" t="str">
            <v>61702-1300</v>
          </cell>
          <cell r="B2534" t="str">
            <v>Terminal section, type MELT</v>
          </cell>
          <cell r="C2534" t="str">
            <v>Each</v>
          </cell>
          <cell r="D2534" t="str">
            <v>TERMINAL SECTION, TYPE MELT</v>
          </cell>
          <cell r="E2534" t="str">
            <v>EACH</v>
          </cell>
        </row>
        <row r="2535">
          <cell r="A2535" t="str">
            <v>61702-1400</v>
          </cell>
          <cell r="B2535" t="str">
            <v>Terminal section, type SBT TANGENT</v>
          </cell>
          <cell r="C2535" t="str">
            <v>Each</v>
          </cell>
          <cell r="D2535" t="str">
            <v>TERMINAL SECTION, TYPE SBT TANGENT</v>
          </cell>
          <cell r="E2535" t="str">
            <v>EACH</v>
          </cell>
        </row>
        <row r="2536">
          <cell r="A2536" t="str">
            <v>61702-1500</v>
          </cell>
          <cell r="B2536" t="str">
            <v>Terminal section, type MGS tangent</v>
          </cell>
          <cell r="C2536" t="str">
            <v>Each</v>
          </cell>
          <cell r="D2536" t="str">
            <v>TERMINAL SECTION, TYPE MGS TANGENT</v>
          </cell>
          <cell r="E2536" t="str">
            <v>EACH</v>
          </cell>
        </row>
        <row r="2537">
          <cell r="A2537" t="str">
            <v>61702-1600</v>
          </cell>
          <cell r="B2537" t="str">
            <v>Terminal section, type MGS flared</v>
          </cell>
          <cell r="C2537" t="str">
            <v>Each</v>
          </cell>
          <cell r="D2537" t="str">
            <v>TERMINAL SECTION, TYPE MGS FLARED</v>
          </cell>
          <cell r="E2537" t="str">
            <v>EACH</v>
          </cell>
        </row>
        <row r="2538">
          <cell r="A2538" t="str">
            <v>61702-1700</v>
          </cell>
          <cell r="B2538" t="str">
            <v>Terminal section, type MGS-BAT</v>
          </cell>
          <cell r="C2538" t="str">
            <v>Each</v>
          </cell>
          <cell r="D2538" t="str">
            <v>TERMINAL SECTION, TYPE MGS-BAT</v>
          </cell>
          <cell r="E2538" t="str">
            <v>EACH</v>
          </cell>
        </row>
        <row r="2539">
          <cell r="A2539" t="str">
            <v>61703-0000</v>
          </cell>
          <cell r="B2539" t="str">
            <v>Terminal end</v>
          </cell>
          <cell r="C2539" t="str">
            <v>Each</v>
          </cell>
          <cell r="D2539" t="str">
            <v>TERMINAL END</v>
          </cell>
          <cell r="E2539" t="str">
            <v>EACH</v>
          </cell>
        </row>
        <row r="2540">
          <cell r="A2540" t="str">
            <v>61703-1000</v>
          </cell>
          <cell r="B2540" t="str">
            <v>Terminal end, type flared end section</v>
          </cell>
          <cell r="C2540" t="str">
            <v>Each</v>
          </cell>
          <cell r="D2540" t="str">
            <v>TERMINAL END, TYPE FLARED END SECTION</v>
          </cell>
          <cell r="E2540" t="str">
            <v>EACH</v>
          </cell>
        </row>
        <row r="2541">
          <cell r="A2541" t="str">
            <v>61703-2000</v>
          </cell>
          <cell r="B2541" t="str">
            <v>Terminal end, type round end section</v>
          </cell>
          <cell r="C2541" t="str">
            <v>Each</v>
          </cell>
          <cell r="D2541" t="str">
            <v>TERMINAL END, TYPE ROUND END SECTION</v>
          </cell>
          <cell r="E2541" t="str">
            <v>EACH</v>
          </cell>
        </row>
        <row r="2542">
          <cell r="A2542" t="str">
            <v>61704-1000</v>
          </cell>
          <cell r="B2542" t="str">
            <v>Replacement post, steel</v>
          </cell>
          <cell r="C2542" t="str">
            <v>Each</v>
          </cell>
          <cell r="D2542" t="str">
            <v>REPLACEMENT POST, STEEL</v>
          </cell>
          <cell r="E2542" t="str">
            <v>EACH</v>
          </cell>
        </row>
        <row r="2543">
          <cell r="A2543" t="str">
            <v>61704-2000</v>
          </cell>
          <cell r="B2543" t="str">
            <v>Replacement post, wood</v>
          </cell>
          <cell r="C2543" t="str">
            <v>Each</v>
          </cell>
          <cell r="D2543" t="str">
            <v>REPLACEMENT POST, WOOD</v>
          </cell>
          <cell r="E2543" t="str">
            <v>EACH</v>
          </cell>
        </row>
        <row r="2544">
          <cell r="A2544" t="str">
            <v>61704-4000</v>
          </cell>
          <cell r="B2544" t="str">
            <v>Replacement blockout</v>
          </cell>
          <cell r="C2544" t="str">
            <v>Each</v>
          </cell>
          <cell r="D2544" t="str">
            <v>REPLACEMENT BLOCKOUT</v>
          </cell>
          <cell r="E2544" t="str">
            <v>EACH</v>
          </cell>
        </row>
        <row r="2545">
          <cell r="A2545" t="str">
            <v>61705-0100</v>
          </cell>
          <cell r="B2545" t="str">
            <v>Replacement guardrail W-beam rail element, type 2, class A</v>
          </cell>
          <cell r="C2545" t="str">
            <v>m</v>
          </cell>
          <cell r="D2545" t="str">
            <v>REPLACEMENT GUARDRAIL W-BEAM RAIL ELEMENT, TYPE 2, CLASS A</v>
          </cell>
          <cell r="E2545" t="str">
            <v>LNFT</v>
          </cell>
        </row>
        <row r="2546">
          <cell r="A2546" t="str">
            <v>61705-0200</v>
          </cell>
          <cell r="B2546" t="str">
            <v>Replacement guardrail W-beam rail element, type 2, class B</v>
          </cell>
          <cell r="C2546" t="str">
            <v>m</v>
          </cell>
          <cell r="D2546" t="str">
            <v>REPLACEMENT GUARDRAIL W-BEAM RAIL ELEMENT, TYPE 2, CLASS B</v>
          </cell>
          <cell r="E2546" t="str">
            <v>LNFT</v>
          </cell>
        </row>
        <row r="2547">
          <cell r="A2547" t="str">
            <v>61705-0300</v>
          </cell>
          <cell r="B2547" t="str">
            <v>Replacement guardrail W-beam rail element, type 3, class A</v>
          </cell>
          <cell r="C2547" t="str">
            <v>m</v>
          </cell>
          <cell r="D2547" t="str">
            <v>REPLACEMENT GUARDRAIL W-BEAM RAIL ELEMENT, TYPE 3, CLASS A</v>
          </cell>
          <cell r="E2547" t="str">
            <v>LNFT</v>
          </cell>
        </row>
        <row r="2548">
          <cell r="A2548" t="str">
            <v>61705-0400</v>
          </cell>
          <cell r="B2548" t="str">
            <v>Replacement guardrail W-beam rail element, type 3, class B</v>
          </cell>
          <cell r="C2548" t="str">
            <v>m</v>
          </cell>
          <cell r="D2548" t="str">
            <v>REPLACEMENT GUARDRAIL W-BEAM RAIL ELEMENT, TYPE 3, CLASS B</v>
          </cell>
          <cell r="E2548" t="str">
            <v>LNFT</v>
          </cell>
        </row>
        <row r="2549">
          <cell r="A2549" t="str">
            <v>61705-0600</v>
          </cell>
          <cell r="B2549" t="str">
            <v>Replacement guardrail W-beam rail element, type 4, class B</v>
          </cell>
          <cell r="C2549" t="str">
            <v>m</v>
          </cell>
          <cell r="D2549" t="str">
            <v>REPLACEMENT GUARDRAIL W-BEAM RAIL ELEMENT, TYPE 4, CLASS B</v>
          </cell>
          <cell r="E2549" t="str">
            <v>LNFT</v>
          </cell>
        </row>
        <row r="2550">
          <cell r="A2550" t="str">
            <v>61705-0700</v>
          </cell>
          <cell r="B2550" t="str">
            <v>Replacement guardrail thrie-beam rail element, type 2, class A</v>
          </cell>
          <cell r="C2550" t="str">
            <v>m</v>
          </cell>
          <cell r="D2550" t="str">
            <v>REPLACEMENT GUARDRAIL THRIE-BEAM RAIL ELEMENT, TYPE 2, CLASS A</v>
          </cell>
          <cell r="E2550" t="str">
            <v>LNFT</v>
          </cell>
        </row>
        <row r="2551">
          <cell r="A2551" t="str">
            <v>61705-0800</v>
          </cell>
          <cell r="B2551" t="str">
            <v>Replacement guardrail thrie-beam rail element, type 2, class B</v>
          </cell>
          <cell r="C2551" t="str">
            <v>m</v>
          </cell>
          <cell r="D2551" t="str">
            <v>REPLACEMENT GUARDRAIL THRIE-BEAM RAIL ELEMENT, TYPE 2, CLASS B</v>
          </cell>
          <cell r="E2551" t="str">
            <v>LNFT</v>
          </cell>
        </row>
        <row r="2552">
          <cell r="A2552" t="str">
            <v>61705-0900</v>
          </cell>
          <cell r="B2552" t="str">
            <v>Replacement guardrail thrie-beam rail element, type 3, class A</v>
          </cell>
          <cell r="C2552" t="str">
            <v>m</v>
          </cell>
          <cell r="D2552" t="str">
            <v>REPLACEMENT GUARDRAIL THRIE-BEAM RAIL ELEMENT, TYPE 3, CLASS A</v>
          </cell>
          <cell r="E2552" t="str">
            <v>LNFT</v>
          </cell>
        </row>
        <row r="2553">
          <cell r="A2553" t="str">
            <v>61705-1000</v>
          </cell>
          <cell r="B2553" t="str">
            <v>Replacement guardrail thrie-beam rail element, type 3, class B</v>
          </cell>
          <cell r="C2553" t="str">
            <v>m</v>
          </cell>
          <cell r="D2553" t="str">
            <v>REPLACEMENT GUARDRAIL THRIE-BEAM RAIL ELEMENT, TYPE 3, CLASS B</v>
          </cell>
          <cell r="E2553" t="str">
            <v>LNFT</v>
          </cell>
        </row>
        <row r="2554">
          <cell r="A2554" t="str">
            <v>61705-1100</v>
          </cell>
          <cell r="B2554" t="str">
            <v>Replacement guardrail thrie-beam rail element, type 4, class A</v>
          </cell>
          <cell r="C2554" t="str">
            <v>m</v>
          </cell>
          <cell r="D2554" t="str">
            <v>REPLACEMENT GUARDRAIL THRIE-BEAM RAIL ELEMENT, TYPE 4, CLASS A</v>
          </cell>
          <cell r="E2554" t="str">
            <v>LNFT</v>
          </cell>
        </row>
        <row r="2555">
          <cell r="A2555" t="str">
            <v>61705-1200</v>
          </cell>
          <cell r="B2555" t="str">
            <v>Replacement guardrail thrie-beam rail element, type 4, class B</v>
          </cell>
          <cell r="C2555" t="str">
            <v>m</v>
          </cell>
          <cell r="D2555" t="str">
            <v>REPLACEMENT GUARDRAIL THRIE-BEAM RAIL ELEMENT, TYPE 4, CLASS B</v>
          </cell>
          <cell r="E2555" t="str">
            <v>LNFT</v>
          </cell>
        </row>
        <row r="2556">
          <cell r="A2556" t="str">
            <v>61705-1700</v>
          </cell>
          <cell r="B2556" t="str">
            <v>Replacement guardrail MB4 rail element, type 4, class B</v>
          </cell>
          <cell r="C2556" t="str">
            <v>m</v>
          </cell>
          <cell r="D2556" t="str">
            <v>REPLACEMENT GUARDRAIL MB4 RAIL ELEMENT, TYPE 4, CLASS B</v>
          </cell>
          <cell r="E2556" t="str">
            <v>LNFT</v>
          </cell>
        </row>
        <row r="2557">
          <cell r="A2557" t="str">
            <v>61707-0000</v>
          </cell>
          <cell r="B2557" t="str">
            <v>Structure transition railing</v>
          </cell>
          <cell r="C2557" t="str">
            <v>m</v>
          </cell>
          <cell r="D2557" t="str">
            <v>STRUCTURE TRANSITION RAILING</v>
          </cell>
          <cell r="E2557" t="str">
            <v>LNFT</v>
          </cell>
        </row>
        <row r="2558">
          <cell r="A2558" t="str">
            <v>61707-1000</v>
          </cell>
          <cell r="B2558" t="str">
            <v>Structure transition railing, G4 system</v>
          </cell>
          <cell r="C2558" t="str">
            <v>m</v>
          </cell>
          <cell r="D2558" t="str">
            <v>STRUCTURE TRANSITION RAILING, G4 SYSTEM</v>
          </cell>
          <cell r="E2558" t="str">
            <v>LNFT</v>
          </cell>
        </row>
        <row r="2559">
          <cell r="A2559" t="str">
            <v>61707-2000</v>
          </cell>
          <cell r="B2559" t="str">
            <v>Structure transition railing, SBT system</v>
          </cell>
          <cell r="C2559" t="str">
            <v>m</v>
          </cell>
          <cell r="D2559" t="str">
            <v>STRUCTURE TRANSITION RAILING, SBT SYSTEM</v>
          </cell>
          <cell r="E2559" t="str">
            <v>LNFT</v>
          </cell>
        </row>
        <row r="2560">
          <cell r="A2560" t="str">
            <v>61707-3000</v>
          </cell>
          <cell r="B2560" t="str">
            <v>Structure transition railing, abutting steel backed timber</v>
          </cell>
          <cell r="C2560" t="str">
            <v>m</v>
          </cell>
          <cell r="D2560" t="str">
            <v>STRUCTURE TRANSITION RAILING, ABUTTING STEEL BACKED TIMBER</v>
          </cell>
          <cell r="E2560" t="str">
            <v>LNFT</v>
          </cell>
        </row>
        <row r="2561">
          <cell r="A2561" t="str">
            <v>61707-4000</v>
          </cell>
          <cell r="B2561" t="str">
            <v>Structure transition railing, MGS system</v>
          </cell>
          <cell r="C2561" t="str">
            <v>m</v>
          </cell>
          <cell r="D2561" t="str">
            <v>STRUCTURE TRANSITION RAILING, MGS SYSTEM</v>
          </cell>
          <cell r="E2561" t="str">
            <v>LNFT</v>
          </cell>
        </row>
        <row r="2562">
          <cell r="A2562" t="str">
            <v>61708-1000</v>
          </cell>
          <cell r="B2562" t="str">
            <v>Remove and reset, guardrail</v>
          </cell>
          <cell r="C2562" t="str">
            <v>m</v>
          </cell>
          <cell r="D2562" t="str">
            <v>REMOVE AND RESET, GUARDRAIL</v>
          </cell>
          <cell r="E2562" t="str">
            <v>LNFT</v>
          </cell>
        </row>
        <row r="2563">
          <cell r="A2563" t="str">
            <v>61709-1000</v>
          </cell>
          <cell r="B2563" t="str">
            <v>Remove and reset, post</v>
          </cell>
          <cell r="C2563" t="str">
            <v>Each</v>
          </cell>
          <cell r="D2563" t="str">
            <v>REMOVE AND RESET, POST</v>
          </cell>
          <cell r="E2563" t="str">
            <v>EACH</v>
          </cell>
        </row>
        <row r="2564">
          <cell r="A2564" t="str">
            <v>61709-2000</v>
          </cell>
          <cell r="B2564" t="str">
            <v>Remove and reset, rail section</v>
          </cell>
          <cell r="C2564" t="str">
            <v>Each</v>
          </cell>
          <cell r="D2564" t="str">
            <v>REMOVE AND RESET, RAIL SECTION</v>
          </cell>
          <cell r="E2564" t="str">
            <v>EACH</v>
          </cell>
        </row>
        <row r="2565">
          <cell r="A2565" t="str">
            <v>61709-3000</v>
          </cell>
          <cell r="B2565" t="str">
            <v>Remove and reset, impact attenuator</v>
          </cell>
          <cell r="C2565" t="str">
            <v>Each</v>
          </cell>
          <cell r="D2565" t="str">
            <v>REMOVE AND RESET, IMPACT ATTENUATOR</v>
          </cell>
          <cell r="E2565" t="str">
            <v>EACH</v>
          </cell>
        </row>
        <row r="2566">
          <cell r="A2566" t="str">
            <v>61709-4000</v>
          </cell>
          <cell r="B2566" t="str">
            <v>Remove and reset, terminal section</v>
          </cell>
          <cell r="C2566" t="str">
            <v>Each</v>
          </cell>
          <cell r="D2566" t="str">
            <v>REMOVE AND RESET, TERMINAL SECTION</v>
          </cell>
          <cell r="E2566" t="str">
            <v>EACH</v>
          </cell>
        </row>
        <row r="2567">
          <cell r="A2567" t="str">
            <v>61710-0000</v>
          </cell>
          <cell r="B2567" t="str">
            <v>Raising guardrail</v>
          </cell>
          <cell r="C2567" t="str">
            <v>m</v>
          </cell>
          <cell r="D2567" t="str">
            <v>RAISING GUARDRAIL</v>
          </cell>
          <cell r="E2567" t="str">
            <v>LNFT</v>
          </cell>
        </row>
        <row r="2568">
          <cell r="A2568" t="str">
            <v>61711-0000</v>
          </cell>
          <cell r="B2568" t="str">
            <v>Impact attenuator</v>
          </cell>
          <cell r="C2568" t="str">
            <v>Each</v>
          </cell>
          <cell r="D2568" t="str">
            <v>IMPACT ATTENUATOR</v>
          </cell>
          <cell r="E2568" t="str">
            <v>EACH</v>
          </cell>
        </row>
        <row r="2569">
          <cell r="A2569" t="str">
            <v>61801-0000</v>
          </cell>
          <cell r="B2569" t="str">
            <v>Concrete barrier</v>
          </cell>
          <cell r="C2569" t="str">
            <v>m</v>
          </cell>
          <cell r="D2569" t="str">
            <v>CONCRETE BARRIER</v>
          </cell>
          <cell r="E2569" t="str">
            <v>LNFT</v>
          </cell>
        </row>
        <row r="2570">
          <cell r="A2570" t="str">
            <v>61802-0000</v>
          </cell>
          <cell r="B2570" t="str">
            <v>Concrete guardwall</v>
          </cell>
          <cell r="C2570" t="str">
            <v>m</v>
          </cell>
          <cell r="D2570" t="str">
            <v>CONCRETE GUARDWALL</v>
          </cell>
          <cell r="E2570" t="str">
            <v>LNFT</v>
          </cell>
        </row>
        <row r="2571">
          <cell r="A2571" t="str">
            <v>61803-1000</v>
          </cell>
          <cell r="B2571" t="str">
            <v>Precast concrete guardwall, type 1</v>
          </cell>
          <cell r="C2571" t="str">
            <v>m</v>
          </cell>
          <cell r="D2571" t="str">
            <v>PRECAST CONCRETE GUARDWALL, TYPE 1</v>
          </cell>
          <cell r="E2571" t="str">
            <v>LNFT</v>
          </cell>
        </row>
        <row r="2572">
          <cell r="A2572" t="str">
            <v>61803-2000</v>
          </cell>
          <cell r="B2572" t="str">
            <v>Precast concrete guardwall, type 2</v>
          </cell>
          <cell r="C2572" t="str">
            <v>m</v>
          </cell>
          <cell r="D2572" t="str">
            <v>PRECAST CONCRETE GUARDWALL, TYPE 2</v>
          </cell>
          <cell r="E2572" t="str">
            <v>LNFT</v>
          </cell>
        </row>
        <row r="2573">
          <cell r="A2573" t="str">
            <v>61803-3000</v>
          </cell>
          <cell r="B2573" t="str">
            <v>Precast concrete guardwall, type 3</v>
          </cell>
          <cell r="C2573" t="str">
            <v>m</v>
          </cell>
          <cell r="D2573" t="str">
            <v>PRECAST CONCRETE GUARDWALL, TYPE 3</v>
          </cell>
          <cell r="E2573" t="str">
            <v>LNFT</v>
          </cell>
        </row>
        <row r="2574">
          <cell r="A2574" t="str">
            <v>61803-4000</v>
          </cell>
          <cell r="B2574" t="str">
            <v>Precast concrete guardwall, type 4</v>
          </cell>
          <cell r="C2574" t="str">
            <v>m</v>
          </cell>
          <cell r="D2574" t="str">
            <v>PRECAST CONCRETE GUARDWALL, TYPE 4</v>
          </cell>
          <cell r="E2574" t="str">
            <v>LNFT</v>
          </cell>
        </row>
        <row r="2575">
          <cell r="A2575" t="str">
            <v>61804-1000</v>
          </cell>
          <cell r="B2575" t="str">
            <v>Terminal section, type 1</v>
          </cell>
          <cell r="C2575" t="str">
            <v>Each</v>
          </cell>
          <cell r="D2575" t="str">
            <v>TERMINAL SECTION, TYPE 1</v>
          </cell>
          <cell r="E2575" t="str">
            <v>EACH</v>
          </cell>
        </row>
        <row r="2576">
          <cell r="A2576" t="str">
            <v>61805-0000</v>
          </cell>
          <cell r="B2576" t="str">
            <v>Reset barrier</v>
          </cell>
          <cell r="C2576" t="str">
            <v>m</v>
          </cell>
          <cell r="D2576" t="str">
            <v>RESET BARRIER</v>
          </cell>
          <cell r="E2576" t="str">
            <v>LNFT</v>
          </cell>
        </row>
        <row r="2577">
          <cell r="A2577" t="str">
            <v>61806-0000</v>
          </cell>
          <cell r="B2577" t="str">
            <v>Reset terminal section</v>
          </cell>
          <cell r="C2577" t="str">
            <v>Each</v>
          </cell>
          <cell r="D2577" t="str">
            <v>RESET TERMINAL SECTION</v>
          </cell>
          <cell r="E2577" t="str">
            <v>EACH</v>
          </cell>
        </row>
        <row r="2578">
          <cell r="A2578" t="str">
            <v>61807-0000</v>
          </cell>
          <cell r="B2578" t="str">
            <v>Concrete parapet</v>
          </cell>
          <cell r="C2578" t="str">
            <v>m</v>
          </cell>
          <cell r="D2578" t="str">
            <v>CONCRETE PARAPET</v>
          </cell>
          <cell r="E2578" t="str">
            <v>LNFT</v>
          </cell>
        </row>
        <row r="2579">
          <cell r="A2579" t="str">
            <v>61901-0000</v>
          </cell>
          <cell r="B2579" t="str">
            <v>Fence</v>
          </cell>
          <cell r="C2579" t="str">
            <v>m</v>
          </cell>
          <cell r="D2579" t="str">
            <v>FENCE</v>
          </cell>
          <cell r="E2579" t="str">
            <v>LNFT</v>
          </cell>
        </row>
        <row r="2580">
          <cell r="A2580" t="str">
            <v>61901-0100</v>
          </cell>
          <cell r="B2580" t="str">
            <v>Fence, woven wire</v>
          </cell>
          <cell r="C2580" t="str">
            <v>m</v>
          </cell>
          <cell r="D2580" t="str">
            <v>FENCE, WOVEN WIRE</v>
          </cell>
          <cell r="E2580" t="str">
            <v>LNFT</v>
          </cell>
        </row>
        <row r="2581">
          <cell r="A2581" t="str">
            <v>61901-0200</v>
          </cell>
          <cell r="B2581" t="str">
            <v>Fence, woven wire, 1200mm height</v>
          </cell>
          <cell r="C2581" t="str">
            <v>m</v>
          </cell>
          <cell r="D2581" t="str">
            <v>FENCE, WOVEN WIRE, 48-INCH HEIGHT</v>
          </cell>
          <cell r="E2581" t="str">
            <v>LNFT</v>
          </cell>
        </row>
        <row r="2582">
          <cell r="A2582" t="str">
            <v>61901-0300</v>
          </cell>
          <cell r="B2582" t="str">
            <v>Fence, woven wire, 1350mm height</v>
          </cell>
          <cell r="C2582" t="str">
            <v>m</v>
          </cell>
          <cell r="D2582" t="str">
            <v>FENCE, WOVEN WIRE, 54-INCH HEIGHT</v>
          </cell>
          <cell r="E2582" t="str">
            <v>LNFT</v>
          </cell>
        </row>
        <row r="2583">
          <cell r="A2583" t="str">
            <v>61901-0400</v>
          </cell>
          <cell r="B2583" t="str">
            <v>Fence, woven wire, 1800mm height</v>
          </cell>
          <cell r="C2583" t="str">
            <v>m</v>
          </cell>
          <cell r="D2583" t="str">
            <v>FENCE, WOVEN WIRE, 72-INCH HEIGHT</v>
          </cell>
          <cell r="E2583" t="str">
            <v>LNFT</v>
          </cell>
        </row>
        <row r="2584">
          <cell r="A2584" t="str">
            <v>61901-0500</v>
          </cell>
          <cell r="B2584" t="str">
            <v>Fence, woven wire, 2400mm height</v>
          </cell>
          <cell r="C2584" t="str">
            <v>m</v>
          </cell>
          <cell r="D2584" t="str">
            <v>FENCE, WOVEN WIRE, 96-INCH HEIGHT</v>
          </cell>
          <cell r="E2584" t="str">
            <v>LNFT</v>
          </cell>
        </row>
        <row r="2585">
          <cell r="A2585" t="str">
            <v>61901-0550</v>
          </cell>
          <cell r="B2585" t="str">
            <v>Fence, barb-less wire</v>
          </cell>
          <cell r="C2585" t="str">
            <v>m</v>
          </cell>
          <cell r="D2585" t="str">
            <v>FENCE, BARB-LESS WIRE</v>
          </cell>
          <cell r="E2585" t="str">
            <v>LNFT</v>
          </cell>
        </row>
        <row r="2586">
          <cell r="A2586" t="str">
            <v>61901-0553</v>
          </cell>
          <cell r="B2586" t="str">
            <v>Fence, barb-less wire, 4 strand</v>
          </cell>
          <cell r="C2586" t="str">
            <v>m</v>
          </cell>
          <cell r="D2586" t="str">
            <v>FENCE, BARB-LESS WIRE, 4 STRAND</v>
          </cell>
          <cell r="E2586" t="str">
            <v>LNFT</v>
          </cell>
        </row>
        <row r="2587">
          <cell r="A2587" t="str">
            <v>61901-0600</v>
          </cell>
          <cell r="B2587" t="str">
            <v>Fence, barbed wire</v>
          </cell>
          <cell r="C2587" t="str">
            <v>m</v>
          </cell>
          <cell r="D2587" t="str">
            <v>FENCE, BARBED WIRE</v>
          </cell>
          <cell r="E2587" t="str">
            <v>LNFT</v>
          </cell>
        </row>
        <row r="2588">
          <cell r="A2588" t="str">
            <v>61901-0700</v>
          </cell>
          <cell r="B2588" t="str">
            <v>Fence, barbed wire, 2 strand</v>
          </cell>
          <cell r="C2588" t="str">
            <v>m</v>
          </cell>
          <cell r="D2588" t="str">
            <v>FENCE, BARBED WIRE, 2 STRAND</v>
          </cell>
          <cell r="E2588" t="str">
            <v>LNFT</v>
          </cell>
        </row>
        <row r="2589">
          <cell r="A2589" t="str">
            <v>61901-0800</v>
          </cell>
          <cell r="B2589" t="str">
            <v>Fence, barbed wire, 3 strand</v>
          </cell>
          <cell r="C2589" t="str">
            <v>m</v>
          </cell>
          <cell r="D2589" t="str">
            <v>FENCE, BARBED WIRE, 3 STRAND</v>
          </cell>
          <cell r="E2589" t="str">
            <v>LNFT</v>
          </cell>
        </row>
        <row r="2590">
          <cell r="A2590" t="str">
            <v>61901-0900</v>
          </cell>
          <cell r="B2590" t="str">
            <v>Fence, barbed wire, 4 strand</v>
          </cell>
          <cell r="C2590" t="str">
            <v>m</v>
          </cell>
          <cell r="D2590" t="str">
            <v>FENCE, BARBED WIRE, 4 STRAND</v>
          </cell>
          <cell r="E2590" t="str">
            <v>LNFT</v>
          </cell>
        </row>
        <row r="2591">
          <cell r="A2591" t="str">
            <v>61901-1000</v>
          </cell>
          <cell r="B2591" t="str">
            <v>Fence, barbed wire, 5 strand</v>
          </cell>
          <cell r="C2591" t="str">
            <v>m</v>
          </cell>
          <cell r="D2591" t="str">
            <v>FENCE, BARBED WIRE, 5 STRAND</v>
          </cell>
          <cell r="E2591" t="str">
            <v>LNFT</v>
          </cell>
        </row>
        <row r="2592">
          <cell r="A2592" t="str">
            <v>61901-1100</v>
          </cell>
          <cell r="B2592" t="str">
            <v>Fence, barbed wire, 5 strand, laydown</v>
          </cell>
          <cell r="C2592" t="str">
            <v>m</v>
          </cell>
          <cell r="D2592" t="str">
            <v>FENCE, BARBED WIRE, 5 STRAND, LAYDOWN</v>
          </cell>
          <cell r="E2592" t="str">
            <v>LNFT</v>
          </cell>
        </row>
        <row r="2593">
          <cell r="A2593" t="str">
            <v>61901-1200</v>
          </cell>
          <cell r="B2593" t="str">
            <v>Fence, barbed wire, 6 strand</v>
          </cell>
          <cell r="C2593" t="str">
            <v>m</v>
          </cell>
          <cell r="D2593" t="str">
            <v>FENCE, BARBED WIRE, 6 STRAND</v>
          </cell>
          <cell r="E2593" t="str">
            <v>LNFT</v>
          </cell>
        </row>
        <row r="2594">
          <cell r="A2594" t="str">
            <v>61901-1300</v>
          </cell>
          <cell r="B2594" t="str">
            <v>Fence, chain link</v>
          </cell>
          <cell r="C2594" t="str">
            <v>m</v>
          </cell>
          <cell r="D2594" t="str">
            <v>FENCE, CHAIN LINK</v>
          </cell>
          <cell r="E2594" t="str">
            <v>LNFT</v>
          </cell>
        </row>
        <row r="2595">
          <cell r="A2595" t="str">
            <v>61901-1400</v>
          </cell>
          <cell r="B2595" t="str">
            <v>Fence, chain link, 900mm height</v>
          </cell>
          <cell r="C2595" t="str">
            <v>m</v>
          </cell>
          <cell r="D2595" t="str">
            <v>FENCE, CHAIN LINK, 36-INCH HEIGHT</v>
          </cell>
          <cell r="E2595" t="str">
            <v>LNFT</v>
          </cell>
        </row>
        <row r="2596">
          <cell r="A2596" t="str">
            <v>61901-1500</v>
          </cell>
          <cell r="B2596" t="str">
            <v>Fence, chain link, 1050mm height</v>
          </cell>
          <cell r="C2596" t="str">
            <v>m</v>
          </cell>
          <cell r="D2596" t="str">
            <v>FENCE, CHAIN LINK, 42-INCH HEIGHT</v>
          </cell>
          <cell r="E2596" t="str">
            <v>LNFT</v>
          </cell>
        </row>
        <row r="2597">
          <cell r="A2597" t="str">
            <v>61901-1600</v>
          </cell>
          <cell r="B2597" t="str">
            <v>Fence, chain link, 1200mm height</v>
          </cell>
          <cell r="C2597" t="str">
            <v>m</v>
          </cell>
          <cell r="D2597" t="str">
            <v>FENCE, CHAIN LINK, 48-INCH HEIGHT</v>
          </cell>
          <cell r="E2597" t="str">
            <v>LNFT</v>
          </cell>
        </row>
        <row r="2598">
          <cell r="A2598" t="str">
            <v>61901-1700</v>
          </cell>
          <cell r="B2598" t="str">
            <v>Fence, chain link, 1350mm height</v>
          </cell>
          <cell r="C2598" t="str">
            <v>m</v>
          </cell>
          <cell r="D2598" t="str">
            <v>FENCE, CHAIN LINK, 54-INCH HEIGHT</v>
          </cell>
          <cell r="E2598" t="str">
            <v>LNFT</v>
          </cell>
        </row>
        <row r="2599">
          <cell r="A2599" t="str">
            <v>61901-1800</v>
          </cell>
          <cell r="B2599" t="str">
            <v>Fence, chain link, 1500mm height</v>
          </cell>
          <cell r="C2599" t="str">
            <v>m</v>
          </cell>
          <cell r="D2599" t="str">
            <v>FENCE, CHAIN LINK, 60-INCH HEIGHT</v>
          </cell>
          <cell r="E2599" t="str">
            <v>LNFT</v>
          </cell>
        </row>
        <row r="2600">
          <cell r="A2600" t="str">
            <v>61901-1900</v>
          </cell>
          <cell r="B2600" t="str">
            <v>Fence, chain link, 1650mm height</v>
          </cell>
          <cell r="C2600" t="str">
            <v>m</v>
          </cell>
          <cell r="D2600" t="str">
            <v>FENCE, CHAIN LINK, 66-INCH HEIGHT</v>
          </cell>
          <cell r="E2600" t="str">
            <v>LNFT</v>
          </cell>
        </row>
        <row r="2601">
          <cell r="A2601" t="str">
            <v>61901-2000</v>
          </cell>
          <cell r="B2601" t="str">
            <v>Fence, chain link, 1800mm height</v>
          </cell>
          <cell r="C2601" t="str">
            <v>m</v>
          </cell>
          <cell r="D2601" t="str">
            <v>FENCE, CHAIN LINK, 72-INCH HEIGHT</v>
          </cell>
          <cell r="E2601" t="str">
            <v>LNFT</v>
          </cell>
        </row>
        <row r="2602">
          <cell r="A2602" t="str">
            <v>61901-2100</v>
          </cell>
          <cell r="B2602" t="str">
            <v>Fence, chain link, 2400mm height</v>
          </cell>
          <cell r="C2602" t="str">
            <v>m</v>
          </cell>
          <cell r="D2602" t="str">
            <v>FENCE, CHAIN LINK, 96-INCH HEIGHT</v>
          </cell>
          <cell r="E2602" t="str">
            <v>LNFT</v>
          </cell>
        </row>
        <row r="2603">
          <cell r="A2603" t="str">
            <v>61901-2200</v>
          </cell>
          <cell r="B2603" t="str">
            <v>Fence, chain link, 3000mm height</v>
          </cell>
          <cell r="C2603" t="str">
            <v>m</v>
          </cell>
          <cell r="D2603" t="str">
            <v>FENCE, CHAIN LINK, 120-INCH HEIGHT</v>
          </cell>
          <cell r="E2603" t="str">
            <v>LNFT</v>
          </cell>
        </row>
        <row r="2604">
          <cell r="A2604" t="str">
            <v>61901-2250</v>
          </cell>
          <cell r="B2604" t="str">
            <v>Fence, rail</v>
          </cell>
          <cell r="C2604" t="str">
            <v>m</v>
          </cell>
          <cell r="D2604" t="str">
            <v>FENCE, RAIL</v>
          </cell>
          <cell r="E2604" t="str">
            <v>LNFT</v>
          </cell>
        </row>
        <row r="2605">
          <cell r="A2605" t="str">
            <v>61901-2253</v>
          </cell>
          <cell r="B2605" t="str">
            <v>Fence, rail, 4 rail</v>
          </cell>
          <cell r="C2605" t="str">
            <v>m</v>
          </cell>
          <cell r="D2605" t="str">
            <v>FENCE, RAIL, 4 RAIL</v>
          </cell>
          <cell r="E2605" t="str">
            <v>LNFT</v>
          </cell>
        </row>
        <row r="2606">
          <cell r="A2606" t="str">
            <v>61901-2300</v>
          </cell>
          <cell r="B2606" t="str">
            <v>Fence, split rail</v>
          </cell>
          <cell r="C2606" t="str">
            <v>m</v>
          </cell>
          <cell r="D2606" t="str">
            <v>FENCE, SPLIT RAIL</v>
          </cell>
          <cell r="E2606" t="str">
            <v>LNFT</v>
          </cell>
        </row>
        <row r="2607">
          <cell r="A2607" t="str">
            <v>61901-2400</v>
          </cell>
          <cell r="B2607" t="str">
            <v>Fence, split rail, 2 rail</v>
          </cell>
          <cell r="C2607" t="str">
            <v>m</v>
          </cell>
          <cell r="D2607" t="str">
            <v>FENCE, SPLIT RAIL, 2 RAIL</v>
          </cell>
          <cell r="E2607" t="str">
            <v>LNFT</v>
          </cell>
        </row>
        <row r="2608">
          <cell r="A2608" t="str">
            <v>61901-2500</v>
          </cell>
          <cell r="B2608" t="str">
            <v>Fence, split rail, 3 rail</v>
          </cell>
          <cell r="C2608" t="str">
            <v>m</v>
          </cell>
          <cell r="D2608" t="str">
            <v>FENCE, SPLIT RAIL, 3 RAIL</v>
          </cell>
          <cell r="E2608" t="str">
            <v>LNFT</v>
          </cell>
        </row>
        <row r="2609">
          <cell r="A2609" t="str">
            <v>61901-2600</v>
          </cell>
          <cell r="B2609" t="str">
            <v>Fence, split rail, 4 rail</v>
          </cell>
          <cell r="C2609" t="str">
            <v>m</v>
          </cell>
          <cell r="D2609" t="str">
            <v>FENCE, SPLIT RAIL, 4 RAIL</v>
          </cell>
          <cell r="E2609" t="str">
            <v>LNFT</v>
          </cell>
        </row>
        <row r="2610">
          <cell r="A2610" t="str">
            <v>61901-2700</v>
          </cell>
          <cell r="B2610" t="str">
            <v>Fence, split rail, 5 rail</v>
          </cell>
          <cell r="C2610" t="str">
            <v>m</v>
          </cell>
          <cell r="D2610" t="str">
            <v>FENCE, SPLIT RAIL, 5 RAIL</v>
          </cell>
          <cell r="E2610" t="str">
            <v>LNFT</v>
          </cell>
        </row>
        <row r="2611">
          <cell r="A2611" t="str">
            <v>61901-2800</v>
          </cell>
          <cell r="B2611" t="str">
            <v>Fence, split rail, 6 rail</v>
          </cell>
          <cell r="C2611" t="str">
            <v>m</v>
          </cell>
          <cell r="D2611" t="str">
            <v>FENCE, SPLIT RAIL, 6 RAIL</v>
          </cell>
          <cell r="E2611" t="str">
            <v>LNFT</v>
          </cell>
        </row>
        <row r="2612">
          <cell r="A2612" t="str">
            <v>61901-2900</v>
          </cell>
          <cell r="B2612" t="str">
            <v>Fence, split rail, 7 rail</v>
          </cell>
          <cell r="C2612" t="str">
            <v>m</v>
          </cell>
          <cell r="D2612" t="str">
            <v>FENCE, SPLIT RAIL, 7 RAIL</v>
          </cell>
          <cell r="E2612" t="str">
            <v>LNFT</v>
          </cell>
        </row>
        <row r="2613">
          <cell r="A2613" t="str">
            <v>61901-3000</v>
          </cell>
          <cell r="B2613" t="str">
            <v>Fence, wood stockade</v>
          </cell>
          <cell r="C2613" t="str">
            <v>m</v>
          </cell>
          <cell r="D2613" t="str">
            <v>FENCE, WOOD STOCKADE</v>
          </cell>
          <cell r="E2613" t="str">
            <v>LNFT</v>
          </cell>
        </row>
        <row r="2614">
          <cell r="A2614" t="str">
            <v>61901-3100</v>
          </cell>
          <cell r="B2614" t="str">
            <v>Fence, wood stockade, 1800mm height</v>
          </cell>
          <cell r="C2614" t="str">
            <v>m</v>
          </cell>
          <cell r="D2614" t="str">
            <v>FENCE, WOOD STOCKADE, 72-INCH HEIGHT</v>
          </cell>
          <cell r="E2614" t="str">
            <v>LNFT</v>
          </cell>
        </row>
        <row r="2615">
          <cell r="A2615" t="str">
            <v>61901-3200</v>
          </cell>
          <cell r="B2615" t="str">
            <v>Fence, wood stockade, 2400mm height</v>
          </cell>
          <cell r="C2615" t="str">
            <v>m</v>
          </cell>
          <cell r="D2615" t="str">
            <v>FENCE, WOOD STOCKADE, 96-INCH HEIGHT</v>
          </cell>
          <cell r="E2615" t="str">
            <v>LNFT</v>
          </cell>
        </row>
        <row r="2616">
          <cell r="A2616" t="str">
            <v>61901-3300</v>
          </cell>
          <cell r="B2616" t="str">
            <v>Fence, tortoise barrier</v>
          </cell>
          <cell r="C2616" t="str">
            <v>m</v>
          </cell>
          <cell r="D2616" t="str">
            <v>FENCE, TORTOISE BARRIER</v>
          </cell>
          <cell r="E2616" t="str">
            <v>LNFT</v>
          </cell>
        </row>
        <row r="2617">
          <cell r="A2617" t="str">
            <v>61901-3400</v>
          </cell>
          <cell r="B2617" t="str">
            <v>Fence, combination wire</v>
          </cell>
          <cell r="C2617" t="str">
            <v>m</v>
          </cell>
          <cell r="D2617" t="str">
            <v>FENCE, COMBINATION WIRE</v>
          </cell>
          <cell r="E2617" t="str">
            <v>LNFT</v>
          </cell>
        </row>
        <row r="2618">
          <cell r="A2618" t="str">
            <v>61902-0000</v>
          </cell>
          <cell r="B2618" t="str">
            <v>Gate</v>
          </cell>
          <cell r="C2618" t="str">
            <v>Each</v>
          </cell>
          <cell r="D2618" t="str">
            <v>GATE</v>
          </cell>
          <cell r="E2618" t="str">
            <v>EACH</v>
          </cell>
        </row>
        <row r="2619">
          <cell r="A2619" t="str">
            <v>61902-0100</v>
          </cell>
          <cell r="B2619" t="str">
            <v>Gate, wood</v>
          </cell>
          <cell r="C2619" t="str">
            <v>Each</v>
          </cell>
          <cell r="D2619" t="str">
            <v>GATE, WOOD</v>
          </cell>
          <cell r="E2619" t="str">
            <v>EACH</v>
          </cell>
        </row>
        <row r="2620">
          <cell r="A2620" t="str">
            <v>61902-0200</v>
          </cell>
          <cell r="B2620" t="str">
            <v>Gate, wood, 900mm width</v>
          </cell>
          <cell r="C2620" t="str">
            <v>Each</v>
          </cell>
          <cell r="D2620" t="str">
            <v>GATE, WOOD, 3 FEET WIDTH</v>
          </cell>
          <cell r="E2620" t="str">
            <v>EACH</v>
          </cell>
        </row>
        <row r="2621">
          <cell r="A2621" t="str">
            <v>61902-0300</v>
          </cell>
          <cell r="B2621" t="str">
            <v>Gate, wood, 3000mm width</v>
          </cell>
          <cell r="C2621" t="str">
            <v>Each</v>
          </cell>
          <cell r="D2621" t="str">
            <v>GATE, WOOD, 10 FEET WIDTH</v>
          </cell>
          <cell r="E2621" t="str">
            <v>EACH</v>
          </cell>
        </row>
        <row r="2622">
          <cell r="A2622" t="str">
            <v>61902-0400</v>
          </cell>
          <cell r="B2622" t="str">
            <v>Gate, wood, 4200mm width</v>
          </cell>
          <cell r="C2622" t="str">
            <v>Each</v>
          </cell>
          <cell r="D2622" t="str">
            <v>GATE, WOOD, 12 FEET WIDTH</v>
          </cell>
          <cell r="E2622" t="str">
            <v>EACH</v>
          </cell>
        </row>
        <row r="2623">
          <cell r="A2623" t="str">
            <v>61902-0500</v>
          </cell>
          <cell r="B2623" t="str">
            <v>Gate, wood, 4800mm width</v>
          </cell>
          <cell r="C2623" t="str">
            <v>Each</v>
          </cell>
          <cell r="D2623" t="str">
            <v>GATE, WOOD, 16 FEET WIDTH</v>
          </cell>
          <cell r="E2623" t="str">
            <v>EACH</v>
          </cell>
        </row>
        <row r="2624">
          <cell r="A2624" t="str">
            <v>61902-0600</v>
          </cell>
          <cell r="B2624" t="str">
            <v>Gate, wood, 6000mm width</v>
          </cell>
          <cell r="C2624" t="str">
            <v>Each</v>
          </cell>
          <cell r="D2624" t="str">
            <v>GATE, WOOD, 20 FEET WIDTH</v>
          </cell>
          <cell r="E2624" t="str">
            <v>EACH</v>
          </cell>
        </row>
        <row r="2625">
          <cell r="A2625" t="str">
            <v>61902-0700</v>
          </cell>
          <cell r="B2625" t="str">
            <v>Gate, wood, 6600mm width</v>
          </cell>
          <cell r="C2625" t="str">
            <v>Each</v>
          </cell>
          <cell r="D2625" t="str">
            <v>GATE, WOOD, 22 FEET WIDTH</v>
          </cell>
          <cell r="E2625" t="str">
            <v>EACH</v>
          </cell>
        </row>
        <row r="2626">
          <cell r="A2626" t="str">
            <v>61902-0800</v>
          </cell>
          <cell r="B2626" t="str">
            <v>Gate, wood, 8400mm width</v>
          </cell>
          <cell r="C2626" t="str">
            <v>Each</v>
          </cell>
          <cell r="D2626" t="str">
            <v>GATE, WOOD, 28 FEET WIDTH</v>
          </cell>
          <cell r="E2626" t="str">
            <v>EACH</v>
          </cell>
        </row>
        <row r="2627">
          <cell r="A2627" t="str">
            <v>61902-0900</v>
          </cell>
          <cell r="B2627" t="str">
            <v>Gate, metal</v>
          </cell>
          <cell r="C2627" t="str">
            <v>Each</v>
          </cell>
          <cell r="D2627" t="str">
            <v>GATE, METAL</v>
          </cell>
          <cell r="E2627" t="str">
            <v>EACH</v>
          </cell>
        </row>
        <row r="2628">
          <cell r="A2628" t="str">
            <v>61902-1000</v>
          </cell>
          <cell r="B2628" t="str">
            <v>Gate, metal, 900mm width</v>
          </cell>
          <cell r="C2628" t="str">
            <v>Each</v>
          </cell>
          <cell r="D2628" t="str">
            <v>GATE, METAL, 3 FEET WIDTH</v>
          </cell>
          <cell r="E2628" t="str">
            <v>EACH</v>
          </cell>
        </row>
        <row r="2629">
          <cell r="A2629" t="str">
            <v>61902-1100</v>
          </cell>
          <cell r="B2629" t="str">
            <v>Gate, metal, 3000mm width</v>
          </cell>
          <cell r="C2629" t="str">
            <v>Each</v>
          </cell>
          <cell r="D2629" t="str">
            <v>GATE, METAL, 10 FEET WIDTH</v>
          </cell>
          <cell r="E2629" t="str">
            <v>EACH</v>
          </cell>
        </row>
        <row r="2630">
          <cell r="A2630" t="str">
            <v>61902-1200</v>
          </cell>
          <cell r="B2630" t="str">
            <v>Gate, metal, 3600mm width</v>
          </cell>
          <cell r="C2630" t="str">
            <v>Each</v>
          </cell>
          <cell r="D2630" t="str">
            <v>GATE, METAL, 12 FEET WIDTH</v>
          </cell>
          <cell r="E2630" t="str">
            <v>EACH</v>
          </cell>
        </row>
        <row r="2631">
          <cell r="A2631" t="str">
            <v>61902-1300</v>
          </cell>
          <cell r="B2631" t="str">
            <v>Gate, metal, 4200mm width</v>
          </cell>
          <cell r="C2631" t="str">
            <v>Each</v>
          </cell>
          <cell r="D2631" t="str">
            <v>GATE, METAL, 14 FEET WIDTH</v>
          </cell>
          <cell r="E2631" t="str">
            <v>EACH</v>
          </cell>
        </row>
        <row r="2632">
          <cell r="A2632" t="str">
            <v>61902-1400</v>
          </cell>
          <cell r="B2632" t="str">
            <v>Gate, metal, 4800mm width</v>
          </cell>
          <cell r="C2632" t="str">
            <v>Each</v>
          </cell>
          <cell r="D2632" t="str">
            <v>GATE, METAL, 16 FEET WIDTH</v>
          </cell>
          <cell r="E2632" t="str">
            <v>EACH</v>
          </cell>
        </row>
        <row r="2633">
          <cell r="A2633" t="str">
            <v>61902-1500</v>
          </cell>
          <cell r="B2633" t="str">
            <v>Gate, metal, 5400mm width</v>
          </cell>
          <cell r="C2633" t="str">
            <v>Each</v>
          </cell>
          <cell r="D2633" t="str">
            <v>GATE, METAL, 18 FEET WIDTH</v>
          </cell>
          <cell r="E2633" t="str">
            <v>EACH</v>
          </cell>
        </row>
        <row r="2634">
          <cell r="A2634" t="str">
            <v>61902-1600</v>
          </cell>
          <cell r="B2634" t="str">
            <v>Gate, metal, 6000mm width</v>
          </cell>
          <cell r="C2634" t="str">
            <v>Each</v>
          </cell>
          <cell r="D2634" t="str">
            <v>GATE, METAL, 20 FEET WIDTH</v>
          </cell>
          <cell r="E2634" t="str">
            <v>EACH</v>
          </cell>
        </row>
        <row r="2635">
          <cell r="A2635" t="str">
            <v>61902-1700</v>
          </cell>
          <cell r="B2635" t="str">
            <v>Gate, metal, 6600mm width</v>
          </cell>
          <cell r="C2635" t="str">
            <v>Each</v>
          </cell>
          <cell r="D2635" t="str">
            <v>GATE, METAL, 22 FEET WIDTH</v>
          </cell>
          <cell r="E2635" t="str">
            <v>EACH</v>
          </cell>
        </row>
        <row r="2636">
          <cell r="A2636" t="str">
            <v>61902-1800</v>
          </cell>
          <cell r="B2636" t="str">
            <v>Gate, metal, 7200mm width</v>
          </cell>
          <cell r="C2636" t="str">
            <v>Each</v>
          </cell>
          <cell r="D2636" t="str">
            <v>GATE, METAL, 24 FEET WIDTH</v>
          </cell>
          <cell r="E2636" t="str">
            <v>EACH</v>
          </cell>
        </row>
        <row r="2637">
          <cell r="A2637" t="str">
            <v>61902-1900</v>
          </cell>
          <cell r="B2637" t="str">
            <v>Gate, metal, 7800mm width</v>
          </cell>
          <cell r="C2637" t="str">
            <v>Each</v>
          </cell>
          <cell r="D2637" t="str">
            <v>GATE, METAL, 26 FEET WIDTH</v>
          </cell>
          <cell r="E2637" t="str">
            <v>EACH</v>
          </cell>
        </row>
        <row r="2638">
          <cell r="A2638" t="str">
            <v>61902-2000</v>
          </cell>
          <cell r="B2638" t="str">
            <v>Gate, metal, 8400mm width</v>
          </cell>
          <cell r="C2638" t="str">
            <v>Each</v>
          </cell>
          <cell r="D2638" t="str">
            <v>GATE, METAL, 28 FEET WIDTH</v>
          </cell>
          <cell r="E2638" t="str">
            <v>EACH</v>
          </cell>
        </row>
        <row r="2639">
          <cell r="A2639" t="str">
            <v>61902-2100</v>
          </cell>
          <cell r="B2639" t="str">
            <v>Gate, metal, 9000mm width</v>
          </cell>
          <cell r="C2639" t="str">
            <v>Each</v>
          </cell>
          <cell r="D2639" t="str">
            <v>GATE, METAL, 30 FEET WIDTH</v>
          </cell>
          <cell r="E2639" t="str">
            <v>EACH</v>
          </cell>
        </row>
        <row r="2640">
          <cell r="A2640" t="str">
            <v>61902-2150</v>
          </cell>
          <cell r="B2640" t="str">
            <v>Gate, metal, 9600mm width</v>
          </cell>
          <cell r="C2640" t="str">
            <v>Each</v>
          </cell>
          <cell r="D2640" t="str">
            <v>GATE, METAL, 32 FEET WIDTH</v>
          </cell>
          <cell r="E2640" t="str">
            <v>EACH</v>
          </cell>
        </row>
        <row r="2641">
          <cell r="A2641" t="str">
            <v>61902-2200</v>
          </cell>
          <cell r="B2641" t="str">
            <v>Gate, metal, 10200mm width</v>
          </cell>
          <cell r="C2641" t="str">
            <v>Each</v>
          </cell>
          <cell r="D2641" t="str">
            <v>GATE, METAL, 34 FEET WIDTH</v>
          </cell>
          <cell r="E2641" t="str">
            <v>EACH</v>
          </cell>
        </row>
        <row r="2642">
          <cell r="A2642" t="str">
            <v>61902-2300</v>
          </cell>
          <cell r="B2642" t="str">
            <v>Gate, barbed wire</v>
          </cell>
          <cell r="C2642" t="str">
            <v>Each</v>
          </cell>
          <cell r="D2642" t="str">
            <v>GATE, BARBED WIRE</v>
          </cell>
          <cell r="E2642" t="str">
            <v>EACH</v>
          </cell>
        </row>
        <row r="2643">
          <cell r="A2643" t="str">
            <v>61902-2400</v>
          </cell>
          <cell r="B2643" t="str">
            <v>Gate, barbed wire, 3-strand</v>
          </cell>
          <cell r="C2643" t="str">
            <v>Each</v>
          </cell>
          <cell r="D2643" t="str">
            <v>GATE, BARBED WIRE, 3-STRAND</v>
          </cell>
          <cell r="E2643" t="str">
            <v>EACH</v>
          </cell>
        </row>
        <row r="2644">
          <cell r="A2644" t="str">
            <v>61902-2500</v>
          </cell>
          <cell r="B2644" t="str">
            <v>Gate, barbed wire, 4-strand</v>
          </cell>
          <cell r="C2644" t="str">
            <v>Each</v>
          </cell>
          <cell r="D2644" t="str">
            <v>GATE, BARBED WIRE, 4-STRAND</v>
          </cell>
          <cell r="E2644" t="str">
            <v>EACH</v>
          </cell>
        </row>
        <row r="2645">
          <cell r="A2645" t="str">
            <v>61902-2600</v>
          </cell>
          <cell r="B2645" t="str">
            <v>Gate, barbed wire, 5-strand</v>
          </cell>
          <cell r="C2645" t="str">
            <v>Each</v>
          </cell>
          <cell r="D2645" t="str">
            <v>GATE, BARBED WIRE, 5-STRAND</v>
          </cell>
          <cell r="E2645" t="str">
            <v>EACH</v>
          </cell>
        </row>
        <row r="2646">
          <cell r="A2646" t="str">
            <v>61902-2700</v>
          </cell>
          <cell r="B2646" t="str">
            <v>Gate, chain link</v>
          </cell>
          <cell r="C2646" t="str">
            <v>Each</v>
          </cell>
          <cell r="D2646" t="str">
            <v>GATE, CHAIN LINK</v>
          </cell>
          <cell r="E2646" t="str">
            <v>EACH</v>
          </cell>
        </row>
        <row r="2647">
          <cell r="A2647" t="str">
            <v>61902-2800</v>
          </cell>
          <cell r="B2647" t="str">
            <v>Gate, chain link, 900mm width</v>
          </cell>
          <cell r="C2647" t="str">
            <v>Each</v>
          </cell>
          <cell r="D2647" t="str">
            <v>GATE, CHAIN LINK, 3 FEET WIDTH</v>
          </cell>
          <cell r="E2647" t="str">
            <v>EACH</v>
          </cell>
        </row>
        <row r="2648">
          <cell r="A2648" t="str">
            <v>61902-2900</v>
          </cell>
          <cell r="B2648" t="str">
            <v>Gate, chain link, 1200mm width</v>
          </cell>
          <cell r="C2648" t="str">
            <v>Each</v>
          </cell>
          <cell r="D2648" t="str">
            <v>GATE, CHAIN LINK, 4 FEET WIDTH</v>
          </cell>
          <cell r="E2648" t="str">
            <v>EACH</v>
          </cell>
        </row>
        <row r="2649">
          <cell r="A2649" t="str">
            <v>61902-3000</v>
          </cell>
          <cell r="B2649" t="str">
            <v>Gate, chain link, 1800mm width</v>
          </cell>
          <cell r="C2649" t="str">
            <v>Each</v>
          </cell>
          <cell r="D2649" t="str">
            <v>GATE, CHAIN LINK, 6 FEET WIDTH</v>
          </cell>
          <cell r="E2649" t="str">
            <v>EACH</v>
          </cell>
        </row>
        <row r="2650">
          <cell r="A2650" t="str">
            <v>61902-3100</v>
          </cell>
          <cell r="B2650" t="str">
            <v>Gate, chain link, 2400mm width</v>
          </cell>
          <cell r="C2650" t="str">
            <v>Each</v>
          </cell>
          <cell r="D2650" t="str">
            <v>GATE, CHAIN LINK, 8 FEET WIDTH</v>
          </cell>
          <cell r="E2650" t="str">
            <v>EACH</v>
          </cell>
        </row>
        <row r="2651">
          <cell r="A2651" t="str">
            <v>61902-3200</v>
          </cell>
          <cell r="B2651" t="str">
            <v>Gate, chain link, 3000mm width</v>
          </cell>
          <cell r="C2651" t="str">
            <v>Each</v>
          </cell>
          <cell r="D2651" t="str">
            <v>GATE, CHAIN LINK, 10 FEET WIDTH</v>
          </cell>
          <cell r="E2651" t="str">
            <v>EACH</v>
          </cell>
        </row>
        <row r="2652">
          <cell r="A2652" t="str">
            <v>61902-3300</v>
          </cell>
          <cell r="B2652" t="str">
            <v>Gate, chain link, 3600mm width</v>
          </cell>
          <cell r="C2652" t="str">
            <v>Each</v>
          </cell>
          <cell r="D2652" t="str">
            <v>GATE, CHAIN LINK, 12 FEET WIDTH</v>
          </cell>
          <cell r="E2652" t="str">
            <v>EACH</v>
          </cell>
        </row>
        <row r="2653">
          <cell r="A2653" t="str">
            <v>61902-3400</v>
          </cell>
          <cell r="B2653" t="str">
            <v>Gate, chain link, 4200mm width</v>
          </cell>
          <cell r="C2653" t="str">
            <v>Each</v>
          </cell>
          <cell r="D2653" t="str">
            <v>GATE, CHAIN LINK, 14 FEET WIDTH</v>
          </cell>
          <cell r="E2653" t="str">
            <v>EACH</v>
          </cell>
        </row>
        <row r="2654">
          <cell r="A2654" t="str">
            <v>61902-3500</v>
          </cell>
          <cell r="B2654" t="str">
            <v>Gate, chain link, 4800mm width</v>
          </cell>
          <cell r="C2654" t="str">
            <v>Each</v>
          </cell>
          <cell r="D2654" t="str">
            <v>GATE, CHAIN LINK, 16 FEET WIDTH</v>
          </cell>
          <cell r="E2654" t="str">
            <v>EACH</v>
          </cell>
        </row>
        <row r="2655">
          <cell r="A2655" t="str">
            <v>61902-3600</v>
          </cell>
          <cell r="B2655" t="str">
            <v>Gate, chain link, 5400mm width</v>
          </cell>
          <cell r="C2655" t="str">
            <v>Each</v>
          </cell>
          <cell r="D2655" t="str">
            <v>GATE, CHAIN LINK, 18 FEET WIDTH</v>
          </cell>
          <cell r="E2655" t="str">
            <v>EACH</v>
          </cell>
        </row>
        <row r="2656">
          <cell r="A2656" t="str">
            <v>61902-3700</v>
          </cell>
          <cell r="B2656" t="str">
            <v>Gate, chain link, 6000mm width</v>
          </cell>
          <cell r="C2656" t="str">
            <v>Each</v>
          </cell>
          <cell r="D2656" t="str">
            <v>GATE, CHAIN LINK, 20 FEET WIDTH</v>
          </cell>
          <cell r="E2656" t="str">
            <v>EACH</v>
          </cell>
        </row>
        <row r="2657">
          <cell r="A2657" t="str">
            <v>61902-3800</v>
          </cell>
          <cell r="B2657" t="str">
            <v>Gate, chain link, 6600mm width</v>
          </cell>
          <cell r="C2657" t="str">
            <v>Each</v>
          </cell>
          <cell r="D2657" t="str">
            <v>GATE, CHAIN LINK, 22 FEET WIDTH</v>
          </cell>
          <cell r="E2657" t="str">
            <v>EACH</v>
          </cell>
        </row>
        <row r="2658">
          <cell r="A2658" t="str">
            <v>61902-3900</v>
          </cell>
          <cell r="B2658" t="str">
            <v>Gate, chain link, 7200mm width</v>
          </cell>
          <cell r="C2658" t="str">
            <v>Each</v>
          </cell>
          <cell r="D2658" t="str">
            <v>GATE, CHAIN LINK, 24 FEET WIDTH</v>
          </cell>
          <cell r="E2658" t="str">
            <v>EACH</v>
          </cell>
        </row>
        <row r="2659">
          <cell r="A2659" t="str">
            <v>61902-4000</v>
          </cell>
          <cell r="B2659" t="str">
            <v>Gate, chain link, 7800mm width</v>
          </cell>
          <cell r="C2659" t="str">
            <v>Each</v>
          </cell>
          <cell r="D2659" t="str">
            <v>GATE, CHAIN LINK, 26 FEET WIDTH</v>
          </cell>
          <cell r="E2659" t="str">
            <v>EACH</v>
          </cell>
        </row>
        <row r="2660">
          <cell r="A2660" t="str">
            <v>61902-4100</v>
          </cell>
          <cell r="B2660" t="str">
            <v>Gate, chain link, 8400mm width</v>
          </cell>
          <cell r="C2660" t="str">
            <v>Each</v>
          </cell>
          <cell r="D2660" t="str">
            <v>GATE, CHAIN LINK, 28 FEET WIDTH</v>
          </cell>
          <cell r="E2660" t="str">
            <v>EACH</v>
          </cell>
        </row>
        <row r="2661">
          <cell r="A2661" t="str">
            <v>61902-4200</v>
          </cell>
          <cell r="B2661" t="str">
            <v>Gate, chain link, 9000mm width</v>
          </cell>
          <cell r="C2661" t="str">
            <v>Each</v>
          </cell>
          <cell r="D2661" t="str">
            <v>GATE, CHAIN LINK, 30 FEET WIDTH</v>
          </cell>
          <cell r="E2661" t="str">
            <v>EACH</v>
          </cell>
        </row>
        <row r="2662">
          <cell r="A2662" t="str">
            <v>61902-4300</v>
          </cell>
          <cell r="B2662" t="str">
            <v>Gate, woven wire</v>
          </cell>
          <cell r="C2662" t="str">
            <v>Each</v>
          </cell>
          <cell r="D2662" t="str">
            <v>GATE, WOVEN WIRE</v>
          </cell>
          <cell r="E2662" t="str">
            <v>EACH</v>
          </cell>
        </row>
        <row r="2663">
          <cell r="A2663" t="str">
            <v>61902-4400</v>
          </cell>
          <cell r="B2663" t="str">
            <v>Gate, woven wire, 900mm width</v>
          </cell>
          <cell r="C2663" t="str">
            <v>Each</v>
          </cell>
          <cell r="D2663" t="str">
            <v>GATE, WOVEN WIRE, 3 FEET WIDTH</v>
          </cell>
          <cell r="E2663" t="str">
            <v>EACH</v>
          </cell>
        </row>
        <row r="2664">
          <cell r="A2664" t="str">
            <v>61902-4500</v>
          </cell>
          <cell r="B2664" t="str">
            <v>Gate, woven wire, 1200mm width</v>
          </cell>
          <cell r="C2664" t="str">
            <v>Each</v>
          </cell>
          <cell r="D2664" t="str">
            <v>GATE, WOVEN WIRE, 4 FEET WIDTH</v>
          </cell>
          <cell r="E2664" t="str">
            <v>EACH</v>
          </cell>
        </row>
        <row r="2665">
          <cell r="A2665" t="str">
            <v>61902-4600</v>
          </cell>
          <cell r="B2665" t="str">
            <v>Gate, woven wire, 1800mm width</v>
          </cell>
          <cell r="C2665" t="str">
            <v>Each</v>
          </cell>
          <cell r="D2665" t="str">
            <v>GATE, WOVEN WIRE, 6 FEET WIDTH</v>
          </cell>
          <cell r="E2665" t="str">
            <v>EACH</v>
          </cell>
        </row>
        <row r="2666">
          <cell r="A2666" t="str">
            <v>61902-4700</v>
          </cell>
          <cell r="B2666" t="str">
            <v>Gate, woven wire, 2400mm width</v>
          </cell>
          <cell r="C2666" t="str">
            <v>Each</v>
          </cell>
          <cell r="D2666" t="str">
            <v>GATE, WOVEN WIRE, 8 FEET WIDTH</v>
          </cell>
          <cell r="E2666" t="str">
            <v>EACH</v>
          </cell>
        </row>
        <row r="2667">
          <cell r="A2667" t="str">
            <v>61902-4800</v>
          </cell>
          <cell r="B2667" t="str">
            <v>Gate, woven wire, 3000mm width</v>
          </cell>
          <cell r="C2667" t="str">
            <v>Each</v>
          </cell>
          <cell r="D2667" t="str">
            <v>GATE, WOVEN WIRE, 10 FEET WIDTH</v>
          </cell>
          <cell r="E2667" t="str">
            <v>EACH</v>
          </cell>
        </row>
        <row r="2668">
          <cell r="A2668" t="str">
            <v>61902-4900</v>
          </cell>
          <cell r="B2668" t="str">
            <v>Gate, woven wire, 3600mm width</v>
          </cell>
          <cell r="C2668" t="str">
            <v>Each</v>
          </cell>
          <cell r="D2668" t="str">
            <v>GATE, WOVEN WIRE, 12 FEET WIDTH</v>
          </cell>
          <cell r="E2668" t="str">
            <v>EACH</v>
          </cell>
        </row>
        <row r="2669">
          <cell r="A2669" t="str">
            <v>61902-5000</v>
          </cell>
          <cell r="B2669" t="str">
            <v>Gate, woven wire, 4200mm width</v>
          </cell>
          <cell r="C2669" t="str">
            <v>Each</v>
          </cell>
          <cell r="D2669" t="str">
            <v>GATE, WOVEN WIRE, 14 FEET WIDTH</v>
          </cell>
          <cell r="E2669" t="str">
            <v>EACH</v>
          </cell>
        </row>
        <row r="2670">
          <cell r="A2670" t="str">
            <v>61902-5100</v>
          </cell>
          <cell r="B2670" t="str">
            <v>Gate, woven wire, 4800mm width</v>
          </cell>
          <cell r="C2670" t="str">
            <v>Each</v>
          </cell>
          <cell r="D2670" t="str">
            <v>GATE, WOVEN WIRE, 16 FEET WIDTH</v>
          </cell>
          <cell r="E2670" t="str">
            <v>EACH</v>
          </cell>
        </row>
        <row r="2671">
          <cell r="A2671" t="str">
            <v>61902-5200</v>
          </cell>
          <cell r="B2671" t="str">
            <v>Gate, woven wire, 5400mm width</v>
          </cell>
          <cell r="C2671" t="str">
            <v>Each</v>
          </cell>
          <cell r="D2671" t="str">
            <v>GATE, WOVEN WIRE, 18 FEET WIDTH</v>
          </cell>
          <cell r="E2671" t="str">
            <v>EACH</v>
          </cell>
        </row>
        <row r="2672">
          <cell r="A2672" t="str">
            <v>61902-5300</v>
          </cell>
          <cell r="B2672" t="str">
            <v>Gate, combination wire</v>
          </cell>
          <cell r="C2672" t="str">
            <v>Each</v>
          </cell>
          <cell r="D2672" t="str">
            <v>GATE, COMBINATION WIRE</v>
          </cell>
          <cell r="E2672" t="str">
            <v>EACH</v>
          </cell>
        </row>
        <row r="2673">
          <cell r="A2673" t="str">
            <v>61903-0000</v>
          </cell>
          <cell r="B2673" t="str">
            <v>Cattle guard</v>
          </cell>
          <cell r="C2673" t="str">
            <v>Each</v>
          </cell>
          <cell r="D2673" t="str">
            <v>CATTLE GUARD</v>
          </cell>
          <cell r="E2673" t="str">
            <v>EACH</v>
          </cell>
        </row>
        <row r="2674">
          <cell r="A2674" t="str">
            <v>61903-0100</v>
          </cell>
          <cell r="B2674" t="str">
            <v>Cattle guard, 3600mm</v>
          </cell>
          <cell r="C2674" t="str">
            <v>Each</v>
          </cell>
          <cell r="D2674" t="str">
            <v>CATTLE GUARD, 12 FEET</v>
          </cell>
          <cell r="E2674" t="str">
            <v>EACH</v>
          </cell>
        </row>
        <row r="2675">
          <cell r="A2675" t="str">
            <v>61903-0200</v>
          </cell>
          <cell r="B2675" t="str">
            <v>Cattle guard, 4200mm</v>
          </cell>
          <cell r="C2675" t="str">
            <v>Each</v>
          </cell>
          <cell r="D2675" t="str">
            <v>CATTLE GUARD, 14 FEET</v>
          </cell>
          <cell r="E2675" t="str">
            <v>EACH</v>
          </cell>
        </row>
        <row r="2676">
          <cell r="A2676" t="str">
            <v>61903-0300</v>
          </cell>
          <cell r="B2676" t="str">
            <v>Cattle guard, 4800mm</v>
          </cell>
          <cell r="C2676" t="str">
            <v>Each</v>
          </cell>
          <cell r="D2676" t="str">
            <v>CATTLE GUARD, 16 FEET</v>
          </cell>
          <cell r="E2676" t="str">
            <v>EACH</v>
          </cell>
        </row>
        <row r="2677">
          <cell r="A2677" t="str">
            <v>61903-0400</v>
          </cell>
          <cell r="B2677" t="str">
            <v>Cattle guard, 5400mm</v>
          </cell>
          <cell r="C2677" t="str">
            <v>Each</v>
          </cell>
          <cell r="D2677" t="str">
            <v>CATTLE GUARD, 18 FEET</v>
          </cell>
          <cell r="E2677" t="str">
            <v>EACH</v>
          </cell>
        </row>
        <row r="2678">
          <cell r="A2678" t="str">
            <v>61903-0500</v>
          </cell>
          <cell r="B2678" t="str">
            <v>Cattle guard, 6000mm</v>
          </cell>
          <cell r="C2678" t="str">
            <v>Each</v>
          </cell>
          <cell r="D2678" t="str">
            <v>CATTLE GUARD, 20 FEET</v>
          </cell>
          <cell r="E2678" t="str">
            <v>EACH</v>
          </cell>
        </row>
        <row r="2679">
          <cell r="A2679" t="str">
            <v>61903-0600</v>
          </cell>
          <cell r="B2679" t="str">
            <v>Cattle guard, 6600mm</v>
          </cell>
          <cell r="C2679" t="str">
            <v>Each</v>
          </cell>
          <cell r="D2679" t="str">
            <v>CATTLE GUARD, 22 FEET</v>
          </cell>
          <cell r="E2679" t="str">
            <v>EACH</v>
          </cell>
        </row>
        <row r="2680">
          <cell r="A2680" t="str">
            <v>61903-0700</v>
          </cell>
          <cell r="B2680" t="str">
            <v>Cattle guard, 7200mm</v>
          </cell>
          <cell r="C2680" t="str">
            <v>Each</v>
          </cell>
          <cell r="D2680" t="str">
            <v>CATTLE GUARD, 24 FEET</v>
          </cell>
          <cell r="E2680" t="str">
            <v>EACH</v>
          </cell>
        </row>
        <row r="2681">
          <cell r="A2681" t="str">
            <v>61903-0800</v>
          </cell>
          <cell r="B2681" t="str">
            <v>Cattle guard, 7800mm</v>
          </cell>
          <cell r="C2681" t="str">
            <v>Each</v>
          </cell>
          <cell r="D2681" t="str">
            <v>CATTLE GUARD, 26 FEET</v>
          </cell>
          <cell r="E2681" t="str">
            <v>EACH</v>
          </cell>
        </row>
        <row r="2682">
          <cell r="A2682" t="str">
            <v>61903-0900</v>
          </cell>
          <cell r="B2682" t="str">
            <v>Cattle guard, 8400mm</v>
          </cell>
          <cell r="C2682" t="str">
            <v>Each</v>
          </cell>
          <cell r="D2682" t="str">
            <v>CATTLE GUARD, 28 FEET</v>
          </cell>
          <cell r="E2682" t="str">
            <v>EACH</v>
          </cell>
        </row>
        <row r="2683">
          <cell r="A2683" t="str">
            <v>61903-1000</v>
          </cell>
          <cell r="B2683" t="str">
            <v>Cattle guard, 9000mm</v>
          </cell>
          <cell r="C2683" t="str">
            <v>Each</v>
          </cell>
          <cell r="D2683" t="str">
            <v>CATTLE GUARD, 30 FEET</v>
          </cell>
          <cell r="E2683" t="str">
            <v>EACH</v>
          </cell>
        </row>
        <row r="2684">
          <cell r="A2684" t="str">
            <v>61903-1100</v>
          </cell>
          <cell r="B2684" t="str">
            <v>Cattle guard, 9600mm</v>
          </cell>
          <cell r="C2684" t="str">
            <v>Each</v>
          </cell>
          <cell r="D2684" t="str">
            <v>CATTLE GUARD, 32 FEET</v>
          </cell>
          <cell r="E2684" t="str">
            <v>EACH</v>
          </cell>
        </row>
        <row r="2685">
          <cell r="A2685" t="str">
            <v>61903-1300</v>
          </cell>
          <cell r="B2685" t="str">
            <v>Cattle guard, 10800mm</v>
          </cell>
          <cell r="C2685" t="str">
            <v>Each</v>
          </cell>
          <cell r="D2685" t="str">
            <v>CATTLE GUARD, 36 FEET</v>
          </cell>
          <cell r="E2685" t="str">
            <v>EACH</v>
          </cell>
        </row>
        <row r="2686">
          <cell r="A2686" t="str">
            <v>61903-1500</v>
          </cell>
          <cell r="B2686" t="str">
            <v>Cattle guard, 12000mm</v>
          </cell>
          <cell r="C2686" t="str">
            <v>Each</v>
          </cell>
          <cell r="D2686" t="str">
            <v>CATTLE GUARD, 40 FEET</v>
          </cell>
          <cell r="E2686" t="str">
            <v>EACH</v>
          </cell>
        </row>
        <row r="2687">
          <cell r="A2687" t="str">
            <v>61904-0000</v>
          </cell>
          <cell r="B2687" t="str">
            <v>Bollard post</v>
          </cell>
          <cell r="C2687" t="str">
            <v>Each</v>
          </cell>
          <cell r="D2687" t="str">
            <v>BOLLARD POST</v>
          </cell>
          <cell r="E2687" t="str">
            <v>EACH</v>
          </cell>
        </row>
        <row r="2688">
          <cell r="A2688" t="str">
            <v>61905-0000</v>
          </cell>
          <cell r="B2688" t="str">
            <v>Tree planking</v>
          </cell>
          <cell r="C2688" t="str">
            <v>m</v>
          </cell>
          <cell r="D2688" t="str">
            <v>TREE PLANKING</v>
          </cell>
          <cell r="E2688" t="str">
            <v>LNFT</v>
          </cell>
        </row>
        <row r="2689">
          <cell r="A2689" t="str">
            <v>61906-0000</v>
          </cell>
          <cell r="B2689" t="str">
            <v>Stile</v>
          </cell>
          <cell r="C2689" t="str">
            <v>Each</v>
          </cell>
          <cell r="D2689" t="str">
            <v>STILE</v>
          </cell>
          <cell r="E2689" t="str">
            <v>EACH</v>
          </cell>
        </row>
        <row r="2690">
          <cell r="A2690" t="str">
            <v>61907-0000</v>
          </cell>
          <cell r="B2690" t="str">
            <v>Fence post</v>
          </cell>
          <cell r="C2690" t="str">
            <v>Each</v>
          </cell>
          <cell r="D2690" t="str">
            <v>FENCE POST</v>
          </cell>
          <cell r="E2690" t="str">
            <v>EACH</v>
          </cell>
        </row>
        <row r="2691">
          <cell r="A2691" t="str">
            <v>61907-1000</v>
          </cell>
          <cell r="B2691" t="str">
            <v>Fence post, concrete</v>
          </cell>
          <cell r="C2691" t="str">
            <v>Each</v>
          </cell>
          <cell r="D2691" t="str">
            <v>FENCE POST, CONCRETE</v>
          </cell>
          <cell r="E2691" t="str">
            <v>EACH</v>
          </cell>
        </row>
        <row r="2692">
          <cell r="A2692" t="str">
            <v>61920-1000</v>
          </cell>
          <cell r="B2692" t="str">
            <v>Remove and reset bollard post</v>
          </cell>
          <cell r="C2692" t="str">
            <v>Each</v>
          </cell>
          <cell r="D2692" t="str">
            <v>REMOVE AND RESET BOLLARD POST</v>
          </cell>
          <cell r="E2692" t="str">
            <v>EACH</v>
          </cell>
        </row>
        <row r="2693">
          <cell r="A2693" t="str">
            <v>61920-2000</v>
          </cell>
          <cell r="B2693" t="str">
            <v>Remove and reset gate</v>
          </cell>
          <cell r="C2693" t="str">
            <v>Each</v>
          </cell>
          <cell r="D2693" t="str">
            <v>REMOVE AND RESET GATE</v>
          </cell>
          <cell r="E2693" t="str">
            <v>EACH</v>
          </cell>
        </row>
        <row r="2694">
          <cell r="A2694" t="str">
            <v>61920-3000</v>
          </cell>
          <cell r="B2694" t="str">
            <v>Remove and reset cattle guard</v>
          </cell>
          <cell r="C2694" t="str">
            <v>Each</v>
          </cell>
          <cell r="D2694" t="str">
            <v>REMOVE AND RESET CATTLE GUARD</v>
          </cell>
          <cell r="E2694" t="str">
            <v>EACH</v>
          </cell>
        </row>
        <row r="2695">
          <cell r="A2695" t="str">
            <v>61920-4000</v>
          </cell>
          <cell r="B2695" t="str">
            <v>Remove and reset stile</v>
          </cell>
          <cell r="C2695" t="str">
            <v>Each</v>
          </cell>
          <cell r="D2695" t="str">
            <v>REMOVE AND RESET STILE</v>
          </cell>
          <cell r="E2695" t="str">
            <v>EACH</v>
          </cell>
        </row>
        <row r="2696">
          <cell r="A2696" t="str">
            <v>61921-1000</v>
          </cell>
          <cell r="B2696" t="str">
            <v>Remove and reset fence</v>
          </cell>
          <cell r="C2696" t="str">
            <v>m</v>
          </cell>
          <cell r="D2696" t="str">
            <v>REMOVE AND RESET FENCE</v>
          </cell>
          <cell r="E2696" t="str">
            <v>LNFT</v>
          </cell>
        </row>
        <row r="2697">
          <cell r="A2697" t="str">
            <v>62001-0000</v>
          </cell>
          <cell r="B2697" t="str">
            <v>Stone masonry</v>
          </cell>
          <cell r="C2697" t="str">
            <v>m3</v>
          </cell>
          <cell r="D2697" t="str">
            <v>STONE MASONRY</v>
          </cell>
          <cell r="E2697" t="str">
            <v>CUYD</v>
          </cell>
        </row>
        <row r="2698">
          <cell r="A2698" t="str">
            <v>62001-0100</v>
          </cell>
          <cell r="B2698" t="str">
            <v>Class A masonry, fine pointed finish</v>
          </cell>
          <cell r="C2698" t="str">
            <v>m3</v>
          </cell>
          <cell r="D2698" t="str">
            <v>CLASS A MASONRY, FINE POINTED FINISH</v>
          </cell>
          <cell r="E2698" t="str">
            <v>CUYD</v>
          </cell>
        </row>
        <row r="2699">
          <cell r="A2699" t="str">
            <v>62001-0200</v>
          </cell>
          <cell r="B2699" t="str">
            <v>Class A masonry, medium pointed finish</v>
          </cell>
          <cell r="C2699" t="str">
            <v>m3</v>
          </cell>
          <cell r="D2699" t="str">
            <v>CLASS A MASONRY, MEDIUM POINTED FINISH</v>
          </cell>
          <cell r="E2699" t="str">
            <v>CUYD</v>
          </cell>
        </row>
        <row r="2700">
          <cell r="A2700" t="str">
            <v>62001-0300</v>
          </cell>
          <cell r="B2700" t="str">
            <v>Class A masonry, course pointed finish</v>
          </cell>
          <cell r="C2700" t="str">
            <v>m3</v>
          </cell>
          <cell r="D2700" t="str">
            <v>CLASS A MASONRY, COURSE POINTED FINISH</v>
          </cell>
          <cell r="E2700" t="str">
            <v>CUYD</v>
          </cell>
        </row>
        <row r="2701">
          <cell r="A2701" t="str">
            <v>62001-0400</v>
          </cell>
          <cell r="B2701" t="str">
            <v>Class A masonry, split face finish</v>
          </cell>
          <cell r="C2701" t="str">
            <v>m3</v>
          </cell>
          <cell r="D2701" t="str">
            <v>CLASS A MASONRY, SPLIT FACE FINISH</v>
          </cell>
          <cell r="E2701" t="str">
            <v>CUYD</v>
          </cell>
        </row>
        <row r="2702">
          <cell r="A2702" t="str">
            <v>62001-0500</v>
          </cell>
          <cell r="B2702" t="str">
            <v>Class A masonry, rock face finish</v>
          </cell>
          <cell r="C2702" t="str">
            <v>m3</v>
          </cell>
          <cell r="D2702" t="str">
            <v>CLASS A MASONRY, ROCK FACE FINISH</v>
          </cell>
          <cell r="E2702" t="str">
            <v>CUYD</v>
          </cell>
        </row>
        <row r="2703">
          <cell r="A2703" t="str">
            <v>62001-0600</v>
          </cell>
          <cell r="B2703" t="str">
            <v>Class B masonry, fine pointed finish</v>
          </cell>
          <cell r="C2703" t="str">
            <v>m3</v>
          </cell>
          <cell r="D2703" t="str">
            <v>CLASS B MASONRY, FINE POINTED FINISH</v>
          </cell>
          <cell r="E2703" t="str">
            <v>CUYD</v>
          </cell>
        </row>
        <row r="2704">
          <cell r="A2704" t="str">
            <v>62001-0700</v>
          </cell>
          <cell r="B2704" t="str">
            <v>Class B masonry, medium pointed finish</v>
          </cell>
          <cell r="C2704" t="str">
            <v>m3</v>
          </cell>
          <cell r="D2704" t="str">
            <v>CLASS B MASONRY, MEDIUM POINTED FINISH</v>
          </cell>
          <cell r="E2704" t="str">
            <v>CUYD</v>
          </cell>
        </row>
        <row r="2705">
          <cell r="A2705" t="str">
            <v>62001-0800</v>
          </cell>
          <cell r="B2705" t="str">
            <v>Class B masonry, course pointed finish</v>
          </cell>
          <cell r="C2705" t="str">
            <v>m3</v>
          </cell>
          <cell r="D2705" t="str">
            <v>CLASS B MASONRY, COURSE POINTED FINISH</v>
          </cell>
          <cell r="E2705" t="str">
            <v>CUYD</v>
          </cell>
        </row>
        <row r="2706">
          <cell r="A2706" t="str">
            <v>62001-0900</v>
          </cell>
          <cell r="B2706" t="str">
            <v>Class B masonry, split face finish</v>
          </cell>
          <cell r="C2706" t="str">
            <v>m3</v>
          </cell>
          <cell r="D2706" t="str">
            <v>CLASS B MASONRY, SPLIT FACE FINISH</v>
          </cell>
          <cell r="E2706" t="str">
            <v>CUYD</v>
          </cell>
        </row>
        <row r="2707">
          <cell r="A2707" t="str">
            <v>62001-1000</v>
          </cell>
          <cell r="B2707" t="str">
            <v>Class B masonry, rock face finish</v>
          </cell>
          <cell r="C2707" t="str">
            <v>m3</v>
          </cell>
          <cell r="D2707" t="str">
            <v>CLASS B MASONRY, ROCK FACE FINISH</v>
          </cell>
          <cell r="E2707" t="str">
            <v>CUYD</v>
          </cell>
        </row>
        <row r="2708">
          <cell r="A2708" t="str">
            <v>62001-1100</v>
          </cell>
          <cell r="B2708" t="str">
            <v>Rubble masonry, fine pointed finish</v>
          </cell>
          <cell r="C2708" t="str">
            <v>m3</v>
          </cell>
          <cell r="D2708" t="str">
            <v>RUBBLE MASONRY, FINE POINTED FINISH</v>
          </cell>
          <cell r="E2708" t="str">
            <v>CUYD</v>
          </cell>
        </row>
        <row r="2709">
          <cell r="A2709" t="str">
            <v>62001-1200</v>
          </cell>
          <cell r="B2709" t="str">
            <v>Rubble masonry, medium pointed finish</v>
          </cell>
          <cell r="C2709" t="str">
            <v>m3</v>
          </cell>
          <cell r="D2709" t="str">
            <v>RUBBLE MASONRY, MEDIUM POINTED FINISH</v>
          </cell>
          <cell r="E2709" t="str">
            <v>CUYD</v>
          </cell>
        </row>
        <row r="2710">
          <cell r="A2710" t="str">
            <v>62001-1300</v>
          </cell>
          <cell r="B2710" t="str">
            <v>Rubble masonry, course pointed finish</v>
          </cell>
          <cell r="C2710" t="str">
            <v>m3</v>
          </cell>
          <cell r="D2710" t="str">
            <v>RUBBLE MASONRY, COURSE POINTED FINISH</v>
          </cell>
          <cell r="E2710" t="str">
            <v>CUYD</v>
          </cell>
        </row>
        <row r="2711">
          <cell r="A2711" t="str">
            <v>62001-1400</v>
          </cell>
          <cell r="B2711" t="str">
            <v>Rubble masonry, split face finish</v>
          </cell>
          <cell r="C2711" t="str">
            <v>m3</v>
          </cell>
          <cell r="D2711" t="str">
            <v>RUBBLE MASONRY, SPLIT FACE FINISH</v>
          </cell>
          <cell r="E2711" t="str">
            <v>CUYD</v>
          </cell>
        </row>
        <row r="2712">
          <cell r="A2712" t="str">
            <v>62001-1500</v>
          </cell>
          <cell r="B2712" t="str">
            <v>Rubble masonry, rock face finish</v>
          </cell>
          <cell r="C2712" t="str">
            <v>m3</v>
          </cell>
          <cell r="D2712" t="str">
            <v>RUBBLE MASONRY, ROCK FACE FINISH</v>
          </cell>
          <cell r="E2712" t="str">
            <v>CUYD</v>
          </cell>
        </row>
        <row r="2713">
          <cell r="A2713" t="str">
            <v>62001-1600</v>
          </cell>
          <cell r="B2713" t="str">
            <v>Dimensioned masonry, fine pointed finish</v>
          </cell>
          <cell r="C2713" t="str">
            <v>m3</v>
          </cell>
          <cell r="D2713" t="str">
            <v>DIMENSIONED MASONRY, FINE POINTED FINISH</v>
          </cell>
          <cell r="E2713" t="str">
            <v>CUYD</v>
          </cell>
        </row>
        <row r="2714">
          <cell r="A2714" t="str">
            <v>62001-1700</v>
          </cell>
          <cell r="B2714" t="str">
            <v>Dimensioned masonry, medium pointed finish</v>
          </cell>
          <cell r="C2714" t="str">
            <v>m3</v>
          </cell>
          <cell r="D2714" t="str">
            <v>DIMENSIONED MASONRY, MEDIUM POINTED FINISH</v>
          </cell>
          <cell r="E2714" t="str">
            <v>CUYD</v>
          </cell>
        </row>
        <row r="2715">
          <cell r="A2715" t="str">
            <v>62001-1800</v>
          </cell>
          <cell r="B2715" t="str">
            <v>Dimensioned masonry, course pointed finish</v>
          </cell>
          <cell r="C2715" t="str">
            <v>m3</v>
          </cell>
          <cell r="D2715" t="str">
            <v>DIMENSIONED MASONRY, COURSE POINTED FINISH</v>
          </cell>
          <cell r="E2715" t="str">
            <v>CUYD</v>
          </cell>
        </row>
        <row r="2716">
          <cell r="A2716" t="str">
            <v>62001-1900</v>
          </cell>
          <cell r="B2716" t="str">
            <v>Dimensioned masonry, split face finish</v>
          </cell>
          <cell r="C2716" t="str">
            <v>m3</v>
          </cell>
          <cell r="D2716" t="str">
            <v>DIMENSIONED MASONRY, SPLIT FACE FINISH</v>
          </cell>
          <cell r="E2716" t="str">
            <v>CUYD</v>
          </cell>
        </row>
        <row r="2717">
          <cell r="A2717" t="str">
            <v>62001-2000</v>
          </cell>
          <cell r="B2717" t="str">
            <v>Dimensioned masonry, rock face finish</v>
          </cell>
          <cell r="C2717" t="str">
            <v>m3</v>
          </cell>
          <cell r="D2717" t="str">
            <v>DIMENSIONED MASONRY, ROCK FACE FINISH</v>
          </cell>
          <cell r="E2717" t="str">
            <v>CUYD</v>
          </cell>
        </row>
        <row r="2718">
          <cell r="A2718" t="str">
            <v>62002-0000</v>
          </cell>
          <cell r="B2718" t="str">
            <v>Stone masonry</v>
          </cell>
          <cell r="C2718" t="str">
            <v>m2</v>
          </cell>
          <cell r="D2718" t="str">
            <v>STONE MASONRY</v>
          </cell>
          <cell r="E2718" t="str">
            <v>SQYD</v>
          </cell>
        </row>
        <row r="2719">
          <cell r="A2719" t="str">
            <v>62002-0100</v>
          </cell>
          <cell r="B2719" t="str">
            <v>Class A masonry, fine pointed finish</v>
          </cell>
          <cell r="C2719" t="str">
            <v>m2</v>
          </cell>
          <cell r="D2719" t="str">
            <v>CLASS A MASONRY, FINE POINTED FINISH</v>
          </cell>
          <cell r="E2719" t="str">
            <v>SQYD</v>
          </cell>
        </row>
        <row r="2720">
          <cell r="A2720" t="str">
            <v>62002-0200</v>
          </cell>
          <cell r="B2720" t="str">
            <v>Class A masonry, medium pointed finish</v>
          </cell>
          <cell r="C2720" t="str">
            <v>m2</v>
          </cell>
          <cell r="D2720" t="str">
            <v>CLASS A MASONRY, MEDIUM POINTED FINISH</v>
          </cell>
          <cell r="E2720" t="str">
            <v>SQYD</v>
          </cell>
        </row>
        <row r="2721">
          <cell r="A2721" t="str">
            <v>62002-0300</v>
          </cell>
          <cell r="B2721" t="str">
            <v>Class A masonry, course pointed finish</v>
          </cell>
          <cell r="C2721" t="str">
            <v>m2</v>
          </cell>
          <cell r="D2721" t="str">
            <v>CLASS A MASONRY, COURSE POINTED FINISH</v>
          </cell>
          <cell r="E2721" t="str">
            <v>SQYD</v>
          </cell>
        </row>
        <row r="2722">
          <cell r="A2722" t="str">
            <v>62002-0400</v>
          </cell>
          <cell r="B2722" t="str">
            <v>Class A masonry, split face finish</v>
          </cell>
          <cell r="C2722" t="str">
            <v>m2</v>
          </cell>
          <cell r="D2722" t="str">
            <v>CLASS A MASONRY, SPLIT FACE FINISH</v>
          </cell>
          <cell r="E2722" t="str">
            <v>SQYD</v>
          </cell>
        </row>
        <row r="2723">
          <cell r="A2723" t="str">
            <v>62002-0500</v>
          </cell>
          <cell r="B2723" t="str">
            <v>Class A masonry, rock face finish</v>
          </cell>
          <cell r="C2723" t="str">
            <v>m2</v>
          </cell>
          <cell r="D2723" t="str">
            <v>CLASS A MASONRY, ROCK FACE FINISH</v>
          </cell>
          <cell r="E2723" t="str">
            <v>SQYD</v>
          </cell>
        </row>
        <row r="2724">
          <cell r="A2724" t="str">
            <v>62002-0600</v>
          </cell>
          <cell r="B2724" t="str">
            <v>Class B masonry, fine pointed finish</v>
          </cell>
          <cell r="C2724" t="str">
            <v>m2</v>
          </cell>
          <cell r="D2724" t="str">
            <v>CLASS B MASONRY, FINE POINTED FINISH</v>
          </cell>
          <cell r="E2724" t="str">
            <v>SQYD</v>
          </cell>
        </row>
        <row r="2725">
          <cell r="A2725" t="str">
            <v>62002-0700</v>
          </cell>
          <cell r="B2725" t="str">
            <v>Class B masonry, medium pointed finish</v>
          </cell>
          <cell r="C2725" t="str">
            <v>m2</v>
          </cell>
          <cell r="D2725" t="str">
            <v>CLASS B MASONRY, MEDIUM POINTED FINISH</v>
          </cell>
          <cell r="E2725" t="str">
            <v>SQYD</v>
          </cell>
        </row>
        <row r="2726">
          <cell r="A2726" t="str">
            <v>62002-0800</v>
          </cell>
          <cell r="B2726" t="str">
            <v>Class B masonry, course pointed finish</v>
          </cell>
          <cell r="C2726" t="str">
            <v>m2</v>
          </cell>
          <cell r="D2726" t="str">
            <v>CLASS B MASONRY, COURSE POINTED FINISH</v>
          </cell>
          <cell r="E2726" t="str">
            <v>SQYD</v>
          </cell>
        </row>
        <row r="2727">
          <cell r="A2727" t="str">
            <v>62002-0900</v>
          </cell>
          <cell r="B2727" t="str">
            <v>Class B masonry, split face finish</v>
          </cell>
          <cell r="C2727" t="str">
            <v>m2</v>
          </cell>
          <cell r="D2727" t="str">
            <v>CLASS B MASONRY, SPLIT FACE FINISH</v>
          </cell>
          <cell r="E2727" t="str">
            <v>SQYD</v>
          </cell>
        </row>
        <row r="2728">
          <cell r="A2728" t="str">
            <v>62002-1000</v>
          </cell>
          <cell r="B2728" t="str">
            <v>Class B masonry, rock face finish</v>
          </cell>
          <cell r="C2728" t="str">
            <v>m2</v>
          </cell>
          <cell r="D2728" t="str">
            <v>CLASS B MASONRY, ROCK FACE FINISH</v>
          </cell>
          <cell r="E2728" t="str">
            <v>SQYD</v>
          </cell>
        </row>
        <row r="2729">
          <cell r="A2729" t="str">
            <v>62003-0000</v>
          </cell>
          <cell r="B2729" t="str">
            <v>Stone masonry</v>
          </cell>
          <cell r="C2729" t="str">
            <v>LPSM</v>
          </cell>
          <cell r="D2729" t="str">
            <v>STONE MASONRY</v>
          </cell>
          <cell r="E2729" t="str">
            <v>LPSM</v>
          </cell>
        </row>
        <row r="2730">
          <cell r="A2730" t="str">
            <v>62005-0000</v>
          </cell>
          <cell r="B2730" t="str">
            <v>Concrete masonry units</v>
          </cell>
          <cell r="C2730" t="str">
            <v>m3</v>
          </cell>
          <cell r="D2730" t="str">
            <v>CONCRETE MASONRY UNITS</v>
          </cell>
          <cell r="E2730" t="str">
            <v>CUYD</v>
          </cell>
        </row>
        <row r="2731">
          <cell r="A2731" t="str">
            <v>62006-0000</v>
          </cell>
          <cell r="B2731" t="str">
            <v>Concrete masonry units</v>
          </cell>
          <cell r="C2731" t="str">
            <v>m2</v>
          </cell>
          <cell r="D2731" t="str">
            <v>CONCRETE MASONRY UNITS</v>
          </cell>
          <cell r="E2731" t="str">
            <v>SQYD</v>
          </cell>
        </row>
        <row r="2732">
          <cell r="A2732" t="str">
            <v>62010-0000</v>
          </cell>
          <cell r="B2732" t="str">
            <v>Stone masonry</v>
          </cell>
          <cell r="C2732" t="str">
            <v>m</v>
          </cell>
          <cell r="D2732" t="str">
            <v>STONE MASONRY</v>
          </cell>
          <cell r="E2732" t="str">
            <v>LNFT</v>
          </cell>
        </row>
        <row r="2733">
          <cell r="A2733" t="str">
            <v>62010-1000</v>
          </cell>
          <cell r="B2733" t="str">
            <v>Stone masonry guardwall</v>
          </cell>
          <cell r="C2733" t="str">
            <v>m</v>
          </cell>
          <cell r="D2733" t="str">
            <v>STONE MASONRY GUARDWALL</v>
          </cell>
          <cell r="E2733" t="str">
            <v>LNFT</v>
          </cell>
        </row>
        <row r="2734">
          <cell r="A2734" t="str">
            <v>62010-2000</v>
          </cell>
          <cell r="B2734" t="str">
            <v>Stone masonry anchor slab guardwall</v>
          </cell>
          <cell r="C2734" t="str">
            <v>m</v>
          </cell>
          <cell r="D2734" t="str">
            <v>STONE MASONRY ANCHOR SLAB GUARDWALL</v>
          </cell>
          <cell r="E2734" t="str">
            <v>LNFT</v>
          </cell>
        </row>
        <row r="2735">
          <cell r="A2735" t="str">
            <v>62010-3000</v>
          </cell>
          <cell r="B2735" t="str">
            <v>Stone masonry guardwall type 1</v>
          </cell>
          <cell r="C2735" t="str">
            <v>m</v>
          </cell>
          <cell r="D2735" t="str">
            <v>STONE MASONRY GUARDWALL TYPE 1</v>
          </cell>
          <cell r="E2735" t="str">
            <v>LNFT</v>
          </cell>
        </row>
        <row r="2736">
          <cell r="A2736" t="str">
            <v>62010-4000</v>
          </cell>
          <cell r="B2736" t="str">
            <v>Stone masonry guardwall type 2</v>
          </cell>
          <cell r="C2736" t="str">
            <v>m</v>
          </cell>
          <cell r="D2736" t="str">
            <v>STONE MASONRY GUARDWALL TYPE 2</v>
          </cell>
          <cell r="E2736" t="str">
            <v>LNFT</v>
          </cell>
        </row>
        <row r="2737">
          <cell r="A2737" t="str">
            <v>62010-5000</v>
          </cell>
          <cell r="B2737" t="str">
            <v>Stone masonry guardwall type 3</v>
          </cell>
          <cell r="C2737" t="str">
            <v>m</v>
          </cell>
          <cell r="D2737" t="str">
            <v>STONE MASONRY GUARDWALL TYPE 3</v>
          </cell>
          <cell r="E2737" t="str">
            <v>LNFT</v>
          </cell>
        </row>
        <row r="2738">
          <cell r="A2738" t="str">
            <v>62010-6000</v>
          </cell>
          <cell r="B2738" t="str">
            <v>Stone masonry guardwall type 4</v>
          </cell>
          <cell r="C2738" t="str">
            <v>m</v>
          </cell>
          <cell r="D2738" t="str">
            <v>STONE MASONRY GUARDWALL TYPE 4</v>
          </cell>
          <cell r="E2738" t="str">
            <v>LNFT</v>
          </cell>
        </row>
        <row r="2739">
          <cell r="A2739" t="str">
            <v>62010-7000</v>
          </cell>
          <cell r="B2739" t="str">
            <v>Stone masonry parapet</v>
          </cell>
          <cell r="C2739" t="str">
            <v>m</v>
          </cell>
          <cell r="D2739" t="str">
            <v>STONE MASONRY PARAPET</v>
          </cell>
          <cell r="E2739" t="str">
            <v>LNFT</v>
          </cell>
        </row>
        <row r="2740">
          <cell r="A2740" t="str">
            <v>62011-0100</v>
          </cell>
          <cell r="B2740" t="str">
            <v>Stone masonry headwall for 300mm pipe culvert</v>
          </cell>
          <cell r="C2740" t="str">
            <v>Each</v>
          </cell>
          <cell r="D2740" t="str">
            <v>STONE MASONRY HEADWALL FOR 12-INCH PIPE CULVERT</v>
          </cell>
          <cell r="E2740" t="str">
            <v>EACH</v>
          </cell>
        </row>
        <row r="2741">
          <cell r="A2741" t="str">
            <v>62011-0200</v>
          </cell>
          <cell r="B2741" t="str">
            <v>Stone masonry headwall for 375mm pipe culvert</v>
          </cell>
          <cell r="C2741" t="str">
            <v>Each</v>
          </cell>
          <cell r="D2741" t="str">
            <v>STONE MASONRY HEADWALL FOR 15-INCH PIPE CULVERT</v>
          </cell>
          <cell r="E2741" t="str">
            <v>EACH</v>
          </cell>
        </row>
        <row r="2742">
          <cell r="A2742" t="str">
            <v>62011-0300</v>
          </cell>
          <cell r="B2742" t="str">
            <v>Stone masonry headwall for 450mm pipe culvert</v>
          </cell>
          <cell r="C2742" t="str">
            <v>Each</v>
          </cell>
          <cell r="D2742" t="str">
            <v>STONE MASONRY HEADWALL FOR 18-INCH PIPE CULVERT</v>
          </cell>
          <cell r="E2742" t="str">
            <v>EACH</v>
          </cell>
        </row>
        <row r="2743">
          <cell r="A2743" t="str">
            <v>62011-0400</v>
          </cell>
          <cell r="B2743" t="str">
            <v>Stone masonry headwall for 525mm pipe culvert</v>
          </cell>
          <cell r="C2743" t="str">
            <v>Each</v>
          </cell>
          <cell r="D2743" t="str">
            <v>STONE MASONRY HEADWALL FOR 21-INCH PIPE CULVERT</v>
          </cell>
          <cell r="E2743" t="str">
            <v>EACH</v>
          </cell>
        </row>
        <row r="2744">
          <cell r="A2744" t="str">
            <v>62011-0500</v>
          </cell>
          <cell r="B2744" t="str">
            <v>Stone masonry headwall for 600mm pipe culvert</v>
          </cell>
          <cell r="C2744" t="str">
            <v>Each</v>
          </cell>
          <cell r="D2744" t="str">
            <v>STONE MASONRY HEADWALL FOR 24-INCH PIPE CULVERT</v>
          </cell>
          <cell r="E2744" t="str">
            <v>EACH</v>
          </cell>
        </row>
        <row r="2745">
          <cell r="A2745" t="str">
            <v>62011-0600</v>
          </cell>
          <cell r="B2745" t="str">
            <v>Stone masonry headwall for 750mm pipe culvert</v>
          </cell>
          <cell r="C2745" t="str">
            <v>Each</v>
          </cell>
          <cell r="D2745" t="str">
            <v>STONE MASONRY HEADWALL FOR 30-INCH PIPE CULVERT</v>
          </cell>
          <cell r="E2745" t="str">
            <v>EACH</v>
          </cell>
        </row>
        <row r="2746">
          <cell r="A2746" t="str">
            <v>62011-0700</v>
          </cell>
          <cell r="B2746" t="str">
            <v>Stone masonry headwall for 900mm pipe culvert</v>
          </cell>
          <cell r="C2746" t="str">
            <v>Each</v>
          </cell>
          <cell r="D2746" t="str">
            <v>STONE MASONRY HEADWALL FOR 36-INCH PIPE CULVERT</v>
          </cell>
          <cell r="E2746" t="str">
            <v>EACH</v>
          </cell>
        </row>
        <row r="2747">
          <cell r="A2747" t="str">
            <v>62011-0800</v>
          </cell>
          <cell r="B2747" t="str">
            <v>Stone masonry headwall for 1050mm pipe culvert</v>
          </cell>
          <cell r="C2747" t="str">
            <v>Each</v>
          </cell>
          <cell r="D2747" t="str">
            <v>STONE MASONRY HEADWALL FOR 42-INCH PIPE CULVERT</v>
          </cell>
          <cell r="E2747" t="str">
            <v>EACH</v>
          </cell>
        </row>
        <row r="2748">
          <cell r="A2748" t="str">
            <v>62011-0900</v>
          </cell>
          <cell r="B2748" t="str">
            <v>Stone masonry headwall for 1200mm pipe culvert</v>
          </cell>
          <cell r="C2748" t="str">
            <v>Each</v>
          </cell>
          <cell r="D2748" t="str">
            <v>STONE MASONRY HEADWALL FOR 48-INCH PIPE CULVERT</v>
          </cell>
          <cell r="E2748" t="str">
            <v>EACH</v>
          </cell>
        </row>
        <row r="2749">
          <cell r="A2749" t="str">
            <v>62011-1000</v>
          </cell>
          <cell r="B2749" t="str">
            <v>Stone masonry headwall for 1350mm pipe culvert</v>
          </cell>
          <cell r="C2749" t="str">
            <v>Each</v>
          </cell>
          <cell r="D2749" t="str">
            <v>STONE MASONRY HEADWALL FOR 54-INCH PIPE CULVERT</v>
          </cell>
          <cell r="E2749" t="str">
            <v>EACH</v>
          </cell>
        </row>
        <row r="2750">
          <cell r="A2750" t="str">
            <v>62011-1100</v>
          </cell>
          <cell r="B2750" t="str">
            <v>Stone masonry headwall for 1500mm pipe culvert</v>
          </cell>
          <cell r="C2750" t="str">
            <v>Each</v>
          </cell>
          <cell r="D2750" t="str">
            <v>STONE MASONRY HEADWALL FOR 60-INCH PIPE CULVERT</v>
          </cell>
          <cell r="E2750" t="str">
            <v>EACH</v>
          </cell>
        </row>
        <row r="2751">
          <cell r="A2751" t="str">
            <v>62011-1200</v>
          </cell>
          <cell r="B2751" t="str">
            <v>Stone masonry headwall for 1650mm pipe culvert</v>
          </cell>
          <cell r="C2751" t="str">
            <v>Each</v>
          </cell>
          <cell r="D2751" t="str">
            <v>STONE MASONRY HEADWALL FOR 66-INCH PIPE CULVERT</v>
          </cell>
          <cell r="E2751" t="str">
            <v>EACH</v>
          </cell>
        </row>
        <row r="2752">
          <cell r="A2752" t="str">
            <v>62011-1300</v>
          </cell>
          <cell r="B2752" t="str">
            <v>Stone masonry headwall for 1800mm pipe culvert</v>
          </cell>
          <cell r="C2752" t="str">
            <v>Each</v>
          </cell>
          <cell r="D2752" t="str">
            <v>STONE MASONRY HEADWALL FOR 72-INCH PIPE CULVERT</v>
          </cell>
          <cell r="E2752" t="str">
            <v>EACH</v>
          </cell>
        </row>
        <row r="2753">
          <cell r="A2753" t="str">
            <v>62011-1400</v>
          </cell>
          <cell r="B2753" t="str">
            <v>Stone masonry headwall for double 300mm pipe culvert</v>
          </cell>
          <cell r="C2753" t="str">
            <v>Each</v>
          </cell>
          <cell r="D2753" t="str">
            <v>STONE MASONRY HEADWALL FOR DOUBLE 12-INCH PIPE CULVERT</v>
          </cell>
          <cell r="E2753" t="str">
            <v>EACH</v>
          </cell>
        </row>
        <row r="2754">
          <cell r="A2754" t="str">
            <v>62011-1500</v>
          </cell>
          <cell r="B2754" t="str">
            <v>Stone masonry headwall for double 375mm pipe culvert</v>
          </cell>
          <cell r="C2754" t="str">
            <v>Each</v>
          </cell>
          <cell r="D2754" t="str">
            <v>STONE MASONRY HEADWALL FOR DOUBLE 15-INCH PIPE CULVERT</v>
          </cell>
          <cell r="E2754" t="str">
            <v>EACH</v>
          </cell>
        </row>
        <row r="2755">
          <cell r="A2755" t="str">
            <v>62011-1600</v>
          </cell>
          <cell r="B2755" t="str">
            <v>Stone masonry headwall for double 450mm pipe culvert</v>
          </cell>
          <cell r="C2755" t="str">
            <v>Each</v>
          </cell>
          <cell r="D2755" t="str">
            <v>STONE MASONRY HEADWALL FOR DOUBLE 18-INCH PIPE CULVERT</v>
          </cell>
          <cell r="E2755" t="str">
            <v>EACH</v>
          </cell>
        </row>
        <row r="2756">
          <cell r="A2756" t="str">
            <v>62011-1700</v>
          </cell>
          <cell r="B2756" t="str">
            <v>Stone masonry headwall for double 525mm pipe culvert</v>
          </cell>
          <cell r="C2756" t="str">
            <v>Each</v>
          </cell>
          <cell r="D2756" t="str">
            <v>STONE MASONRY HEADWALL FOR DOUBLE 21-INCH PIPE CULVERT</v>
          </cell>
          <cell r="E2756" t="str">
            <v>EACH</v>
          </cell>
        </row>
        <row r="2757">
          <cell r="A2757" t="str">
            <v>62011-1800</v>
          </cell>
          <cell r="B2757" t="str">
            <v>Stone masonry headwall for double 600mm pipe culvert</v>
          </cell>
          <cell r="C2757" t="str">
            <v>Each</v>
          </cell>
          <cell r="D2757" t="str">
            <v>STONE MASONRY HEADWALL FOR DOUBLE 24-INCH PIPE CULVERT</v>
          </cell>
          <cell r="E2757" t="str">
            <v>EACH</v>
          </cell>
        </row>
        <row r="2758">
          <cell r="A2758" t="str">
            <v>62011-1900</v>
          </cell>
          <cell r="B2758" t="str">
            <v>Stone masonry headwall for double 750mm pipe culvert</v>
          </cell>
          <cell r="C2758" t="str">
            <v>Each</v>
          </cell>
          <cell r="D2758" t="str">
            <v>STONE MASONRY HEADWALL FOR DOUBLE 30-INCH PIPE CULVERT</v>
          </cell>
          <cell r="E2758" t="str">
            <v>EACH</v>
          </cell>
        </row>
        <row r="2759">
          <cell r="A2759" t="str">
            <v>62011-2000</v>
          </cell>
          <cell r="B2759" t="str">
            <v>Stone masonry headwall for double 900mm pipe culvert</v>
          </cell>
          <cell r="C2759" t="str">
            <v>Each</v>
          </cell>
          <cell r="D2759" t="str">
            <v>STONE MASONRY HEADWALL FOR DOUBLE 36-INCH PIPE CULVERT</v>
          </cell>
          <cell r="E2759" t="str">
            <v>EACH</v>
          </cell>
        </row>
        <row r="2760">
          <cell r="A2760" t="str">
            <v>62011-2100</v>
          </cell>
          <cell r="B2760" t="str">
            <v>Stone masonry headwall for double 1050mm pipe culvert</v>
          </cell>
          <cell r="C2760" t="str">
            <v>Each</v>
          </cell>
          <cell r="D2760" t="str">
            <v>STONE MASONRY HEADWALL FOR DOUBLE 42-INCH PIPE CULVERT</v>
          </cell>
          <cell r="E2760" t="str">
            <v>EACH</v>
          </cell>
        </row>
        <row r="2761">
          <cell r="A2761" t="str">
            <v>62011-2200</v>
          </cell>
          <cell r="B2761" t="str">
            <v>Stone masonry headwall for double 1200mm pipe culvert</v>
          </cell>
          <cell r="C2761" t="str">
            <v>Each</v>
          </cell>
          <cell r="D2761" t="str">
            <v>STONE MASONRY HEADWALL FOR DOUBLE 48-INCH PIPE CULVERT</v>
          </cell>
          <cell r="E2761" t="str">
            <v>EACH</v>
          </cell>
        </row>
        <row r="2762">
          <cell r="A2762" t="str">
            <v>62011-2300</v>
          </cell>
          <cell r="B2762" t="str">
            <v>Stone masonry headwall for double 1350mm pipe culvert</v>
          </cell>
          <cell r="C2762" t="str">
            <v>Each</v>
          </cell>
          <cell r="D2762" t="str">
            <v>STONE MASONRY HEADWALL FOR DOUBLE 54-INCH PIPE CULVERT</v>
          </cell>
          <cell r="E2762" t="str">
            <v>EACH</v>
          </cell>
        </row>
        <row r="2763">
          <cell r="A2763" t="str">
            <v>62011-2400</v>
          </cell>
          <cell r="B2763" t="str">
            <v>Stone masonry headwall for double 1500mm pipe culvert</v>
          </cell>
          <cell r="C2763" t="str">
            <v>Each</v>
          </cell>
          <cell r="D2763" t="str">
            <v>STONE MASONRY HEADWALL FOR DOUBLE 60-INCH PIPE CULVERT</v>
          </cell>
          <cell r="E2763" t="str">
            <v>EACH</v>
          </cell>
        </row>
        <row r="2764">
          <cell r="A2764" t="str">
            <v>62011-2500</v>
          </cell>
          <cell r="B2764" t="str">
            <v>Stone masonry headwall for double 1650mm pipe culvert</v>
          </cell>
          <cell r="C2764" t="str">
            <v>Each</v>
          </cell>
          <cell r="D2764" t="str">
            <v>STONE MASONRY HEADWALL FOR DOUBLE 66-INCH PIPE CULVERT</v>
          </cell>
          <cell r="E2764" t="str">
            <v>EACH</v>
          </cell>
        </row>
        <row r="2765">
          <cell r="A2765" t="str">
            <v>62011-2600</v>
          </cell>
          <cell r="B2765" t="str">
            <v>Stone masonry headwall for double 1800mm pipe culvert</v>
          </cell>
          <cell r="C2765" t="str">
            <v>Each</v>
          </cell>
          <cell r="D2765" t="str">
            <v>STONE MASONRY HEADWALL FOR DOUBLE 72-INCH PIPE CULVERT</v>
          </cell>
          <cell r="E2765" t="str">
            <v>EACH</v>
          </cell>
        </row>
        <row r="2766">
          <cell r="A2766" t="str">
            <v>62011-2710</v>
          </cell>
          <cell r="B2766" t="str">
            <v>Stone masonry headwall for triple 600mm pipe culvert</v>
          </cell>
          <cell r="C2766" t="str">
            <v>Each</v>
          </cell>
          <cell r="D2766" t="str">
            <v>STONE MASONRY HEADWALL FOR TRIPLE 24-INCH PIPE CULVERT</v>
          </cell>
          <cell r="E2766" t="str">
            <v>EACH</v>
          </cell>
        </row>
        <row r="2767">
          <cell r="A2767" t="str">
            <v>62011-2720</v>
          </cell>
          <cell r="B2767" t="str">
            <v>Stone masonry headwall for triple 750mm pipe culvert</v>
          </cell>
          <cell r="C2767" t="str">
            <v>Each</v>
          </cell>
          <cell r="D2767" t="str">
            <v>STONE MASONRY HEADWALL FOR TRIPLE 30-INCH PIPE CULVERT</v>
          </cell>
          <cell r="E2767" t="str">
            <v>EACH</v>
          </cell>
        </row>
        <row r="2768">
          <cell r="A2768" t="str">
            <v>62011-2730</v>
          </cell>
          <cell r="B2768" t="str">
            <v>Stone masonry headwall for triple 900mm pipe culvert</v>
          </cell>
          <cell r="C2768" t="str">
            <v>Each</v>
          </cell>
          <cell r="D2768" t="str">
            <v>STONE MASONRY HEADWALL FOR TRIPLE 36-INCH PIPE CULVERT</v>
          </cell>
          <cell r="E2768" t="str">
            <v>EACH</v>
          </cell>
        </row>
        <row r="2769">
          <cell r="A2769" t="str">
            <v>62011-2740</v>
          </cell>
          <cell r="B2769" t="str">
            <v>Stone masonry headwall for triple 1050mm pipe culvert</v>
          </cell>
          <cell r="C2769" t="str">
            <v>Each</v>
          </cell>
          <cell r="D2769" t="str">
            <v>STONE MASONRY HEADWALL FOR TRIPLE 42-INCH PIPE CULVERT</v>
          </cell>
          <cell r="E2769" t="str">
            <v>EACH</v>
          </cell>
        </row>
        <row r="2770">
          <cell r="A2770" t="str">
            <v>62011-2750</v>
          </cell>
          <cell r="B2770" t="str">
            <v>Stone masonry headwall for triple 1200mm pipe culvert</v>
          </cell>
          <cell r="C2770" t="str">
            <v>Each</v>
          </cell>
          <cell r="D2770" t="str">
            <v>STONE MASONRY HEADWALL FOR TRIPLE 48-INCH PIPE CULVERT</v>
          </cell>
          <cell r="E2770" t="str">
            <v>EACH</v>
          </cell>
        </row>
        <row r="2771">
          <cell r="A2771" t="str">
            <v>62011-5000</v>
          </cell>
          <cell r="B2771" t="str">
            <v>Stone masonry pillar</v>
          </cell>
          <cell r="C2771" t="str">
            <v>Each</v>
          </cell>
          <cell r="D2771" t="str">
            <v>STONE MASONRY PILLAR</v>
          </cell>
          <cell r="E2771" t="str">
            <v>EACH</v>
          </cell>
        </row>
        <row r="2772">
          <cell r="A2772" t="str">
            <v>62011-5100</v>
          </cell>
          <cell r="B2772" t="str">
            <v>Stone masonry cap</v>
          </cell>
          <cell r="C2772" t="str">
            <v>Each</v>
          </cell>
          <cell r="D2772" t="str">
            <v>STONE MASONRY CAP</v>
          </cell>
          <cell r="E2772" t="str">
            <v>EACH</v>
          </cell>
        </row>
        <row r="2773">
          <cell r="A2773" t="str">
            <v>62012-1000</v>
          </cell>
          <cell r="B2773" t="str">
            <v>Stone masonry wall</v>
          </cell>
          <cell r="C2773" t="str">
            <v>m3</v>
          </cell>
          <cell r="D2773" t="str">
            <v>STONE MASONRY WALL</v>
          </cell>
          <cell r="E2773" t="str">
            <v>CUYD</v>
          </cell>
        </row>
        <row r="2774">
          <cell r="A2774" t="str">
            <v>62012-2000</v>
          </cell>
          <cell r="B2774" t="str">
            <v>Stone masonry sign base</v>
          </cell>
          <cell r="C2774" t="str">
            <v>m3</v>
          </cell>
          <cell r="D2774" t="str">
            <v>STONE MASONRY SIGN BASE</v>
          </cell>
          <cell r="E2774" t="str">
            <v>CUYD</v>
          </cell>
        </row>
        <row r="2775">
          <cell r="A2775" t="str">
            <v>62012-3000</v>
          </cell>
          <cell r="B2775" t="str">
            <v>Stone masonry headwall for box culvert</v>
          </cell>
          <cell r="C2775" t="str">
            <v>m3</v>
          </cell>
          <cell r="D2775" t="str">
            <v>STONE MASONRY HEADWALL FOR BOX CULVERT</v>
          </cell>
          <cell r="E2775" t="str">
            <v>CUYD</v>
          </cell>
        </row>
        <row r="2776">
          <cell r="A2776" t="str">
            <v>62013-1000</v>
          </cell>
          <cell r="B2776" t="str">
            <v>Stone masonry apron</v>
          </cell>
          <cell r="C2776" t="str">
            <v>m2</v>
          </cell>
          <cell r="D2776" t="str">
            <v>STONE MASONRY APRON</v>
          </cell>
          <cell r="E2776" t="str">
            <v>SQYD</v>
          </cell>
        </row>
        <row r="2777">
          <cell r="A2777" t="str">
            <v>62013-2000</v>
          </cell>
          <cell r="B2777" t="str">
            <v>Stone masonry wall</v>
          </cell>
          <cell r="C2777" t="str">
            <v>m2</v>
          </cell>
          <cell r="D2777" t="str">
            <v>STONE MASONRY WALL</v>
          </cell>
          <cell r="E2777" t="str">
            <v>SQYD</v>
          </cell>
        </row>
        <row r="2778">
          <cell r="A2778" t="str">
            <v>62014-0000</v>
          </cell>
          <cell r="B2778" t="str">
            <v>Sample wall</v>
          </cell>
          <cell r="C2778" t="str">
            <v>LPSM</v>
          </cell>
          <cell r="D2778" t="str">
            <v>SAMPLE WALL</v>
          </cell>
          <cell r="E2778" t="str">
            <v>LPSM</v>
          </cell>
        </row>
        <row r="2779">
          <cell r="A2779" t="str">
            <v>62015-1000</v>
          </cell>
          <cell r="B2779" t="str">
            <v>Masonry, brick, wall</v>
          </cell>
          <cell r="C2779" t="str">
            <v>m3</v>
          </cell>
          <cell r="D2779" t="str">
            <v>MASONRY, BRICK, WALL</v>
          </cell>
          <cell r="E2779" t="str">
            <v>CUYD</v>
          </cell>
        </row>
        <row r="2780">
          <cell r="A2780" t="str">
            <v>62016-1000</v>
          </cell>
          <cell r="B2780" t="str">
            <v>Masonry, brick, wall</v>
          </cell>
          <cell r="C2780" t="str">
            <v>m2</v>
          </cell>
          <cell r="D2780" t="str">
            <v>MASONRY, BRICK, WALL</v>
          </cell>
          <cell r="E2780" t="str">
            <v>SQYD</v>
          </cell>
        </row>
        <row r="2781">
          <cell r="A2781" t="str">
            <v>62017-0200</v>
          </cell>
          <cell r="B2781" t="str">
            <v>Dry stacked stone masonry headwall for 375mm pipe culvert</v>
          </cell>
          <cell r="C2781" t="str">
            <v>Each</v>
          </cell>
          <cell r="D2781" t="str">
            <v>DRY STACKED STONE MASONRY HEADWALL FOR 15-INCH PIPE CULVERT</v>
          </cell>
          <cell r="E2781" t="str">
            <v>EACH</v>
          </cell>
        </row>
        <row r="2782">
          <cell r="A2782" t="str">
            <v>62017-0300</v>
          </cell>
          <cell r="B2782" t="str">
            <v>Dry stacked stone masonry headwall for 450mm pipe culvert</v>
          </cell>
          <cell r="C2782" t="str">
            <v>Each</v>
          </cell>
          <cell r="D2782" t="str">
            <v>DRY STACKED STONE MASONRY HEADWALL FOR 18-INCH PIPE CULVERT</v>
          </cell>
          <cell r="E2782" t="str">
            <v>EACH</v>
          </cell>
        </row>
        <row r="2783">
          <cell r="A2783" t="str">
            <v>62017-0500</v>
          </cell>
          <cell r="B2783" t="str">
            <v>Dry stacked stone masonry headwall for 600mm pipe culvert</v>
          </cell>
          <cell r="C2783" t="str">
            <v>Each</v>
          </cell>
          <cell r="D2783" t="str">
            <v>DRY STACKED STONE MASONRY HEADWALL FOR 24-INCH PIPE CULVERT</v>
          </cell>
          <cell r="E2783" t="str">
            <v>EACH</v>
          </cell>
        </row>
        <row r="2784">
          <cell r="A2784" t="str">
            <v>62017-0600</v>
          </cell>
          <cell r="B2784" t="str">
            <v>Dry stacked stone masonry headwall for 750mm pipe culvert</v>
          </cell>
          <cell r="C2784" t="str">
            <v>Each</v>
          </cell>
          <cell r="D2784" t="str">
            <v>DRY STACKED STONE MASONRY HEADWALL FOR 30-INCH PIPE CULVERT</v>
          </cell>
          <cell r="E2784" t="str">
            <v>EACH</v>
          </cell>
        </row>
        <row r="2785">
          <cell r="A2785" t="str">
            <v>62017-0700</v>
          </cell>
          <cell r="B2785" t="str">
            <v>Dry stacked stone masonry headwall for 900mm pipe culvert</v>
          </cell>
          <cell r="C2785" t="str">
            <v>Each</v>
          </cell>
          <cell r="D2785" t="str">
            <v>DRY STACKED STONE MASONRY HEADWALL FOR 36-INCH PIPE CULVERT</v>
          </cell>
          <cell r="E2785" t="str">
            <v>EACH</v>
          </cell>
        </row>
        <row r="2786">
          <cell r="A2786" t="str">
            <v>62017-0800</v>
          </cell>
          <cell r="B2786" t="str">
            <v>Dry stacked stone masonry headwall for 1050mm pipe culvert</v>
          </cell>
          <cell r="C2786" t="str">
            <v>Each</v>
          </cell>
          <cell r="D2786" t="str">
            <v>DRY STACKED STONE MASONRY HEADWALL FOR 42-INCH PIPE CULVERT</v>
          </cell>
          <cell r="E2786" t="str">
            <v>EACH</v>
          </cell>
        </row>
        <row r="2787">
          <cell r="A2787" t="str">
            <v>62017-0900</v>
          </cell>
          <cell r="B2787" t="str">
            <v>Dry stacked stone masonry headwall for 1200mm pipe culvert</v>
          </cell>
          <cell r="C2787" t="str">
            <v>Each</v>
          </cell>
          <cell r="D2787" t="str">
            <v>DRY STACKED STONE MASONRY HEADWALL FOR 48-INCH PIPE CULVERT</v>
          </cell>
          <cell r="E2787" t="str">
            <v>EACH</v>
          </cell>
        </row>
        <row r="2788">
          <cell r="A2788" t="str">
            <v>62017-3000</v>
          </cell>
          <cell r="B2788" t="str">
            <v>Dry stacked stone masonry headwall for box culvert</v>
          </cell>
          <cell r="C2788" t="str">
            <v>Each</v>
          </cell>
          <cell r="D2788" t="str">
            <v>DRY STACKED STONE MASONRY HEADWALL FOR BOX CULVERT</v>
          </cell>
          <cell r="E2788" t="str">
            <v>EACH</v>
          </cell>
        </row>
        <row r="2789">
          <cell r="A2789" t="str">
            <v>62018-0700</v>
          </cell>
          <cell r="B2789" t="str">
            <v>Dry stacked stone masonry headwall for 900mm equivalent diameter arch or elliptical pipe culvert</v>
          </cell>
          <cell r="C2789" t="str">
            <v>Each</v>
          </cell>
          <cell r="D2789" t="str">
            <v>DRY STACKED STONE MASONRY HEADWALL FOR 36-INCH EQUIVALENT DIAMETER ARCH OR ELLIPTICAL PIPE CULVERT</v>
          </cell>
          <cell r="E2789" t="str">
            <v>EACH</v>
          </cell>
        </row>
        <row r="2790">
          <cell r="A2790" t="str">
            <v>62018-0900</v>
          </cell>
          <cell r="B2790" t="str">
            <v>Dry stacked stone masonry headwall for 1200mm equivalent diameter arch or elliptical pipe culvert</v>
          </cell>
          <cell r="C2790" t="str">
            <v>Each</v>
          </cell>
          <cell r="D2790" t="str">
            <v>DRY STACKED STONE MASONRY HEADWALL FOR 48-INCH EQUIVALENT DIAMETER ARCH OR ELLIPTICAL PIPE CULVERT</v>
          </cell>
          <cell r="E2790" t="str">
            <v>EACH</v>
          </cell>
        </row>
        <row r="2791">
          <cell r="A2791" t="str">
            <v>62025-1000</v>
          </cell>
          <cell r="B2791" t="str">
            <v>Remove and reset stone masonry</v>
          </cell>
          <cell r="C2791" t="str">
            <v>m3</v>
          </cell>
          <cell r="D2791" t="str">
            <v>REMOVE AND RESET STONE MASONRY</v>
          </cell>
          <cell r="E2791" t="str">
            <v>CUYD</v>
          </cell>
        </row>
        <row r="2792">
          <cell r="A2792" t="str">
            <v>62026-1000</v>
          </cell>
          <cell r="B2792" t="str">
            <v>Remove and reset stone masonry</v>
          </cell>
          <cell r="C2792" t="str">
            <v>m2</v>
          </cell>
          <cell r="D2792" t="str">
            <v>REMOVE AND RESET STONE MASONRY</v>
          </cell>
          <cell r="E2792" t="str">
            <v>SQYD</v>
          </cell>
        </row>
        <row r="2793">
          <cell r="A2793" t="str">
            <v>62027-0000</v>
          </cell>
          <cell r="B2793" t="str">
            <v>Remove and reset stone masonry</v>
          </cell>
          <cell r="C2793" t="str">
            <v>m</v>
          </cell>
          <cell r="D2793" t="str">
            <v>REMOVE AND RESET STONE MASONRY</v>
          </cell>
          <cell r="E2793" t="str">
            <v>LNFT</v>
          </cell>
        </row>
        <row r="2794">
          <cell r="A2794" t="str">
            <v>62027-1000</v>
          </cell>
          <cell r="B2794" t="str">
            <v>Remove and reset stone masonry guardwall</v>
          </cell>
          <cell r="C2794" t="str">
            <v>m</v>
          </cell>
          <cell r="D2794" t="str">
            <v>REMOVE AND RESET STONE MASONRY GUARDWALL</v>
          </cell>
          <cell r="E2794" t="str">
            <v>LNFT</v>
          </cell>
        </row>
        <row r="2795">
          <cell r="A2795" t="str">
            <v>62027-2000</v>
          </cell>
          <cell r="B2795" t="str">
            <v>Remove and reset dry laid wall</v>
          </cell>
          <cell r="C2795" t="str">
            <v>m</v>
          </cell>
          <cell r="D2795" t="str">
            <v>REMOVE AND RESET DRY LAID WALL</v>
          </cell>
          <cell r="E2795" t="str">
            <v>LNFT</v>
          </cell>
        </row>
        <row r="2796">
          <cell r="A2796" t="str">
            <v>62028-1000</v>
          </cell>
          <cell r="B2796" t="str">
            <v>Remove and reset stone masonry headwall</v>
          </cell>
          <cell r="C2796" t="str">
            <v>Each</v>
          </cell>
          <cell r="D2796" t="str">
            <v>REMOVE AND RESET STONE MASONRY HEADWALL</v>
          </cell>
          <cell r="E2796" t="str">
            <v>EACH</v>
          </cell>
        </row>
        <row r="2797">
          <cell r="A2797" t="str">
            <v>62030-0000</v>
          </cell>
          <cell r="B2797" t="str">
            <v>Repoint stone masonry</v>
          </cell>
          <cell r="C2797" t="str">
            <v>m</v>
          </cell>
          <cell r="D2797" t="str">
            <v>REPOINT STONE MASONRY</v>
          </cell>
          <cell r="E2797" t="str">
            <v>LNFT</v>
          </cell>
        </row>
        <row r="2798">
          <cell r="A2798" t="str">
            <v>62031-0000</v>
          </cell>
          <cell r="B2798" t="str">
            <v>Repoint stone masonry</v>
          </cell>
          <cell r="C2798" t="str">
            <v>m2</v>
          </cell>
          <cell r="D2798" t="str">
            <v>REPOINT STONE MASONRY</v>
          </cell>
          <cell r="E2798" t="str">
            <v>SQFT</v>
          </cell>
        </row>
        <row r="2799">
          <cell r="A2799" t="str">
            <v>62032-0000</v>
          </cell>
          <cell r="B2799" t="str">
            <v>Repoint stone masonry</v>
          </cell>
          <cell r="C2799" t="str">
            <v>LPSM</v>
          </cell>
          <cell r="D2799" t="str">
            <v>REPOINT STONE MASONRY</v>
          </cell>
          <cell r="E2799" t="str">
            <v>LPSM</v>
          </cell>
        </row>
        <row r="2800">
          <cell r="A2800" t="str">
            <v>62035-0000</v>
          </cell>
          <cell r="B2800" t="str">
            <v>Clean stone masonry surfaces</v>
          </cell>
          <cell r="C2800" t="str">
            <v>m2</v>
          </cell>
          <cell r="D2800" t="str">
            <v>CLEAN STONE MASONRY SURFACES</v>
          </cell>
          <cell r="E2800" t="str">
            <v>SQYD</v>
          </cell>
        </row>
        <row r="2801">
          <cell r="A2801" t="str">
            <v>62036-0000</v>
          </cell>
          <cell r="B2801" t="str">
            <v>Joint sealant</v>
          </cell>
          <cell r="C2801" t="str">
            <v>m</v>
          </cell>
          <cell r="D2801" t="str">
            <v>JOINT SEALANT</v>
          </cell>
          <cell r="E2801" t="str">
            <v>LNFT</v>
          </cell>
        </row>
        <row r="2802">
          <cell r="A2802" t="str">
            <v>62038-0000</v>
          </cell>
          <cell r="B2802" t="str">
            <v>Rock for masonry structures</v>
          </cell>
          <cell r="C2802" t="str">
            <v>t</v>
          </cell>
          <cell r="D2802" t="str">
            <v>ROCK FOR MASONRY STRUCTURES</v>
          </cell>
          <cell r="E2802" t="str">
            <v>TON</v>
          </cell>
        </row>
        <row r="2803">
          <cell r="A2803" t="str">
            <v>62101-0000</v>
          </cell>
          <cell r="B2803" t="str">
            <v>Monument</v>
          </cell>
          <cell r="C2803" t="str">
            <v>Each</v>
          </cell>
          <cell r="D2803" t="str">
            <v>MONUMENT</v>
          </cell>
          <cell r="E2803" t="str">
            <v>EACH</v>
          </cell>
        </row>
        <row r="2804">
          <cell r="A2804" t="str">
            <v>62102-0000</v>
          </cell>
          <cell r="B2804" t="str">
            <v>Marker</v>
          </cell>
          <cell r="C2804" t="str">
            <v>Each</v>
          </cell>
          <cell r="D2804" t="str">
            <v>MARKER</v>
          </cell>
          <cell r="E2804" t="str">
            <v>EACH</v>
          </cell>
        </row>
        <row r="2805">
          <cell r="A2805" t="str">
            <v>62201-0000</v>
          </cell>
          <cell r="B2805" t="str">
            <v>Equipment</v>
          </cell>
          <cell r="C2805" t="str">
            <v>Hour</v>
          </cell>
          <cell r="D2805" t="str">
            <v>EQUIPMENT</v>
          </cell>
          <cell r="E2805" t="str">
            <v>HOUR</v>
          </cell>
        </row>
        <row r="2806">
          <cell r="A2806" t="str">
            <v>62201-0050</v>
          </cell>
          <cell r="B2806" t="str">
            <v>Dump truck, 5 cubic meter minimum capacity</v>
          </cell>
          <cell r="C2806" t="str">
            <v>Hour</v>
          </cell>
          <cell r="D2806" t="str">
            <v>DUMP TRUCK, 5 CUBIC YARD MINIMUM CAPACITY</v>
          </cell>
          <cell r="E2806" t="str">
            <v>HOUR</v>
          </cell>
        </row>
        <row r="2807">
          <cell r="A2807" t="str">
            <v>62201-0100</v>
          </cell>
          <cell r="B2807" t="str">
            <v>Dump truck, 6 cubic meter minimum capacity</v>
          </cell>
          <cell r="C2807" t="str">
            <v>Hour</v>
          </cell>
          <cell r="D2807" t="str">
            <v>DUMP TRUCK, 6 CUBIC YARD MINIMUM CAPACITY</v>
          </cell>
          <cell r="E2807" t="str">
            <v>HOUR</v>
          </cell>
        </row>
        <row r="2808">
          <cell r="A2808" t="str">
            <v>62201-0150</v>
          </cell>
          <cell r="B2808" t="str">
            <v>Dump truck, 7 cubic meter minimum capacity</v>
          </cell>
          <cell r="C2808" t="str">
            <v>Hour</v>
          </cell>
          <cell r="D2808" t="str">
            <v>DUMP TRUCK, 7 CUBIC YARD MINIMUM CAPACITY</v>
          </cell>
          <cell r="E2808" t="str">
            <v>HOUR</v>
          </cell>
        </row>
        <row r="2809">
          <cell r="A2809" t="str">
            <v>62201-0200</v>
          </cell>
          <cell r="B2809" t="str">
            <v>Dump truck, 8 cubic meter minimum capacity</v>
          </cell>
          <cell r="C2809" t="str">
            <v>Hour</v>
          </cell>
          <cell r="D2809" t="str">
            <v>DUMP TRUCK, 8 CUBIC YARD MINIMUM CAPACITY</v>
          </cell>
          <cell r="E2809" t="str">
            <v>HOUR</v>
          </cell>
        </row>
        <row r="2810">
          <cell r="A2810" t="str">
            <v>62201-0250</v>
          </cell>
          <cell r="B2810" t="str">
            <v>Dump truck, 10 cubic meter minimum capacity</v>
          </cell>
          <cell r="C2810" t="str">
            <v>Hour</v>
          </cell>
          <cell r="D2810" t="str">
            <v>DUMP TRUCK, 10 CUBIC YARD MINIMUM CAPACITY</v>
          </cell>
          <cell r="E2810" t="str">
            <v>HOUR</v>
          </cell>
        </row>
        <row r="2811">
          <cell r="A2811" t="str">
            <v>62201-0300</v>
          </cell>
          <cell r="B2811" t="str">
            <v>Dump truck, 12 cubic meter minimum capacity</v>
          </cell>
          <cell r="C2811" t="str">
            <v>Hour</v>
          </cell>
          <cell r="D2811" t="str">
            <v>DUMP TRUCK, 12 CUBIC YARD MINIMUM CAPACITY</v>
          </cell>
          <cell r="E2811" t="str">
            <v>HOUR</v>
          </cell>
        </row>
        <row r="2812">
          <cell r="A2812" t="str">
            <v>62201-0310</v>
          </cell>
          <cell r="B2812" t="str">
            <v>Dump truck, 17 cubic meter minimum capacity</v>
          </cell>
          <cell r="C2812" t="str">
            <v>Hour</v>
          </cell>
          <cell r="D2812" t="str">
            <v>DUMP TRUCK, 17 CUBIC YARD MINIMUM CAPACITY</v>
          </cell>
          <cell r="E2812" t="str">
            <v>HOUR</v>
          </cell>
        </row>
        <row r="2813">
          <cell r="A2813" t="str">
            <v>62201-0350</v>
          </cell>
          <cell r="B2813" t="str">
            <v>Backhoe</v>
          </cell>
          <cell r="C2813" t="str">
            <v>Hour</v>
          </cell>
          <cell r="D2813" t="str">
            <v>BACKHOE</v>
          </cell>
          <cell r="E2813" t="str">
            <v>HOUR</v>
          </cell>
        </row>
        <row r="2814">
          <cell r="A2814" t="str">
            <v>62201-0400</v>
          </cell>
          <cell r="B2814" t="str">
            <v>Backhoe loader, 60 liter minimum rated capacity bucket, 300mm width</v>
          </cell>
          <cell r="C2814" t="str">
            <v>Hour</v>
          </cell>
          <cell r="D2814" t="str">
            <v>BACKHOE LOADER, 2 CUBIC FOOT MINIMUM RATED CAPACITY BUCKET, 12-INCH WIDTH</v>
          </cell>
          <cell r="E2814" t="str">
            <v>HOUR</v>
          </cell>
        </row>
        <row r="2815">
          <cell r="A2815" t="str">
            <v>62201-0450</v>
          </cell>
          <cell r="B2815" t="str">
            <v>Backhoe loader, 120 liter minimum rated capacity bucket, 450mm width</v>
          </cell>
          <cell r="C2815" t="str">
            <v>Hour</v>
          </cell>
          <cell r="D2815" t="str">
            <v>BACKHOE LOADER, 4 CUBIC FOOT MINIMUM RATED CAPACITY BUCKET, 18-INCH WIDTH</v>
          </cell>
          <cell r="E2815" t="str">
            <v>HOUR</v>
          </cell>
        </row>
        <row r="2816">
          <cell r="A2816" t="str">
            <v>62201-0500</v>
          </cell>
          <cell r="B2816" t="str">
            <v>Backhoe loader, 120 liter minimum rated capacity bucket, 4-wheel drive</v>
          </cell>
          <cell r="C2816" t="str">
            <v>Hour</v>
          </cell>
          <cell r="D2816" t="str">
            <v>BACKHOE LOADER, 4 CUBIC FOOT MINIMUM RATED CAPACITY BUCKET, 4-WHEEL DRIVE</v>
          </cell>
          <cell r="E2816" t="str">
            <v>HOUR</v>
          </cell>
        </row>
        <row r="2817">
          <cell r="A2817" t="str">
            <v>62201-0550</v>
          </cell>
          <cell r="B2817" t="str">
            <v>Backhoe loader, 180 liter minimum rated capacity bucket, 600mm width</v>
          </cell>
          <cell r="C2817" t="str">
            <v>Hour</v>
          </cell>
          <cell r="D2817" t="str">
            <v>BACKHOE LOADER, 6 CUBIC FOOT MINIMUM RATED CAPACITY BUCKET, 24-INCH WIDTH</v>
          </cell>
          <cell r="E2817" t="str">
            <v>HOUR</v>
          </cell>
        </row>
        <row r="2818">
          <cell r="A2818" t="str">
            <v>62201-0600</v>
          </cell>
          <cell r="B2818" t="str">
            <v>Backhoe loader, 240 liter minimum rated capacity bucket, 750mm width</v>
          </cell>
          <cell r="C2818" t="str">
            <v>Hour</v>
          </cell>
          <cell r="D2818" t="str">
            <v>BACKHOE LOADER, 8 CUBIC FOOT MINIMUM RATED CAPACITY BUCKET, 30-INCH WIDTH</v>
          </cell>
          <cell r="E2818" t="str">
            <v>HOUR</v>
          </cell>
        </row>
        <row r="2819">
          <cell r="A2819" t="str">
            <v>62201-0650</v>
          </cell>
          <cell r="B2819" t="str">
            <v>Backhoe loader, 300 liter minimum rated capacity bucket, 900mm width</v>
          </cell>
          <cell r="C2819" t="str">
            <v>Hour</v>
          </cell>
          <cell r="D2819" t="str">
            <v>BACKHOE LOADER, 10 CUBIC FOOT MINIMUM RATED CAPACITY BUCKET, 36-INCH WIDTH</v>
          </cell>
          <cell r="E2819" t="str">
            <v>HOUR</v>
          </cell>
        </row>
        <row r="2820">
          <cell r="A2820" t="str">
            <v>62201-0700</v>
          </cell>
          <cell r="B2820" t="str">
            <v>Backhoe loader, 1 cubic meter minimum capacity frontend bucket, 0.3 cubic meter minimum capacity backhoe bucket, 65 kW minimum flywheel</v>
          </cell>
          <cell r="C2820" t="str">
            <v>Hour</v>
          </cell>
          <cell r="D2820" t="str">
            <v>BACKHOE LOADER, 1 CUBIC YARD MINIMUM CAPACITY FRONTEND BUCKET, 10 CUBIC FOOT MINIMUM CAPACITY BACKHOE BUCKET, 90 HP MINIMUM FLYWHEEL</v>
          </cell>
          <cell r="E2820" t="str">
            <v>HOUR</v>
          </cell>
        </row>
        <row r="2821">
          <cell r="A2821" t="str">
            <v>62201-0750</v>
          </cell>
          <cell r="B2821" t="str">
            <v>Wheel loader, 0.4 cubic meter minimum rated capacity</v>
          </cell>
          <cell r="C2821" t="str">
            <v>Hour</v>
          </cell>
          <cell r="D2821" t="str">
            <v>WHEEL LOADER, 0.4 CUBIC YARD MINIMUM RATED CAPACITY</v>
          </cell>
          <cell r="E2821" t="str">
            <v>HOUR</v>
          </cell>
        </row>
        <row r="2822">
          <cell r="A2822" t="str">
            <v>62201-0800</v>
          </cell>
          <cell r="B2822" t="str">
            <v>Wheel Loader, 0.7 cubic meter minimum rated capacity</v>
          </cell>
          <cell r="C2822" t="str">
            <v>Hour</v>
          </cell>
          <cell r="D2822" t="str">
            <v>WHEEL LOADER, 0.7 CUBIC YARD MINIMUM RATED CAPACITY</v>
          </cell>
          <cell r="E2822" t="str">
            <v>HOUR</v>
          </cell>
        </row>
        <row r="2823">
          <cell r="A2823" t="str">
            <v>62201-0850</v>
          </cell>
          <cell r="B2823" t="str">
            <v>Wheel loader, 1 cubic meter minimum rated capacity</v>
          </cell>
          <cell r="C2823" t="str">
            <v>Hour</v>
          </cell>
          <cell r="D2823" t="str">
            <v>WHEEL LOADER, 1 CUBIC YARD MINIMUM RATED CAPACITY</v>
          </cell>
          <cell r="E2823" t="str">
            <v>HOUR</v>
          </cell>
        </row>
        <row r="2824">
          <cell r="A2824" t="str">
            <v>62201-0900</v>
          </cell>
          <cell r="B2824" t="str">
            <v>Wheel loader, 2 cubic meter minimum rated capacity</v>
          </cell>
          <cell r="C2824" t="str">
            <v>Hour</v>
          </cell>
          <cell r="D2824" t="str">
            <v>WHEEL LOADER, 2 CUBIC YARD MINIMUM RATED CAPACITY</v>
          </cell>
          <cell r="E2824" t="str">
            <v>HOUR</v>
          </cell>
        </row>
        <row r="2825">
          <cell r="A2825" t="str">
            <v>62201-0950</v>
          </cell>
          <cell r="B2825" t="str">
            <v>Wheel loader, 3 cubic meter minimum rated capacity</v>
          </cell>
          <cell r="C2825" t="str">
            <v>Hour</v>
          </cell>
          <cell r="D2825" t="str">
            <v>WHEEL LOADER, 3 CUBIC YARD MINIMUM RATED CAPACITY</v>
          </cell>
          <cell r="E2825" t="str">
            <v>HOUR</v>
          </cell>
        </row>
        <row r="2826">
          <cell r="A2826" t="str">
            <v>62201-1000</v>
          </cell>
          <cell r="B2826" t="str">
            <v>Wheel loader, 4 cubic meter minimum rated capacity</v>
          </cell>
          <cell r="C2826" t="str">
            <v>Hour</v>
          </cell>
          <cell r="D2826" t="str">
            <v>WHEEL LOADER, 4 CUBIC YARD MINIMUM RATED CAPACITY</v>
          </cell>
          <cell r="E2826" t="str">
            <v>HOUR</v>
          </cell>
        </row>
        <row r="2827">
          <cell r="A2827" t="str">
            <v>62201-1050</v>
          </cell>
          <cell r="B2827" t="str">
            <v>Wheel loader, 5 cubic meter minimum rated capacity</v>
          </cell>
          <cell r="C2827" t="str">
            <v>Hour</v>
          </cell>
          <cell r="D2827" t="str">
            <v>WHEEL LOADER, 5 CUBIC YARD MINIMUM RATED CAPACITY</v>
          </cell>
          <cell r="E2827" t="str">
            <v>HOUR</v>
          </cell>
        </row>
        <row r="2828">
          <cell r="A2828" t="str">
            <v>62201-1100</v>
          </cell>
          <cell r="B2828" t="str">
            <v>Wheel loader, 6 cubic meter minimum rated capacity</v>
          </cell>
          <cell r="C2828" t="str">
            <v>Hour</v>
          </cell>
          <cell r="D2828" t="str">
            <v>WHEEL LOADER, 6 CUBIC YARD MINIMUM RATED CAPACITY</v>
          </cell>
          <cell r="E2828" t="str">
            <v>HOUR</v>
          </cell>
        </row>
        <row r="2829">
          <cell r="A2829" t="str">
            <v>62201-1150</v>
          </cell>
          <cell r="B2829" t="str">
            <v>Bulldozer, 50kW minimum flywheel power</v>
          </cell>
          <cell r="C2829" t="str">
            <v>Hour</v>
          </cell>
          <cell r="D2829" t="str">
            <v>BULLDOZER, 70HP MINIMUM FLYWHEEL POWER</v>
          </cell>
          <cell r="E2829" t="str">
            <v>HOUR</v>
          </cell>
        </row>
        <row r="2830">
          <cell r="A2830" t="str">
            <v>62201-1200</v>
          </cell>
          <cell r="B2830" t="str">
            <v>Bulldozer, 60kW minimum flywheel power</v>
          </cell>
          <cell r="C2830" t="str">
            <v>Hour</v>
          </cell>
          <cell r="D2830" t="str">
            <v>BULLDOZER, 80HP MINIMUM FLYWHEEL POWER</v>
          </cell>
          <cell r="E2830" t="str">
            <v>HOUR</v>
          </cell>
        </row>
        <row r="2831">
          <cell r="A2831" t="str">
            <v>62201-1250</v>
          </cell>
          <cell r="B2831" t="str">
            <v>Bulldozer, 90kW minimum flywheel power</v>
          </cell>
          <cell r="C2831" t="str">
            <v>Hour</v>
          </cell>
          <cell r="D2831" t="str">
            <v>BULLDOZER, 120HP MINIMUM FLYWHEEL POWER</v>
          </cell>
          <cell r="E2831" t="str">
            <v>HOUR</v>
          </cell>
        </row>
        <row r="2832">
          <cell r="A2832" t="str">
            <v>62201-1300</v>
          </cell>
          <cell r="B2832" t="str">
            <v>Bulldozer, 120kW minimum flywheel power</v>
          </cell>
          <cell r="C2832" t="str">
            <v>Hour</v>
          </cell>
          <cell r="D2832" t="str">
            <v>BULLDOZER, 160HP MINIMUM FLYWHEEL POWER</v>
          </cell>
          <cell r="E2832" t="str">
            <v>HOUR</v>
          </cell>
        </row>
        <row r="2833">
          <cell r="A2833" t="str">
            <v>62201-1350</v>
          </cell>
          <cell r="B2833" t="str">
            <v>Bulldozer, 150kW minimum flywheel power</v>
          </cell>
          <cell r="C2833" t="str">
            <v>Hour</v>
          </cell>
          <cell r="D2833" t="str">
            <v>BULLDOZER, 200HP MINIMUM FLYWHEEL POWER</v>
          </cell>
          <cell r="E2833" t="str">
            <v>HOUR</v>
          </cell>
        </row>
        <row r="2834">
          <cell r="A2834" t="str">
            <v>62201-1400</v>
          </cell>
          <cell r="B2834" t="str">
            <v>Bulldozer, 200kW minimum flywheel power</v>
          </cell>
          <cell r="C2834" t="str">
            <v>Hour</v>
          </cell>
          <cell r="D2834" t="str">
            <v>BULLDOZER, 250HP MINIMUM FLYWHEEL POWER</v>
          </cell>
          <cell r="E2834" t="str">
            <v>HOUR</v>
          </cell>
        </row>
        <row r="2835">
          <cell r="A2835" t="str">
            <v>62201-1450</v>
          </cell>
          <cell r="B2835" t="str">
            <v>Bulldozer, 250kW minimum flywheel power</v>
          </cell>
          <cell r="C2835" t="str">
            <v>Hour</v>
          </cell>
          <cell r="D2835" t="str">
            <v>BULLDOZER, 350HP MINIMUM FLYWHEEL POWER</v>
          </cell>
          <cell r="E2835" t="str">
            <v>HOUR</v>
          </cell>
        </row>
        <row r="2836">
          <cell r="A2836" t="str">
            <v>62201-1500</v>
          </cell>
          <cell r="B2836" t="str">
            <v>Bulldozer, 300kW minimum flywheel power</v>
          </cell>
          <cell r="C2836" t="str">
            <v>Hour</v>
          </cell>
          <cell r="D2836" t="str">
            <v>BULLDOZER, 400HP MINIMUM FLYWHEEL POWER</v>
          </cell>
          <cell r="E2836" t="str">
            <v>HOUR</v>
          </cell>
        </row>
        <row r="2837">
          <cell r="A2837" t="str">
            <v>62201-1550</v>
          </cell>
          <cell r="B2837" t="str">
            <v>Bulldozer, power angle and power tilt blade, 45kW minimum</v>
          </cell>
          <cell r="C2837" t="str">
            <v>Hour</v>
          </cell>
          <cell r="D2837" t="str">
            <v>BULLDOZER, POWER ANGLE AND POWER TILT BLADE, 60HP MINIMUM</v>
          </cell>
          <cell r="E2837" t="str">
            <v>HOUR</v>
          </cell>
        </row>
        <row r="2838">
          <cell r="A2838" t="str">
            <v>62201-1600</v>
          </cell>
          <cell r="B2838" t="str">
            <v>Bulldozer, universal blade, 80kW minimum</v>
          </cell>
          <cell r="C2838" t="str">
            <v>Hour</v>
          </cell>
          <cell r="D2838" t="str">
            <v>BULLDOZER, UNIVERSAL BLADE, 100HP MINIMUM</v>
          </cell>
          <cell r="E2838" t="str">
            <v>HOUR</v>
          </cell>
        </row>
        <row r="2839">
          <cell r="A2839" t="str">
            <v>62201-1650</v>
          </cell>
          <cell r="B2839" t="str">
            <v>Bulldozer, universal blade, 125kW minimum</v>
          </cell>
          <cell r="C2839" t="str">
            <v>Hour</v>
          </cell>
          <cell r="D2839" t="str">
            <v>BULLDOZER, UNIVERSAL BLADE, 170HP MINIMUM</v>
          </cell>
          <cell r="E2839" t="str">
            <v>HOUR</v>
          </cell>
        </row>
        <row r="2840">
          <cell r="A2840" t="str">
            <v>62201-1700</v>
          </cell>
          <cell r="B2840" t="str">
            <v>Bulldozer, straight blade, 125kW</v>
          </cell>
          <cell r="C2840" t="str">
            <v>Hour</v>
          </cell>
          <cell r="D2840" t="str">
            <v>BULLDOZER, STRAIGHT BLADE, 170HP</v>
          </cell>
          <cell r="E2840" t="str">
            <v>HOUR</v>
          </cell>
        </row>
        <row r="2841">
          <cell r="A2841" t="str">
            <v>62201-1750</v>
          </cell>
          <cell r="B2841" t="str">
            <v>Bulldozer, 150kW minimum</v>
          </cell>
          <cell r="C2841" t="str">
            <v>Hour</v>
          </cell>
          <cell r="D2841" t="str">
            <v>BULLDOZER, 200HP MINIMUM</v>
          </cell>
          <cell r="E2841" t="str">
            <v>HOUR</v>
          </cell>
        </row>
        <row r="2842">
          <cell r="A2842" t="str">
            <v>62201-1800</v>
          </cell>
          <cell r="B2842" t="str">
            <v>Bulldozer, universal blade, 150kW minimum</v>
          </cell>
          <cell r="C2842" t="str">
            <v>Hour</v>
          </cell>
          <cell r="D2842" t="str">
            <v>BULLDOZER, UNIVERSAL BLADE, 200HP MINIMUM</v>
          </cell>
          <cell r="E2842" t="str">
            <v>HOUR</v>
          </cell>
        </row>
        <row r="2843">
          <cell r="A2843" t="str">
            <v>62201-1850</v>
          </cell>
          <cell r="B2843" t="str">
            <v>Bulldozer, universal blade, 210kW minimum, with winch and cable</v>
          </cell>
          <cell r="C2843" t="str">
            <v>Hour</v>
          </cell>
          <cell r="D2843" t="str">
            <v>BULLDOZER, UNIVERSAL BLADE, 250HP MINIMUM, WITH WINCH AND CABLE</v>
          </cell>
          <cell r="E2843" t="str">
            <v>HOUR</v>
          </cell>
        </row>
        <row r="2844">
          <cell r="A2844" t="str">
            <v>62201-1900</v>
          </cell>
          <cell r="B2844" t="str">
            <v>Bulldozer, ripper, 225kW minimum</v>
          </cell>
          <cell r="C2844" t="str">
            <v>Hour</v>
          </cell>
          <cell r="D2844" t="str">
            <v>BULLDOZER, RIPPER, 300HP MINIMUM</v>
          </cell>
          <cell r="E2844" t="str">
            <v>HOUR</v>
          </cell>
        </row>
        <row r="2845">
          <cell r="A2845" t="str">
            <v>62201-1950</v>
          </cell>
          <cell r="B2845" t="str">
            <v>Bulldozer, universal blade, 225kW minimum</v>
          </cell>
          <cell r="C2845" t="str">
            <v>Hour</v>
          </cell>
          <cell r="D2845" t="str">
            <v>BULLDOZER, UNIVERSAL BLADE, 300HP MINIMUM</v>
          </cell>
          <cell r="E2845" t="str">
            <v>HOUR</v>
          </cell>
        </row>
        <row r="2846">
          <cell r="A2846" t="str">
            <v>62201-2000</v>
          </cell>
          <cell r="B2846" t="str">
            <v>Bulldozer, universal blade and ripper, 225kW minimum</v>
          </cell>
          <cell r="C2846" t="str">
            <v>Hour</v>
          </cell>
          <cell r="D2846" t="str">
            <v>BULLDOZER, UNIVERSAL BLADE AND RIPPER, 300HP MINIMUM</v>
          </cell>
          <cell r="E2846" t="str">
            <v>HOUR</v>
          </cell>
        </row>
        <row r="2847">
          <cell r="A2847" t="str">
            <v>62201-2050</v>
          </cell>
          <cell r="B2847" t="str">
            <v>Roller</v>
          </cell>
          <cell r="C2847" t="str">
            <v>Hour</v>
          </cell>
          <cell r="D2847" t="str">
            <v>ROLLER</v>
          </cell>
          <cell r="E2847" t="str">
            <v>HOUR</v>
          </cell>
        </row>
        <row r="2848">
          <cell r="A2848" t="str">
            <v>62201-2100</v>
          </cell>
          <cell r="B2848" t="str">
            <v>Compactor</v>
          </cell>
          <cell r="C2848" t="str">
            <v>Hour</v>
          </cell>
          <cell r="D2848" t="str">
            <v>COMPACTOR</v>
          </cell>
          <cell r="E2848" t="str">
            <v>HOUR</v>
          </cell>
        </row>
        <row r="2849">
          <cell r="A2849" t="str">
            <v>62201-2150</v>
          </cell>
          <cell r="B2849" t="str">
            <v>Tractor, with 1500mm bar mower</v>
          </cell>
          <cell r="C2849" t="str">
            <v>Hour</v>
          </cell>
          <cell r="D2849" t="str">
            <v>TRACTOR, WITH 60-INCH BAR MOWER</v>
          </cell>
          <cell r="E2849" t="str">
            <v>HOUR</v>
          </cell>
        </row>
        <row r="2850">
          <cell r="A2850" t="str">
            <v>62201-2200</v>
          </cell>
          <cell r="B2850" t="str">
            <v>Tractor, with 1800mm bar mower</v>
          </cell>
          <cell r="C2850" t="str">
            <v>Hour</v>
          </cell>
          <cell r="D2850" t="str">
            <v>TRACTOR, WITH 72-INCH BAR MOWER</v>
          </cell>
          <cell r="E2850" t="str">
            <v>HOUR</v>
          </cell>
        </row>
        <row r="2851">
          <cell r="A2851" t="str">
            <v>62201-2250</v>
          </cell>
          <cell r="B2851" t="str">
            <v>Tractor, with 1800mm diameter rotary mower, 12HP</v>
          </cell>
          <cell r="C2851" t="str">
            <v>Hour</v>
          </cell>
          <cell r="D2851" t="str">
            <v>TRACTOR, WITH 72-INCH DIAMETER ROTARY MOWER, 12HP</v>
          </cell>
          <cell r="E2851" t="str">
            <v>HOUR</v>
          </cell>
        </row>
        <row r="2852">
          <cell r="A2852" t="str">
            <v>62201-2300</v>
          </cell>
          <cell r="B2852" t="str">
            <v>Brush mower, with 1800mm diameter rotary mower, 50HP</v>
          </cell>
          <cell r="C2852" t="str">
            <v>Hour</v>
          </cell>
          <cell r="D2852" t="str">
            <v>BRUSH MOWER, WITH 72-INCH DIAMETER ROTARY MOWER, 50HP</v>
          </cell>
          <cell r="E2852" t="str">
            <v>HOUR</v>
          </cell>
        </row>
        <row r="2853">
          <cell r="A2853" t="str">
            <v>62201-2350</v>
          </cell>
          <cell r="B2853" t="str">
            <v>Power broom</v>
          </cell>
          <cell r="C2853" t="str">
            <v>Hour</v>
          </cell>
          <cell r="D2853" t="str">
            <v>POWER BROOM</v>
          </cell>
          <cell r="E2853" t="str">
            <v>HOUR</v>
          </cell>
        </row>
        <row r="2854">
          <cell r="A2854" t="str">
            <v>62201-2360</v>
          </cell>
          <cell r="B2854" t="str">
            <v>Vacuum sweeper</v>
          </cell>
          <cell r="C2854" t="str">
            <v>Hour</v>
          </cell>
          <cell r="D2854" t="str">
            <v>VACUUM SWEEPER</v>
          </cell>
          <cell r="E2854" t="str">
            <v>HOUR</v>
          </cell>
        </row>
        <row r="2855">
          <cell r="A2855" t="str">
            <v>62201-2400</v>
          </cell>
          <cell r="B2855" t="str">
            <v>Crane</v>
          </cell>
          <cell r="C2855" t="str">
            <v>Hour</v>
          </cell>
          <cell r="D2855" t="str">
            <v>CRANE</v>
          </cell>
          <cell r="E2855" t="str">
            <v>HOUR</v>
          </cell>
        </row>
        <row r="2856">
          <cell r="A2856" t="str">
            <v>62201-2450</v>
          </cell>
          <cell r="B2856" t="str">
            <v>Crane, truck mounted, 40 metric ton minimum capacity, 33 meter minimum boom with clam bucket</v>
          </cell>
          <cell r="C2856" t="str">
            <v>Hour</v>
          </cell>
          <cell r="D2856" t="str">
            <v>CRANE, TRUCK MOUNTED, 40 TON MINIMUM CAPACITY, 100 FOOT MINIMUM BOOM WITH CLAM BUCKET</v>
          </cell>
          <cell r="E2856" t="str">
            <v>HOUR</v>
          </cell>
        </row>
        <row r="2857">
          <cell r="A2857" t="str">
            <v>62201-2500</v>
          </cell>
          <cell r="B2857" t="str">
            <v>Crane, truck mounted, 45 metric ton minimum capacity, 27 meter minimum boom, with dragline bucket</v>
          </cell>
          <cell r="C2857" t="str">
            <v>Hour</v>
          </cell>
          <cell r="D2857" t="str">
            <v>CRANE, TRUCK MOUNTED, 45 TON MINIMUM CAPACITY, 90 FOOT MINIMUM BOOM, WITH DRAGLINE BUCKET</v>
          </cell>
          <cell r="E2857" t="str">
            <v>HOUR</v>
          </cell>
        </row>
        <row r="2858">
          <cell r="A2858" t="str">
            <v>62201-2550</v>
          </cell>
          <cell r="B2858" t="str">
            <v>Crane, truck mounted, 45 metric ton minimum capacity, 30 meter minimum boom, with dragline bucket</v>
          </cell>
          <cell r="C2858" t="str">
            <v>Hour</v>
          </cell>
          <cell r="D2858" t="str">
            <v>CRANE, TRUCK MOUNTED, 45 TON MINIMUM CAPACITY, 100 FOOT MINIMUM BOOM, WITH DRAGLINE BUCKET</v>
          </cell>
          <cell r="E2858" t="str">
            <v>HOUR</v>
          </cell>
        </row>
        <row r="2859">
          <cell r="A2859" t="str">
            <v>62201-2600</v>
          </cell>
          <cell r="B2859" t="str">
            <v>Crane, truck mounted or self-propelled, 90 metric tons minimum capacity, 55m min. boom, with dragline bucket, wrecking ball, 6m dozer track</v>
          </cell>
          <cell r="C2859" t="str">
            <v>Hour</v>
          </cell>
          <cell r="D2859" t="str">
            <v>CRANE, TRUCK MOUNTED OR SELF-PROPELLED, 90 TONS MINIMUM CAPACITY, 180 FOOT MIN. BOOM, WITH DRAGLINE BUCKET, WRECKING BALL, 20 FOOT DOZER TRACK</v>
          </cell>
          <cell r="E2859" t="str">
            <v>HOUR</v>
          </cell>
        </row>
        <row r="2860">
          <cell r="A2860" t="str">
            <v>62201-2650</v>
          </cell>
          <cell r="B2860" t="str">
            <v>Crane, truck mounted, 65 metric ton minimum capacity, 55m minimum boom, with dragline bucket and 6m dozer track drag</v>
          </cell>
          <cell r="C2860" t="str">
            <v>Hour</v>
          </cell>
          <cell r="D2860" t="str">
            <v>CRANE, TRUCK MOUNTED, 65 TON MINIMUM CAPACITY, 180 FOOT MINIMUM BOOM, WITH DRAGLINE BUCKET AND 20 FOOT DOZER TRACK DRAG</v>
          </cell>
          <cell r="E2860" t="str">
            <v>HOUR</v>
          </cell>
        </row>
        <row r="2861">
          <cell r="A2861" t="str">
            <v>62201-2700</v>
          </cell>
          <cell r="B2861" t="str">
            <v>Crane, truck mounted, 90 metric ton minimum capacity, 55m minimum boom, with dragline bucket and 3m dozer track drag</v>
          </cell>
          <cell r="C2861" t="str">
            <v>Hour</v>
          </cell>
          <cell r="D2861" t="str">
            <v>CRANE, TRUCK MOUNTED, 90 TON MINIMUM CAPACITY, 180 FOOT MINIMUM BOOM, WITH DRAGLINE BUCKET AND 10 FOOT DOZER TRACK DRAG</v>
          </cell>
          <cell r="E2861" t="str">
            <v>HOUR</v>
          </cell>
        </row>
        <row r="2862">
          <cell r="A2862" t="str">
            <v>62201-2750</v>
          </cell>
          <cell r="B2862" t="str">
            <v>Motor grader</v>
          </cell>
          <cell r="C2862" t="str">
            <v>Hour</v>
          </cell>
          <cell r="D2862" t="str">
            <v>MOTOR GRADER</v>
          </cell>
          <cell r="E2862" t="str">
            <v>HOUR</v>
          </cell>
        </row>
        <row r="2863">
          <cell r="A2863" t="str">
            <v>62201-2800</v>
          </cell>
          <cell r="B2863" t="str">
            <v>Motor grader, 2.4 meter minimum blade</v>
          </cell>
          <cell r="C2863" t="str">
            <v>Hour</v>
          </cell>
          <cell r="D2863" t="str">
            <v>MOTOR GRADER, 8 FOOT MINIMUM BLADE</v>
          </cell>
          <cell r="E2863" t="str">
            <v>HOUR</v>
          </cell>
        </row>
        <row r="2864">
          <cell r="A2864" t="str">
            <v>62201-2850</v>
          </cell>
          <cell r="B2864" t="str">
            <v>Motor grader, 3.6 meter minimum blade</v>
          </cell>
          <cell r="C2864" t="str">
            <v>Hour</v>
          </cell>
          <cell r="D2864" t="str">
            <v>MOTOR GRADER, 12 FOOT MINIMUM BLADE</v>
          </cell>
          <cell r="E2864" t="str">
            <v>HOUR</v>
          </cell>
        </row>
        <row r="2865">
          <cell r="A2865" t="str">
            <v>62201-2950</v>
          </cell>
          <cell r="B2865" t="str">
            <v>Motor grader, 4.2 meter minimum blade</v>
          </cell>
          <cell r="C2865" t="str">
            <v>Hour</v>
          </cell>
          <cell r="D2865" t="str">
            <v>MOTOR GRADER, 14 FOOT MINIMUM BLADE</v>
          </cell>
          <cell r="E2865" t="str">
            <v>HOUR</v>
          </cell>
        </row>
        <row r="2866">
          <cell r="A2866" t="str">
            <v>62201-3000</v>
          </cell>
          <cell r="B2866" t="str">
            <v>Hydraulic excavator</v>
          </cell>
          <cell r="C2866" t="str">
            <v>Hour</v>
          </cell>
          <cell r="D2866" t="str">
            <v>HYDRAULIC EXCAVATOR</v>
          </cell>
          <cell r="E2866" t="str">
            <v>HOUR</v>
          </cell>
        </row>
        <row r="2867">
          <cell r="A2867" t="str">
            <v>62201-3050</v>
          </cell>
          <cell r="B2867" t="str">
            <v>Hydraulic excavator, rubber tired, 140-150HP, 0.75-0.96 cubic meter bucket</v>
          </cell>
          <cell r="C2867" t="str">
            <v>Hour</v>
          </cell>
          <cell r="D2867" t="str">
            <v>HYDRAULIC EXCAVATOR, RUBBER TIRED, 1.0 to 1.25 CUBIC YARD CAPACITY, 140-150HP MINIMUM</v>
          </cell>
          <cell r="E2867" t="str">
            <v>HOUR</v>
          </cell>
        </row>
        <row r="2868">
          <cell r="A2868" t="str">
            <v>62201-3100</v>
          </cell>
          <cell r="B2868" t="str">
            <v>Hydraulic excavator, 2.2 cubic meter minimum capacity bucket, 125kW minimum flywheel power</v>
          </cell>
          <cell r="C2868" t="str">
            <v>Hour</v>
          </cell>
          <cell r="D2868" t="str">
            <v>HYDRAULIC EXCAVATOR, 3.0 CUBIC YARD MINIMUM CAPACITY, 165HP MINIMUM FLYWHEEL POWER</v>
          </cell>
          <cell r="E2868" t="str">
            <v>HOUR</v>
          </cell>
        </row>
        <row r="2869">
          <cell r="A2869" t="str">
            <v>62201-3150</v>
          </cell>
          <cell r="B2869" t="str">
            <v>Hydraulic excavator, crawler mounted, 0.7m3 minimum capacity with thumb attachment</v>
          </cell>
          <cell r="C2869" t="str">
            <v>Hour</v>
          </cell>
          <cell r="D2869" t="str">
            <v>HYDRAULIC EXCAVATOR, CRAWLER MOUNTED, 1.0 CUBIC YARD MINIMUM CAPACITY WITH THUMB ATTACHMENT</v>
          </cell>
          <cell r="E2869" t="str">
            <v>HOUR</v>
          </cell>
        </row>
        <row r="2870">
          <cell r="A2870" t="str">
            <v>62201-3200</v>
          </cell>
          <cell r="B2870" t="str">
            <v>Hydraulic excavator, crawler mounted, 1.1m3 minimum capacity</v>
          </cell>
          <cell r="C2870" t="str">
            <v>Hour</v>
          </cell>
          <cell r="D2870" t="str">
            <v>HYDRAULIC EXCAVATOR, CRAWLER MOUNTED, 1.5 CUBIC YARD MINIMUM CAPACITY</v>
          </cell>
          <cell r="E2870" t="str">
            <v>HOUR</v>
          </cell>
        </row>
        <row r="2871">
          <cell r="A2871" t="str">
            <v>62201-3250</v>
          </cell>
          <cell r="B2871" t="str">
            <v>Hydraulic excavator, crawler mounted, 1.1m3 minimum, 185kW minimum</v>
          </cell>
          <cell r="C2871" t="str">
            <v>Hour</v>
          </cell>
          <cell r="D2871" t="str">
            <v>HYDRAULIC EXCAVATOR, CRAWLER MOUNTED, 1.5 CUBIC YARD MINIMUM CAPACITY, 245HP MINIMUM</v>
          </cell>
          <cell r="E2871" t="str">
            <v>HOUR</v>
          </cell>
        </row>
        <row r="2872">
          <cell r="A2872" t="str">
            <v>62201-3300</v>
          </cell>
          <cell r="B2872" t="str">
            <v>Hydraulic excavator, 0.7 cubic meter minimum capacity</v>
          </cell>
          <cell r="C2872" t="str">
            <v>Hour</v>
          </cell>
          <cell r="D2872" t="str">
            <v>HYDRAULIC EXCAVATOR, 3/4 CUBIC YARD MINIMUM CAPACITY</v>
          </cell>
          <cell r="E2872" t="str">
            <v>HOUR</v>
          </cell>
        </row>
        <row r="2873">
          <cell r="A2873" t="str">
            <v>62201-3350</v>
          </cell>
          <cell r="B2873" t="str">
            <v>Hydraulic excavator, 1.1 cubic meter minimum capacity</v>
          </cell>
          <cell r="C2873" t="str">
            <v>Hour</v>
          </cell>
          <cell r="D2873" t="str">
            <v>HYDRAULIC EXCAVATOR, 1 CUBIC YARD MINIMUM CAPACITY</v>
          </cell>
          <cell r="E2873" t="str">
            <v>HOUR</v>
          </cell>
        </row>
        <row r="2874">
          <cell r="A2874" t="str">
            <v>62201-3400</v>
          </cell>
          <cell r="B2874" t="str">
            <v>Hydraulic excavator, 1.1 cubic meter minimum capacity with thumb attachment</v>
          </cell>
          <cell r="C2874" t="str">
            <v>Hour</v>
          </cell>
          <cell r="D2874" t="str">
            <v>HYDRAULIC EXCAVATOR, 1 CUBIC YARD MINIMUM CAPACITY WITH THUMB ATTACHMENT</v>
          </cell>
          <cell r="E2874" t="str">
            <v>HOUR</v>
          </cell>
        </row>
        <row r="2875">
          <cell r="A2875" t="str">
            <v>62201-3450</v>
          </cell>
          <cell r="B2875" t="str">
            <v>Loader, track type, 2 cubic meter minimum capacity</v>
          </cell>
          <cell r="C2875" t="str">
            <v>Hour</v>
          </cell>
          <cell r="D2875" t="str">
            <v>LOADER, TRACK TYPE, 2 CUBIC YARD MINIMUM CAPACITY</v>
          </cell>
          <cell r="E2875" t="str">
            <v>HOUR</v>
          </cell>
        </row>
        <row r="2876">
          <cell r="A2876" t="str">
            <v>62201-3500</v>
          </cell>
          <cell r="B2876" t="str">
            <v>Loader, wheel, skid steer, 30kW minimum</v>
          </cell>
          <cell r="C2876" t="str">
            <v>Hour</v>
          </cell>
          <cell r="D2876" t="str">
            <v>LOADER, WHEEL, SKID STEER, 40HP MINIMUM</v>
          </cell>
          <cell r="E2876" t="str">
            <v>HOUR</v>
          </cell>
        </row>
        <row r="2877">
          <cell r="A2877" t="str">
            <v>62201-3550</v>
          </cell>
          <cell r="B2877" t="str">
            <v>Four wheel all terrain vehicle</v>
          </cell>
          <cell r="C2877" t="str">
            <v>Hour</v>
          </cell>
          <cell r="D2877" t="str">
            <v>FOUR WHEEL ALL TERRAIN VEHICLE</v>
          </cell>
          <cell r="E2877" t="str">
            <v>HOUR</v>
          </cell>
        </row>
        <row r="2878">
          <cell r="A2878" t="str">
            <v>62201-3600</v>
          </cell>
          <cell r="B2878" t="str">
            <v>Manlift</v>
          </cell>
          <cell r="C2878" t="str">
            <v>Hour</v>
          </cell>
          <cell r="D2878" t="str">
            <v>MANLIFT</v>
          </cell>
          <cell r="E2878" t="str">
            <v>HOUR</v>
          </cell>
        </row>
        <row r="2879">
          <cell r="A2879" t="str">
            <v>62201-3650</v>
          </cell>
          <cell r="B2879" t="str">
            <v>Chipper</v>
          </cell>
          <cell r="C2879" t="str">
            <v>Hour</v>
          </cell>
          <cell r="D2879" t="str">
            <v>CHIPPER</v>
          </cell>
          <cell r="E2879" t="str">
            <v>HOUR</v>
          </cell>
        </row>
        <row r="2880">
          <cell r="A2880" t="str">
            <v>62201-3700</v>
          </cell>
          <cell r="B2880" t="str">
            <v>Stump Cutter</v>
          </cell>
          <cell r="C2880" t="str">
            <v>Hour</v>
          </cell>
          <cell r="D2880" t="str">
            <v>STUMP CUTTER</v>
          </cell>
          <cell r="E2880" t="str">
            <v>HOUR</v>
          </cell>
        </row>
        <row r="2881">
          <cell r="A2881" t="str">
            <v>62201-3750</v>
          </cell>
          <cell r="B2881" t="str">
            <v>Chain Saw</v>
          </cell>
          <cell r="C2881" t="str">
            <v>Hour</v>
          </cell>
          <cell r="D2881" t="str">
            <v>CHAIN SAW</v>
          </cell>
          <cell r="E2881" t="str">
            <v>HOUR</v>
          </cell>
        </row>
        <row r="2882">
          <cell r="A2882" t="str">
            <v>62201-3800</v>
          </cell>
          <cell r="B2882" t="str">
            <v>Pickup Truck, 1 Ton</v>
          </cell>
          <cell r="C2882" t="str">
            <v>Hour</v>
          </cell>
          <cell r="D2882" t="str">
            <v>PICKUP TRUCK, 1 TON</v>
          </cell>
          <cell r="E2882" t="str">
            <v>HOUR</v>
          </cell>
        </row>
        <row r="2883">
          <cell r="A2883" t="str">
            <v>62201-3850</v>
          </cell>
          <cell r="B2883" t="str">
            <v>Water truck</v>
          </cell>
          <cell r="C2883" t="str">
            <v>Hour</v>
          </cell>
          <cell r="D2883" t="str">
            <v>WATER TRUCK</v>
          </cell>
          <cell r="E2883" t="str">
            <v>HOUR</v>
          </cell>
        </row>
        <row r="2884">
          <cell r="A2884" t="str">
            <v>62201-3900</v>
          </cell>
          <cell r="B2884" t="str">
            <v>Snow plow</v>
          </cell>
          <cell r="C2884" t="str">
            <v>Hour</v>
          </cell>
          <cell r="D2884" t="str">
            <v>SNOW PLOW</v>
          </cell>
          <cell r="E2884" t="str">
            <v>HOUR</v>
          </cell>
        </row>
        <row r="2885">
          <cell r="A2885" t="str">
            <v>62201-3950</v>
          </cell>
          <cell r="B2885" t="str">
            <v>Scraper, 15 cubic meter minimum capacity</v>
          </cell>
          <cell r="C2885" t="str">
            <v>Hour</v>
          </cell>
          <cell r="D2885" t="str">
            <v>SCRAPER, 15 CUBIC YARD MINIMUM CAPACITY</v>
          </cell>
          <cell r="E2885" t="str">
            <v>HOUR</v>
          </cell>
        </row>
        <row r="2886">
          <cell r="A2886" t="str">
            <v>62201-4000</v>
          </cell>
          <cell r="B2886" t="str">
            <v>Truck, highway 0.7 metric tons pickup (without operator)</v>
          </cell>
          <cell r="C2886" t="str">
            <v>Hour</v>
          </cell>
          <cell r="D2886" t="str">
            <v>TRUCK, HIGHWAY 3/4 TON PICKUP (WITHOUT OPERATOR)</v>
          </cell>
          <cell r="E2886" t="str">
            <v>HOUR</v>
          </cell>
        </row>
        <row r="2887">
          <cell r="A2887" t="str">
            <v>62201-4050</v>
          </cell>
          <cell r="B2887" t="str">
            <v>Air equipment, bushhammer, including bits and fittings (without operator)</v>
          </cell>
          <cell r="C2887" t="str">
            <v>Hour</v>
          </cell>
          <cell r="D2887" t="str">
            <v>AIR EQUIPMENT, BUSHHAMMER, INCLUDING BITS AND FITTINGS (WITHOUT OPERATOR)</v>
          </cell>
          <cell r="E2887" t="str">
            <v>HOUR</v>
          </cell>
        </row>
        <row r="2888">
          <cell r="A2888" t="str">
            <v>62201-4100</v>
          </cell>
          <cell r="B2888" t="str">
            <v>Air equipment, paving breaker, 20 kg minimum (without operator)</v>
          </cell>
          <cell r="C2888" t="str">
            <v>Hour</v>
          </cell>
          <cell r="D2888" t="str">
            <v>AIR EQUIPMENT, PAVING BREAKER, 50 POUND MINIMUM (WITHOUT OPERATOR)</v>
          </cell>
          <cell r="E2888" t="str">
            <v>HOUR</v>
          </cell>
        </row>
        <row r="2889">
          <cell r="A2889" t="str">
            <v>62201-4150</v>
          </cell>
          <cell r="B2889" t="str">
            <v>Power tool, saw, chain, gasoline powered, 600 mm bar length (without operator)</v>
          </cell>
          <cell r="C2889" t="str">
            <v>Hour</v>
          </cell>
          <cell r="D2889" t="str">
            <v>POWER TOOL, SAW, CHAIN, GASOLINE POWERED, 2 FOOT BAR LENGTH (WITHOUT OPERATOR)</v>
          </cell>
          <cell r="E2889" t="str">
            <v>HOUR</v>
          </cell>
        </row>
        <row r="2890">
          <cell r="A2890" t="str">
            <v>62201-4200</v>
          </cell>
          <cell r="B2890" t="str">
            <v>Cutting torch, oxygen-acetylene, portable, including hose and tips (without operator)</v>
          </cell>
          <cell r="C2890" t="str">
            <v>Hour</v>
          </cell>
          <cell r="D2890" t="str">
            <v>CUTTING TORCH, OXYGEN-ACETYLENE, PORTABLE, INCLUDING HOSE AND TIPS (WITHOUT OPERATOR)</v>
          </cell>
          <cell r="E2890" t="str">
            <v>HOUR</v>
          </cell>
        </row>
        <row r="2891">
          <cell r="A2891" t="str">
            <v>62201-4250</v>
          </cell>
          <cell r="B2891" t="str">
            <v>Hydraulic excavator, 0.7 cubic meter minimum capacity</v>
          </cell>
          <cell r="C2891" t="str">
            <v>Hour</v>
          </cell>
          <cell r="D2891" t="str">
            <v>HYDRAULIC EXCAVATOR, 0.7 CUBIC METER MINIMUM CAPACITY</v>
          </cell>
          <cell r="E2891" t="str">
            <v>HOUR</v>
          </cell>
        </row>
        <row r="2892">
          <cell r="A2892" t="str">
            <v>62201-4300</v>
          </cell>
          <cell r="B2892" t="str">
            <v>Pump, water, trash, 150mm</v>
          </cell>
          <cell r="C2892" t="str">
            <v>Hour</v>
          </cell>
          <cell r="D2892" t="str">
            <v>PUMP, WATER, TRASH, 6-INCH</v>
          </cell>
          <cell r="E2892" t="str">
            <v>HOUR</v>
          </cell>
        </row>
        <row r="2893">
          <cell r="A2893" t="str">
            <v>62202-1000</v>
          </cell>
          <cell r="B2893" t="str">
            <v>Materials transfer vehicle</v>
          </cell>
          <cell r="C2893" t="str">
            <v>LPSM</v>
          </cell>
          <cell r="D2893" t="str">
            <v>MATERIALS TRANSFER VEHICLE</v>
          </cell>
          <cell r="E2893" t="str">
            <v>LPSM</v>
          </cell>
        </row>
        <row r="2894">
          <cell r="A2894" t="str">
            <v>62202-2000</v>
          </cell>
          <cell r="B2894" t="str">
            <v>Vacuum sweeper</v>
          </cell>
          <cell r="C2894" t="str">
            <v>LPSM</v>
          </cell>
          <cell r="D2894" t="str">
            <v>VACUUM SWEEPER</v>
          </cell>
          <cell r="E2894" t="str">
            <v>LPSM</v>
          </cell>
        </row>
        <row r="2895">
          <cell r="A2895" t="str">
            <v>62301-0000</v>
          </cell>
          <cell r="B2895" t="str">
            <v>General labor</v>
          </cell>
          <cell r="C2895" t="str">
            <v>Hour</v>
          </cell>
          <cell r="D2895" t="str">
            <v>GENERAL LABOR</v>
          </cell>
          <cell r="E2895" t="str">
            <v>HOUR</v>
          </cell>
        </row>
        <row r="2896">
          <cell r="A2896" t="str">
            <v>62302-0000</v>
          </cell>
          <cell r="B2896" t="str">
            <v>Special labor</v>
          </cell>
          <cell r="C2896" t="str">
            <v>Hour</v>
          </cell>
          <cell r="D2896" t="str">
            <v>SPECIAL LABOR</v>
          </cell>
          <cell r="E2896" t="str">
            <v>HOUR</v>
          </cell>
        </row>
        <row r="2897">
          <cell r="A2897" t="str">
            <v>62302-0100</v>
          </cell>
          <cell r="B2897" t="str">
            <v>Special labor, slope scaling</v>
          </cell>
          <cell r="C2897" t="str">
            <v>Hour</v>
          </cell>
          <cell r="D2897" t="str">
            <v>SPECIAL LABOR, SLOPE SCALING</v>
          </cell>
          <cell r="E2897" t="str">
            <v>HOUR</v>
          </cell>
        </row>
        <row r="2898">
          <cell r="A2898" t="str">
            <v>62302-1000</v>
          </cell>
          <cell r="B2898" t="str">
            <v>Special labor, hired technical services</v>
          </cell>
          <cell r="C2898" t="str">
            <v>Hour</v>
          </cell>
          <cell r="D2898" t="str">
            <v>SPECIAL LABOR, HIRED TECHNICAL SERVICES</v>
          </cell>
          <cell r="E2898" t="str">
            <v>HOUR</v>
          </cell>
        </row>
        <row r="2899">
          <cell r="A2899" t="str">
            <v>62302-1100</v>
          </cell>
          <cell r="B2899" t="str">
            <v>Special labor, hired survey services</v>
          </cell>
          <cell r="C2899" t="str">
            <v>Hour</v>
          </cell>
          <cell r="D2899" t="str">
            <v>SPECIAL LABOR, HIRED SURVEY SERVICES</v>
          </cell>
          <cell r="E2899" t="str">
            <v>HOUR</v>
          </cell>
        </row>
        <row r="2900">
          <cell r="A2900" t="str">
            <v>62303-1000</v>
          </cell>
          <cell r="B2900" t="str">
            <v>Special labor, hired technical services</v>
          </cell>
          <cell r="C2900" t="str">
            <v>LPSM</v>
          </cell>
          <cell r="D2900" t="str">
            <v>SPECIAL LABOR, HIRED TECHNICAL SERVICES</v>
          </cell>
          <cell r="E2900" t="str">
            <v>LPSM</v>
          </cell>
        </row>
        <row r="2901">
          <cell r="A2901" t="str">
            <v>62304-0000</v>
          </cell>
          <cell r="B2901" t="str">
            <v>Special labor</v>
          </cell>
          <cell r="C2901" t="str">
            <v>day</v>
          </cell>
          <cell r="D2901" t="str">
            <v>SPECIAL LABOR</v>
          </cell>
          <cell r="E2901" t="str">
            <v>DAY</v>
          </cell>
        </row>
        <row r="2902">
          <cell r="A2902" t="str">
            <v>62305-1000</v>
          </cell>
          <cell r="B2902" t="str">
            <v>Special labor, supplemental archaeological survey</v>
          </cell>
          <cell r="C2902" t="str">
            <v>CTSM</v>
          </cell>
          <cell r="D2902" t="str">
            <v>SPECIAL LABOR, SUPPLEMENTAL ARCHAEOLOGICAL SURVEY</v>
          </cell>
          <cell r="E2902" t="str">
            <v>CTSM</v>
          </cell>
        </row>
        <row r="2903">
          <cell r="A2903" t="str">
            <v>62401-0100</v>
          </cell>
          <cell r="B2903" t="str">
            <v>Furnishing and placing topsoil, 50mm depth</v>
          </cell>
          <cell r="C2903" t="str">
            <v>m2</v>
          </cell>
          <cell r="D2903" t="str">
            <v>FURNISHING AND PLACING TOPSOIL, 2-INCH DEPTH</v>
          </cell>
          <cell r="E2903" t="str">
            <v>SQYD</v>
          </cell>
        </row>
        <row r="2904">
          <cell r="A2904" t="str">
            <v>62401-0200</v>
          </cell>
          <cell r="B2904" t="str">
            <v>Furnishing and placing topsoil, 75mm depth</v>
          </cell>
          <cell r="C2904" t="str">
            <v>m2</v>
          </cell>
          <cell r="D2904" t="str">
            <v>FURNISHING AND PLACING TOPSOIL, 3-INCH DEPTH</v>
          </cell>
          <cell r="E2904" t="str">
            <v>SQYD</v>
          </cell>
        </row>
        <row r="2905">
          <cell r="A2905" t="str">
            <v>62401-0300</v>
          </cell>
          <cell r="B2905" t="str">
            <v>Furnishing and placing topsoil, 100mm depth</v>
          </cell>
          <cell r="C2905" t="str">
            <v>m2</v>
          </cell>
          <cell r="D2905" t="str">
            <v>FURNISHING AND PLACING TOPSOIL, 4-INCH DEPTH</v>
          </cell>
          <cell r="E2905" t="str">
            <v>SQYD</v>
          </cell>
        </row>
        <row r="2906">
          <cell r="A2906" t="str">
            <v>62401-0400</v>
          </cell>
          <cell r="B2906" t="str">
            <v>Furnishing and placing topsoil, 150mm depth</v>
          </cell>
          <cell r="C2906" t="str">
            <v>m2</v>
          </cell>
          <cell r="D2906" t="str">
            <v>FURNISHING AND PLACING TOPSOIL, 6-INCH DEPTH</v>
          </cell>
          <cell r="E2906" t="str">
            <v>SQYD</v>
          </cell>
        </row>
        <row r="2907">
          <cell r="A2907" t="str">
            <v>62401-0500</v>
          </cell>
          <cell r="B2907" t="str">
            <v>Furnishing and placing topsoil, 200mm depth</v>
          </cell>
          <cell r="C2907" t="str">
            <v>m2</v>
          </cell>
          <cell r="D2907" t="str">
            <v>FURNISHING AND PLACING TOPSOIL, 8-INCH DEPTH</v>
          </cell>
          <cell r="E2907" t="str">
            <v>SQYD</v>
          </cell>
        </row>
        <row r="2908">
          <cell r="A2908" t="str">
            <v>62401-0600</v>
          </cell>
          <cell r="B2908" t="str">
            <v>Furnishing and placing topsoil, 250mm depth</v>
          </cell>
          <cell r="C2908" t="str">
            <v>m2</v>
          </cell>
          <cell r="D2908" t="str">
            <v>FURNISHING AND PLACING TOPSOIL, 10-INCH DEPTH</v>
          </cell>
          <cell r="E2908" t="str">
            <v>SQYD</v>
          </cell>
        </row>
        <row r="2909">
          <cell r="A2909" t="str">
            <v>62401-0700</v>
          </cell>
          <cell r="B2909" t="str">
            <v>Furnishing and placing topsoil, 300mm depth</v>
          </cell>
          <cell r="C2909" t="str">
            <v>m2</v>
          </cell>
          <cell r="D2909" t="str">
            <v>FURNISHING AND PLACING TOPSOIL, 12-INCH DEPTH</v>
          </cell>
          <cell r="E2909" t="str">
            <v>SQYD</v>
          </cell>
        </row>
        <row r="2910">
          <cell r="A2910" t="str">
            <v>62402-0100</v>
          </cell>
          <cell r="B2910" t="str">
            <v>Furnishing and placing topsoil, 50mm depth</v>
          </cell>
          <cell r="C2910" t="str">
            <v>ha</v>
          </cell>
          <cell r="D2910" t="str">
            <v>FURNISHING AND PLACING TOPSOIL, 2-INCH DEPTH</v>
          </cell>
          <cell r="E2910" t="str">
            <v>ACRE</v>
          </cell>
        </row>
        <row r="2911">
          <cell r="A2911" t="str">
            <v>62402-0200</v>
          </cell>
          <cell r="B2911" t="str">
            <v>Furnishing and placing topsoil, 75mm depth</v>
          </cell>
          <cell r="C2911" t="str">
            <v>ha</v>
          </cell>
          <cell r="D2911" t="str">
            <v>FURNISHING AND PLACING TOPSOIL, 3-INCH DEPTH</v>
          </cell>
          <cell r="E2911" t="str">
            <v>ACRE</v>
          </cell>
        </row>
        <row r="2912">
          <cell r="A2912" t="str">
            <v>62402-0300</v>
          </cell>
          <cell r="B2912" t="str">
            <v>Furnishing and placing topsoil, 100mm depth</v>
          </cell>
          <cell r="C2912" t="str">
            <v>ha</v>
          </cell>
          <cell r="D2912" t="str">
            <v>FURNISHING AND PLACING TOPSOIL, 4-INCH DEPTH</v>
          </cell>
          <cell r="E2912" t="str">
            <v>ACRE</v>
          </cell>
        </row>
        <row r="2913">
          <cell r="A2913" t="str">
            <v>62402-0400</v>
          </cell>
          <cell r="B2913" t="str">
            <v>Furnishing and placing topsoil, 150mm depth</v>
          </cell>
          <cell r="C2913" t="str">
            <v>ha</v>
          </cell>
          <cell r="D2913" t="str">
            <v>FURNISHING AND PLACING TOPSOIL, 6-INCH DEPTH</v>
          </cell>
          <cell r="E2913" t="str">
            <v>ACRE</v>
          </cell>
        </row>
        <row r="2914">
          <cell r="A2914" t="str">
            <v>62402-0500</v>
          </cell>
          <cell r="B2914" t="str">
            <v>Furnishing and placing topsoil, 200mm depth</v>
          </cell>
          <cell r="C2914" t="str">
            <v>ha</v>
          </cell>
          <cell r="D2914" t="str">
            <v>FURNISHING AND PLACING TOPSOIL, 8-INCH DEPTH</v>
          </cell>
          <cell r="E2914" t="str">
            <v>ACRE</v>
          </cell>
        </row>
        <row r="2915">
          <cell r="A2915" t="str">
            <v>62402-0600</v>
          </cell>
          <cell r="B2915" t="str">
            <v>Furnishing and placing topsoil, 250mm depth</v>
          </cell>
          <cell r="C2915" t="str">
            <v>ha</v>
          </cell>
          <cell r="D2915" t="str">
            <v>FURNISHING AND PLACING TOPSOIL, 10-INCH DEPTH</v>
          </cell>
          <cell r="E2915" t="str">
            <v>ACRE</v>
          </cell>
        </row>
        <row r="2916">
          <cell r="A2916" t="str">
            <v>62402-0700</v>
          </cell>
          <cell r="B2916" t="str">
            <v>Furnishing and placing topsoil, 300mm depth</v>
          </cell>
          <cell r="C2916" t="str">
            <v>ha</v>
          </cell>
          <cell r="D2916" t="str">
            <v>FURNISHING AND PLACING TOPSOIL, 12-INCH DEPTH</v>
          </cell>
          <cell r="E2916" t="str">
            <v>ACRE</v>
          </cell>
        </row>
        <row r="2917">
          <cell r="A2917" t="str">
            <v>62403-0000</v>
          </cell>
          <cell r="B2917" t="str">
            <v>Furnishing and placing topsoil</v>
          </cell>
          <cell r="C2917" t="str">
            <v>m3</v>
          </cell>
          <cell r="D2917" t="str">
            <v>FURNISHING AND PLACING TOPSOIL</v>
          </cell>
          <cell r="E2917" t="str">
            <v>CUYD</v>
          </cell>
        </row>
        <row r="2918">
          <cell r="A2918" t="str">
            <v>62404-0000</v>
          </cell>
          <cell r="B2918" t="str">
            <v>Furnishing and placing topsoil</v>
          </cell>
          <cell r="C2918" t="str">
            <v>t</v>
          </cell>
          <cell r="D2918" t="str">
            <v>FURNISHING AND PLACING TOPSOIL</v>
          </cell>
          <cell r="E2918" t="str">
            <v>TON</v>
          </cell>
        </row>
        <row r="2919">
          <cell r="A2919" t="str">
            <v>62405-0100</v>
          </cell>
          <cell r="B2919" t="str">
            <v>Placing conserved topsoil, 50mm depth</v>
          </cell>
          <cell r="C2919" t="str">
            <v>m2</v>
          </cell>
          <cell r="D2919" t="str">
            <v>PLACING CONSERVED TOPSOIL, 2-INCH DEPTH</v>
          </cell>
          <cell r="E2919" t="str">
            <v>SQYD</v>
          </cell>
        </row>
        <row r="2920">
          <cell r="A2920" t="str">
            <v>62405-0200</v>
          </cell>
          <cell r="B2920" t="str">
            <v>Placing conserved topsoil, 75mm depth</v>
          </cell>
          <cell r="C2920" t="str">
            <v>m2</v>
          </cell>
          <cell r="D2920" t="str">
            <v>PLACING CONSERVED TOPSOIL, 3-INCH DEPTH</v>
          </cell>
          <cell r="E2920" t="str">
            <v>SQYD</v>
          </cell>
        </row>
        <row r="2921">
          <cell r="A2921" t="str">
            <v>62405-0300</v>
          </cell>
          <cell r="B2921" t="str">
            <v>Placing conserved topsoil, 100mm depth</v>
          </cell>
          <cell r="C2921" t="str">
            <v>m2</v>
          </cell>
          <cell r="D2921" t="str">
            <v>PLACING CONSERVED TOPSOIL, 4-INCH DEPTH</v>
          </cell>
          <cell r="E2921" t="str">
            <v>SQYD</v>
          </cell>
        </row>
        <row r="2922">
          <cell r="A2922" t="str">
            <v>62405-0350</v>
          </cell>
          <cell r="B2922" t="str">
            <v>Placing conserved topsoil, 125mm depth</v>
          </cell>
          <cell r="C2922" t="str">
            <v>m2</v>
          </cell>
          <cell r="D2922" t="str">
            <v>PLACING CONSERVED TOPSOIL, 5-INCH DEPTH</v>
          </cell>
          <cell r="E2922" t="str">
            <v>SQYD</v>
          </cell>
        </row>
        <row r="2923">
          <cell r="A2923" t="str">
            <v>62405-0400</v>
          </cell>
          <cell r="B2923" t="str">
            <v>Placing conserved topsoil, 150mm depth</v>
          </cell>
          <cell r="C2923" t="str">
            <v>m2</v>
          </cell>
          <cell r="D2923" t="str">
            <v>PLACING CONSERVED TOPSOIL, 6-INCH DEPTH</v>
          </cell>
          <cell r="E2923" t="str">
            <v>SQYD</v>
          </cell>
        </row>
        <row r="2924">
          <cell r="A2924" t="str">
            <v>62405-0500</v>
          </cell>
          <cell r="B2924" t="str">
            <v>Placing conserved topsoil, 200mm depth</v>
          </cell>
          <cell r="C2924" t="str">
            <v>m2</v>
          </cell>
          <cell r="D2924" t="str">
            <v>PLACING CONSERVED TOPSOIL, 8-INCH DEPTH</v>
          </cell>
          <cell r="E2924" t="str">
            <v>SQYD</v>
          </cell>
        </row>
        <row r="2925">
          <cell r="A2925" t="str">
            <v>62405-0600</v>
          </cell>
          <cell r="B2925" t="str">
            <v>Placing conserved topsoil, 250mm depth</v>
          </cell>
          <cell r="C2925" t="str">
            <v>m2</v>
          </cell>
          <cell r="D2925" t="str">
            <v>PLACING CONSERVED TOPSOIL, 10-INCH DEPTH</v>
          </cell>
          <cell r="E2925" t="str">
            <v>SQYD</v>
          </cell>
        </row>
        <row r="2926">
          <cell r="A2926" t="str">
            <v>62405-0700</v>
          </cell>
          <cell r="B2926" t="str">
            <v>Placing conserved topsoil, 300mm depth</v>
          </cell>
          <cell r="C2926" t="str">
            <v>m2</v>
          </cell>
          <cell r="D2926" t="str">
            <v>PLACING CONSERVED TOPSOIL, 12-INCH DEPTH</v>
          </cell>
          <cell r="E2926" t="str">
            <v>SQYD</v>
          </cell>
        </row>
        <row r="2927">
          <cell r="A2927" t="str">
            <v>62405-1300</v>
          </cell>
          <cell r="B2927" t="str">
            <v>Placing conserved topsoil, 600mm depth</v>
          </cell>
          <cell r="C2927" t="str">
            <v>m2</v>
          </cell>
          <cell r="D2927" t="str">
            <v>PLACING CONSERVED TOPSOIL, 24-INCH DEPTH</v>
          </cell>
          <cell r="E2927" t="str">
            <v>SQYD</v>
          </cell>
        </row>
        <row r="2928">
          <cell r="A2928" t="str">
            <v>62406-0100</v>
          </cell>
          <cell r="B2928" t="str">
            <v>Placing conserved topsoil, 50mm depth</v>
          </cell>
          <cell r="C2928" t="str">
            <v>ha</v>
          </cell>
          <cell r="D2928" t="str">
            <v>PLACING CONSERVED TOPSOIL, 2-INCH DEPTH</v>
          </cell>
          <cell r="E2928" t="str">
            <v>ACRE</v>
          </cell>
        </row>
        <row r="2929">
          <cell r="A2929" t="str">
            <v>62406-0200</v>
          </cell>
          <cell r="B2929" t="str">
            <v>Placing conserved topsoil, 75mm depth</v>
          </cell>
          <cell r="C2929" t="str">
            <v>ha</v>
          </cell>
          <cell r="D2929" t="str">
            <v>PLACING CONSERVED TOPSOIL, 3-INCH DEPTH</v>
          </cell>
          <cell r="E2929" t="str">
            <v>ACRE</v>
          </cell>
        </row>
        <row r="2930">
          <cell r="A2930" t="str">
            <v>62406-0300</v>
          </cell>
          <cell r="B2930" t="str">
            <v>Placing conserved topsoil, 100mm depth</v>
          </cell>
          <cell r="C2930" t="str">
            <v>ha</v>
          </cell>
          <cell r="D2930" t="str">
            <v>PLACING CONSERVED TOPSOIL, 4-INCH DEPTH</v>
          </cell>
          <cell r="E2930" t="str">
            <v>ACRE</v>
          </cell>
        </row>
        <row r="2931">
          <cell r="A2931" t="str">
            <v>62406-0350</v>
          </cell>
          <cell r="B2931" t="str">
            <v>Placing conserved topsoil, 125mm depth</v>
          </cell>
          <cell r="C2931" t="str">
            <v>ha</v>
          </cell>
          <cell r="D2931" t="str">
            <v>PLACING CONSERVED TOPSOIL, 5-INCH DEPTH</v>
          </cell>
          <cell r="E2931" t="str">
            <v>ACRE</v>
          </cell>
        </row>
        <row r="2932">
          <cell r="A2932" t="str">
            <v>62406-0400</v>
          </cell>
          <cell r="B2932" t="str">
            <v>Placing conserved topsoil, 150mm depth</v>
          </cell>
          <cell r="C2932" t="str">
            <v>ha</v>
          </cell>
          <cell r="D2932" t="str">
            <v>PLACING CONSERVED TOPSOIL, 6-INCH DEPTH</v>
          </cell>
          <cell r="E2932" t="str">
            <v>ACRE</v>
          </cell>
        </row>
        <row r="2933">
          <cell r="A2933" t="str">
            <v>62406-0500</v>
          </cell>
          <cell r="B2933" t="str">
            <v>Placing conserved topsoil, 200mm depth</v>
          </cell>
          <cell r="C2933" t="str">
            <v>ha</v>
          </cell>
          <cell r="D2933" t="str">
            <v>PLACING CONSERVED TOPSOIL, 8-INCH DEPTH</v>
          </cell>
          <cell r="E2933" t="str">
            <v>ACRE</v>
          </cell>
        </row>
        <row r="2934">
          <cell r="A2934" t="str">
            <v>62406-0600</v>
          </cell>
          <cell r="B2934" t="str">
            <v>Placing conserved topsoil, 250mm depth</v>
          </cell>
          <cell r="C2934" t="str">
            <v>ha</v>
          </cell>
          <cell r="D2934" t="str">
            <v>PLACING CONSERVED TOPSOIL, 10-INCH DEPTH</v>
          </cell>
          <cell r="E2934" t="str">
            <v>ACRE</v>
          </cell>
        </row>
        <row r="2935">
          <cell r="A2935" t="str">
            <v>62406-0700</v>
          </cell>
          <cell r="B2935" t="str">
            <v>Placing conserved topsoil, 300mm depth</v>
          </cell>
          <cell r="C2935" t="str">
            <v>ha</v>
          </cell>
          <cell r="D2935" t="str">
            <v>PLACING CONSERVED TOPSOIL, 12-INCH DEPTH</v>
          </cell>
          <cell r="E2935" t="str">
            <v>ACRE</v>
          </cell>
        </row>
        <row r="2936">
          <cell r="A2936" t="str">
            <v>62406-1300</v>
          </cell>
          <cell r="B2936" t="str">
            <v>Placing conserved topsoil, 600mm depth</v>
          </cell>
          <cell r="C2936" t="str">
            <v>ha</v>
          </cell>
          <cell r="D2936" t="str">
            <v>PLACING CONSERVED TOPSOIL, 24-INCH DEPTH</v>
          </cell>
          <cell r="E2936" t="str">
            <v>ACRE</v>
          </cell>
        </row>
        <row r="2937">
          <cell r="A2937" t="str">
            <v>62407-0000</v>
          </cell>
          <cell r="B2937" t="str">
            <v>Placing conserved topsoil</v>
          </cell>
          <cell r="C2937" t="str">
            <v>m3</v>
          </cell>
          <cell r="D2937" t="str">
            <v>PLACING CONSERVED TOPSOIL</v>
          </cell>
          <cell r="E2937" t="str">
            <v>CUYD</v>
          </cell>
        </row>
        <row r="2938">
          <cell r="A2938" t="str">
            <v>62408-0000</v>
          </cell>
          <cell r="B2938" t="str">
            <v>Placing conserved topsoil</v>
          </cell>
          <cell r="C2938" t="str">
            <v>t</v>
          </cell>
          <cell r="D2938" t="str">
            <v>PLACING CONSERVED TOPSOIL</v>
          </cell>
          <cell r="E2938" t="str">
            <v>TON</v>
          </cell>
        </row>
        <row r="2939">
          <cell r="A2939" t="str">
            <v>62409-0000</v>
          </cell>
          <cell r="B2939" t="str">
            <v>Placing manufactured topsoil</v>
          </cell>
          <cell r="C2939" t="str">
            <v>m3</v>
          </cell>
          <cell r="D2939" t="str">
            <v>PLACING MANUFACTURED TOPSOIL</v>
          </cell>
          <cell r="E2939" t="str">
            <v>CUYD</v>
          </cell>
        </row>
        <row r="2940">
          <cell r="A2940" t="str">
            <v>62410-0000</v>
          </cell>
          <cell r="B2940" t="str">
            <v>Placing manufactured topsoil</v>
          </cell>
          <cell r="C2940" t="str">
            <v>m2</v>
          </cell>
          <cell r="D2940" t="str">
            <v>PLACING MANUFACTURED TOPSOIL</v>
          </cell>
          <cell r="E2940" t="str">
            <v>SQYD</v>
          </cell>
        </row>
        <row r="2941">
          <cell r="A2941" t="str">
            <v>62411-0350</v>
          </cell>
          <cell r="B2941" t="str">
            <v>Placing Government-furnished topsoil, 125mm depth</v>
          </cell>
          <cell r="C2941" t="str">
            <v>m2</v>
          </cell>
          <cell r="D2941" t="str">
            <v>PLACING GOVERNMENT-FURNISHED TOPSOIL, 5-INCH DEPTH</v>
          </cell>
          <cell r="E2941" t="str">
            <v>SQYD</v>
          </cell>
        </row>
        <row r="2942">
          <cell r="A2942" t="str">
            <v>62415-0000</v>
          </cell>
          <cell r="B2942" t="str">
            <v>Conserve and place forest duff</v>
          </cell>
          <cell r="C2942" t="str">
            <v>m3</v>
          </cell>
          <cell r="D2942" t="str">
            <v>CONSERVE AND PLACE FOREST DUFF</v>
          </cell>
          <cell r="E2942" t="str">
            <v>CUYD</v>
          </cell>
        </row>
        <row r="2943">
          <cell r="A2943" t="str">
            <v>62501-0000</v>
          </cell>
          <cell r="B2943" t="str">
            <v>Turf establishment</v>
          </cell>
          <cell r="C2943" t="str">
            <v>ha</v>
          </cell>
          <cell r="D2943" t="str">
            <v>TURF ESTABLISHMENT</v>
          </cell>
          <cell r="E2943" t="str">
            <v>ACRE</v>
          </cell>
        </row>
        <row r="2944">
          <cell r="A2944" t="str">
            <v>62502-0000</v>
          </cell>
          <cell r="B2944" t="str">
            <v>Turf establishment</v>
          </cell>
          <cell r="C2944" t="str">
            <v>m2</v>
          </cell>
          <cell r="D2944" t="str">
            <v>TURF ESTABLISHMENT</v>
          </cell>
          <cell r="E2944" t="str">
            <v>SQYD</v>
          </cell>
        </row>
        <row r="2945">
          <cell r="A2945" t="str">
            <v>62503-0000</v>
          </cell>
          <cell r="B2945" t="str">
            <v>Turf establishment</v>
          </cell>
          <cell r="C2945" t="str">
            <v>slry</v>
          </cell>
          <cell r="D2945" t="str">
            <v>TURF ESTABLISHMENT</v>
          </cell>
          <cell r="E2945" t="str">
            <v>SLRY</v>
          </cell>
        </row>
        <row r="2946">
          <cell r="A2946" t="str">
            <v>62510-1000</v>
          </cell>
          <cell r="B2946" t="str">
            <v>Seeding, dry method</v>
          </cell>
          <cell r="C2946" t="str">
            <v>ha</v>
          </cell>
          <cell r="D2946" t="str">
            <v>SEEDING, DRY METHOD</v>
          </cell>
          <cell r="E2946" t="str">
            <v>ACRE</v>
          </cell>
        </row>
        <row r="2947">
          <cell r="A2947" t="str">
            <v>62510-2000</v>
          </cell>
          <cell r="B2947" t="str">
            <v>Seeding, hydraulic method</v>
          </cell>
          <cell r="C2947" t="str">
            <v>ha</v>
          </cell>
          <cell r="D2947" t="str">
            <v>SEEDING, HYDRAULIC METHOD</v>
          </cell>
          <cell r="E2947" t="str">
            <v>ACRE</v>
          </cell>
        </row>
        <row r="2948">
          <cell r="A2948" t="str">
            <v>62511-1000</v>
          </cell>
          <cell r="B2948" t="str">
            <v>Seeding, dry method</v>
          </cell>
          <cell r="C2948" t="str">
            <v>m2</v>
          </cell>
          <cell r="D2948" t="str">
            <v>SEEDING, DRY METHOD</v>
          </cell>
          <cell r="E2948" t="str">
            <v>SQYD</v>
          </cell>
        </row>
        <row r="2949">
          <cell r="A2949" t="str">
            <v>62511-2000</v>
          </cell>
          <cell r="B2949" t="str">
            <v>Seeding, hydraulic method</v>
          </cell>
          <cell r="C2949" t="str">
            <v>m2</v>
          </cell>
          <cell r="D2949" t="str">
            <v>SEEDING, HYDRAULIC METHOD</v>
          </cell>
          <cell r="E2949" t="str">
            <v>SQYD</v>
          </cell>
        </row>
        <row r="2950">
          <cell r="A2950" t="str">
            <v>62512-1000</v>
          </cell>
          <cell r="B2950" t="str">
            <v>Seeding, hydraulic method</v>
          </cell>
          <cell r="C2950" t="str">
            <v>slry</v>
          </cell>
          <cell r="D2950" t="str">
            <v>SEEDING, HYDRAULIC METHOD</v>
          </cell>
          <cell r="E2950" t="str">
            <v>SLRY</v>
          </cell>
        </row>
        <row r="2951">
          <cell r="A2951" t="str">
            <v>62515-1000</v>
          </cell>
          <cell r="B2951" t="str">
            <v>Mulching, dry method</v>
          </cell>
          <cell r="C2951" t="str">
            <v>ha</v>
          </cell>
          <cell r="D2951" t="str">
            <v>MULCHING, DRY METHOD</v>
          </cell>
          <cell r="E2951" t="str">
            <v>ACRE</v>
          </cell>
        </row>
        <row r="2952">
          <cell r="A2952" t="str">
            <v>62515-2000</v>
          </cell>
          <cell r="B2952" t="str">
            <v>Mulching, hydraulic method</v>
          </cell>
          <cell r="C2952" t="str">
            <v>ha</v>
          </cell>
          <cell r="D2952" t="str">
            <v>MULCHING, HYDRAULIC METHOD</v>
          </cell>
          <cell r="E2952" t="str">
            <v>ACRE</v>
          </cell>
        </row>
        <row r="2953">
          <cell r="A2953" t="str">
            <v>62515-3000</v>
          </cell>
          <cell r="B2953" t="str">
            <v>Mulching, hydraulic method, bonded fiber matrix</v>
          </cell>
          <cell r="C2953" t="str">
            <v>ha</v>
          </cell>
          <cell r="D2953" t="str">
            <v>MULCHING, HYDRAULIC METHOD, BONDED FIBER MATRIX</v>
          </cell>
          <cell r="E2953" t="str">
            <v>ACRE</v>
          </cell>
        </row>
        <row r="2954">
          <cell r="A2954" t="str">
            <v>62515-4000</v>
          </cell>
          <cell r="B2954" t="str">
            <v>Mulching, hand method</v>
          </cell>
          <cell r="C2954" t="str">
            <v>ha</v>
          </cell>
          <cell r="D2954" t="str">
            <v>MULCHING, HAND METHOD</v>
          </cell>
          <cell r="E2954" t="str">
            <v>ACRE</v>
          </cell>
        </row>
        <row r="2955">
          <cell r="A2955" t="str">
            <v>62516-1000</v>
          </cell>
          <cell r="B2955" t="str">
            <v>Mulching, dry method</v>
          </cell>
          <cell r="C2955" t="str">
            <v>m2</v>
          </cell>
          <cell r="D2955" t="str">
            <v>MULCHING, DRY METHOD</v>
          </cell>
          <cell r="E2955" t="str">
            <v>SQYD</v>
          </cell>
        </row>
        <row r="2956">
          <cell r="A2956" t="str">
            <v>62516-2000</v>
          </cell>
          <cell r="B2956" t="str">
            <v>Mulching, hydraulic method</v>
          </cell>
          <cell r="C2956" t="str">
            <v>m2</v>
          </cell>
          <cell r="D2956" t="str">
            <v>MULCHING, HYDRAULIC METHOD</v>
          </cell>
          <cell r="E2956" t="str">
            <v>SQYD</v>
          </cell>
        </row>
        <row r="2957">
          <cell r="A2957" t="str">
            <v>62516-3000</v>
          </cell>
          <cell r="B2957" t="str">
            <v>Mulching, hydraulic method, bonded fiber matrix</v>
          </cell>
          <cell r="C2957" t="str">
            <v>m2</v>
          </cell>
          <cell r="D2957" t="str">
            <v>MULCHING, HYDRAULIC METHOD, BONDED FIBER MATRIX</v>
          </cell>
          <cell r="E2957" t="str">
            <v>SQYD</v>
          </cell>
        </row>
        <row r="2958">
          <cell r="A2958" t="str">
            <v>62516-4000</v>
          </cell>
          <cell r="B2958" t="str">
            <v>Mulching, hand method</v>
          </cell>
          <cell r="C2958" t="str">
            <v>m2</v>
          </cell>
          <cell r="D2958" t="str">
            <v>MULCHING, HAND METHOD</v>
          </cell>
          <cell r="E2958" t="str">
            <v>SQYD</v>
          </cell>
        </row>
        <row r="2959">
          <cell r="A2959" t="str">
            <v>62517-1000</v>
          </cell>
          <cell r="B2959" t="str">
            <v>Mulching, hydraulic method</v>
          </cell>
          <cell r="C2959" t="str">
            <v>slry</v>
          </cell>
          <cell r="D2959" t="str">
            <v>MULCHING, HYDRAULIC METHOD</v>
          </cell>
          <cell r="E2959" t="str">
            <v>SLRY</v>
          </cell>
        </row>
        <row r="2960">
          <cell r="A2960" t="str">
            <v>62520-0000</v>
          </cell>
          <cell r="B2960" t="str">
            <v>Fertilizer</v>
          </cell>
          <cell r="C2960" t="str">
            <v>ha</v>
          </cell>
          <cell r="D2960" t="str">
            <v>FERTILIZER</v>
          </cell>
          <cell r="E2960" t="str">
            <v>ACRE</v>
          </cell>
        </row>
        <row r="2961">
          <cell r="A2961" t="str">
            <v>62521-0000</v>
          </cell>
          <cell r="B2961" t="str">
            <v>Fertilizer</v>
          </cell>
          <cell r="C2961" t="str">
            <v>t</v>
          </cell>
          <cell r="D2961" t="str">
            <v>FERTILIZER</v>
          </cell>
          <cell r="E2961" t="str">
            <v>TON</v>
          </cell>
        </row>
        <row r="2962">
          <cell r="A2962" t="str">
            <v>62525-0000</v>
          </cell>
          <cell r="B2962" t="str">
            <v>Water</v>
          </cell>
          <cell r="C2962" t="str">
            <v>m3</v>
          </cell>
          <cell r="D2962" t="str">
            <v>WATER</v>
          </cell>
          <cell r="E2962" t="str">
            <v>MGAL</v>
          </cell>
        </row>
        <row r="2963">
          <cell r="A2963" t="str">
            <v>62531-0000</v>
          </cell>
          <cell r="B2963" t="str">
            <v>Pesticide</v>
          </cell>
          <cell r="C2963" t="str">
            <v>ha</v>
          </cell>
          <cell r="D2963" t="str">
            <v>PESTICIDE</v>
          </cell>
          <cell r="E2963" t="str">
            <v>ACRE</v>
          </cell>
        </row>
        <row r="2964">
          <cell r="A2964" t="str">
            <v>62535-0000</v>
          </cell>
          <cell r="B2964" t="str">
            <v>Herbicide</v>
          </cell>
          <cell r="C2964" t="str">
            <v>L</v>
          </cell>
          <cell r="D2964" t="str">
            <v>HERBICIDE</v>
          </cell>
          <cell r="E2964" t="str">
            <v>GAL</v>
          </cell>
        </row>
        <row r="2965">
          <cell r="A2965" t="str">
            <v>62541-5000</v>
          </cell>
          <cell r="B2965" t="str">
            <v>Seeding supplements, lime</v>
          </cell>
          <cell r="C2965" t="str">
            <v>t</v>
          </cell>
          <cell r="D2965" t="str">
            <v>SEEDING SUPPLEMENTS, LIME</v>
          </cell>
          <cell r="E2965" t="str">
            <v>TON</v>
          </cell>
        </row>
        <row r="2966">
          <cell r="A2966" t="str">
            <v>62542-1000</v>
          </cell>
          <cell r="B2966" t="str">
            <v>Seeding supplements, seed</v>
          </cell>
          <cell r="C2966" t="str">
            <v>kg</v>
          </cell>
          <cell r="D2966" t="str">
            <v>SEEDING SUPPLEMENTS, SEED</v>
          </cell>
          <cell r="E2966" t="str">
            <v>LB</v>
          </cell>
        </row>
        <row r="2967">
          <cell r="A2967" t="str">
            <v>62550-2000</v>
          </cell>
          <cell r="B2967" t="str">
            <v>Biotic soil amendment, hydraulic method</v>
          </cell>
          <cell r="C2967" t="str">
            <v>ha</v>
          </cell>
          <cell r="D2967" t="str">
            <v>BIOTIC SOIL AMENDMENT, HYDRAULIC METHOD</v>
          </cell>
          <cell r="E2967" t="str">
            <v>ACRE</v>
          </cell>
        </row>
        <row r="2968">
          <cell r="A2968" t="str">
            <v>62551-2000</v>
          </cell>
          <cell r="B2968" t="str">
            <v>Biotic soil amendment, hydraulic method</v>
          </cell>
          <cell r="C2968" t="str">
            <v>m2</v>
          </cell>
          <cell r="D2968" t="str">
            <v>BIOTIC SOIL AMENDMENT, HYDRAULIC METHOD</v>
          </cell>
          <cell r="E2968" t="str">
            <v>SQYD</v>
          </cell>
        </row>
        <row r="2969">
          <cell r="A2969" t="str">
            <v>62601-0100</v>
          </cell>
          <cell r="B2969" t="str">
            <v>Acer rubrum, red maple, 35mm - 50mm caliper, balled and burlapped</v>
          </cell>
          <cell r="C2969" t="str">
            <v>Each</v>
          </cell>
          <cell r="D2969" t="str">
            <v>ACER RUBRUM, RED MAPLE, 1 1/2-INCH TO 2-INCH CALIPER, BALLED AND BURLAPPED</v>
          </cell>
          <cell r="E2969" t="str">
            <v>EACH</v>
          </cell>
        </row>
        <row r="2970">
          <cell r="A2970" t="str">
            <v>62601-0150</v>
          </cell>
          <cell r="B2970" t="str">
            <v>Acer rubrum, red maple, 50mm - 65mm caliper, balled and burlapped</v>
          </cell>
          <cell r="C2970" t="str">
            <v>Each</v>
          </cell>
          <cell r="D2970" t="str">
            <v>ACER RUBRUM, RED MAPLE, 2-INCH TO 2 1/2-INCH CALIPER, BALLED AND BURLAPPED</v>
          </cell>
          <cell r="E2970" t="str">
            <v>EACH</v>
          </cell>
        </row>
        <row r="2971">
          <cell r="A2971" t="str">
            <v>62601-0200</v>
          </cell>
          <cell r="B2971" t="str">
            <v>Acer rubrum, red maple, 65mm - 80mm caliper, balled and burlapped</v>
          </cell>
          <cell r="C2971" t="str">
            <v>Each</v>
          </cell>
          <cell r="D2971" t="str">
            <v>ACER RUBRUM, RED MAPLE, 2 1/2-INCH TO 3 1/2-INCH CALIPER, BALLED AND BURLAPPED</v>
          </cell>
          <cell r="E2971" t="str">
            <v>EACH</v>
          </cell>
        </row>
        <row r="2972">
          <cell r="A2972" t="str">
            <v>62601-0250</v>
          </cell>
          <cell r="B2972" t="str">
            <v>Aronia melanocarpa, black chokeberry, 900mm - 1050mm height, balled and burlapped</v>
          </cell>
          <cell r="C2972" t="str">
            <v>Each</v>
          </cell>
          <cell r="D2972" t="str">
            <v>ARONIA MELANOCARPA, BLACK CHOKEBERRY, 36-INCH TO 42-INCH HEIGHT, BALLED AND BURLAPPED</v>
          </cell>
          <cell r="E2972" t="str">
            <v>EACH</v>
          </cell>
        </row>
        <row r="2973">
          <cell r="A2973" t="str">
            <v>62601-0270</v>
          </cell>
          <cell r="B2973" t="str">
            <v>Amelanchier alnifolia, serviceberry, 1 gallon</v>
          </cell>
          <cell r="C2973" t="str">
            <v>Each</v>
          </cell>
          <cell r="D2973" t="str">
            <v>AMELANCHIER ALNIFOLIA, SERVICEBERRY, 1 GALLON</v>
          </cell>
          <cell r="E2973" t="str">
            <v>EACH</v>
          </cell>
        </row>
        <row r="2974">
          <cell r="A2974" t="str">
            <v>62601-0300</v>
          </cell>
          <cell r="B2974" t="str">
            <v>Amelanchier canadensis, serviceberry, 450mm - 600mm height, balled and burlapped</v>
          </cell>
          <cell r="C2974" t="str">
            <v>Each</v>
          </cell>
          <cell r="D2974" t="str">
            <v>AMELANCHIER CANADENSIS, SERVICEBERRY, 18-INCH TO 24-INCH HEIGHT, BALLED AND BURLAPPED</v>
          </cell>
          <cell r="E2974" t="str">
            <v>EACH</v>
          </cell>
        </row>
        <row r="2975">
          <cell r="A2975" t="str">
            <v>62601-0350</v>
          </cell>
          <cell r="B2975" t="str">
            <v>Amelanchier canadensis, serviceberry, 600mm - 750mm height, balled and burlapped</v>
          </cell>
          <cell r="C2975" t="str">
            <v>Each</v>
          </cell>
          <cell r="D2975" t="str">
            <v>AMELANCHIER CANADENSIS, SERVICEBERRY, 24-INCH TO 30-INCH HEIGHT, BALLED AND BURLAPPED</v>
          </cell>
          <cell r="E2975" t="str">
            <v>EACH</v>
          </cell>
        </row>
        <row r="2976">
          <cell r="A2976" t="str">
            <v>62601-0400</v>
          </cell>
          <cell r="B2976" t="str">
            <v>Amelanchier canadensis, serviceberry, 1050mm - 1200mm height, balled and burlapped</v>
          </cell>
          <cell r="C2976" t="str">
            <v>Each</v>
          </cell>
          <cell r="D2976" t="str">
            <v>AMELANCHIER CANADENSIS, SERVICEBERRY, 42-INCH TO 48-INCH HEIGHT, BALLED AND BURLAPPED</v>
          </cell>
          <cell r="E2976" t="str">
            <v>EACH</v>
          </cell>
        </row>
        <row r="2977">
          <cell r="A2977" t="str">
            <v>62601-0450</v>
          </cell>
          <cell r="B2977" t="str">
            <v>Amelanchier canadensis, serviceberry, 1200mm - 1500mm height, balled and burlapped</v>
          </cell>
          <cell r="C2977" t="str">
            <v>Each</v>
          </cell>
          <cell r="D2977" t="str">
            <v>AMELANCHIER CANADENSIS, SERVICEBERRY, 48-INCH TO 60-INCH HEIGHT, BALLED AND BURLAPPED</v>
          </cell>
          <cell r="E2977" t="str">
            <v>EACH</v>
          </cell>
        </row>
        <row r="2978">
          <cell r="A2978" t="str">
            <v>62601-0500</v>
          </cell>
          <cell r="B2978" t="str">
            <v>Amelanchier canadensis, serviceberry, 1800mm - 2400mm height, balled and burlapped</v>
          </cell>
          <cell r="C2978" t="str">
            <v>Each</v>
          </cell>
          <cell r="D2978" t="str">
            <v>AMELANCHIER CANADENSIS, SERVICEBERRY, 6 FEET TO 8 FEET HEIGHT, BALLED AND BURLAPPED</v>
          </cell>
          <cell r="E2978" t="str">
            <v>EACH</v>
          </cell>
        </row>
        <row r="2979">
          <cell r="A2979" t="str">
            <v>62601-0550</v>
          </cell>
          <cell r="B2979" t="str">
            <v>Acer rubrum 'october glory', october glory red maple, 35mm - 50mm caliper, balled and burlapped</v>
          </cell>
          <cell r="C2979" t="str">
            <v>Each</v>
          </cell>
          <cell r="D2979" t="str">
            <v>ACER RUBRUM 'OCTOBER GLORY', OCTOBER GLORY RED MAPLE, 1 1/2-INCH TO 2-INCH CALIPER, BALLED AND BURLAPPED</v>
          </cell>
          <cell r="E2979" t="str">
            <v>EACH</v>
          </cell>
        </row>
        <row r="2980">
          <cell r="A2980" t="str">
            <v>62601-0600</v>
          </cell>
          <cell r="B2980" t="str">
            <v>Acer rubrum 'october glory', october glory red maple, 80mm - 100mm caliper, balled and burlapped</v>
          </cell>
          <cell r="C2980" t="str">
            <v>Each</v>
          </cell>
          <cell r="D2980" t="str">
            <v>ACER RUBRUM 'OCTOBER GLORY', OCTOBER GLORY RED MAPLE, 3 1/2-INCH TO 4-INCH CALIPER, BALLED AND BURLAPPED</v>
          </cell>
          <cell r="E2980" t="str">
            <v>EACH</v>
          </cell>
        </row>
        <row r="2981">
          <cell r="A2981" t="str">
            <v>62601-0650</v>
          </cell>
          <cell r="B2981" t="str">
            <v>Acer saccharum, sugar maple, 20mm - 35mm caliper, balled and burlapped</v>
          </cell>
          <cell r="C2981" t="str">
            <v>Each</v>
          </cell>
          <cell r="D2981" t="str">
            <v>ACER SACCHARUM, SUGAR MAPLE, 1-INCH TO 1 1/2-INCH CALIPER, BALLED AND BURLAPPED</v>
          </cell>
          <cell r="E2981" t="str">
            <v>EACH</v>
          </cell>
        </row>
        <row r="2982">
          <cell r="A2982" t="str">
            <v>62601-0700</v>
          </cell>
          <cell r="B2982" t="str">
            <v>Acer saccharum, sugar maple, 35mm - 50mm caliper, balled and burlapped</v>
          </cell>
          <cell r="C2982" t="str">
            <v>Each</v>
          </cell>
          <cell r="D2982" t="str">
            <v>ACER SACCHARUM, SUGAR MAPLE, 1 1/2-INCH TO 2-INCH CALIPER, BALLED AND BURLAPPED</v>
          </cell>
          <cell r="E2982" t="str">
            <v>EACH</v>
          </cell>
        </row>
        <row r="2983">
          <cell r="A2983" t="str">
            <v>62601-0750</v>
          </cell>
          <cell r="B2983" t="str">
            <v>Acer saccharum, sugar maple, 50mm - 65mm caliper, balled and burlapped</v>
          </cell>
          <cell r="C2983" t="str">
            <v>Each</v>
          </cell>
          <cell r="D2983" t="str">
            <v>ACER SACCHARUM, SUGAR MAPLE, 2-INCH TO 2 1/2-INCH CALIPER, BALLED AND BURLAPPED</v>
          </cell>
          <cell r="E2983" t="str">
            <v>EACH</v>
          </cell>
        </row>
        <row r="2984">
          <cell r="A2984" t="str">
            <v>62601-0800</v>
          </cell>
          <cell r="B2984" t="str">
            <v>Amelanchier aborea, serviceberry, 2400mm - 3000mm height, balled and burlapped</v>
          </cell>
          <cell r="C2984" t="str">
            <v>Each</v>
          </cell>
          <cell r="D2984" t="str">
            <v>AMELANCHIER ABOREA, SERVICEBERRY, 8 FEET TO 10 FEET HEIGHT, BALLED AND BURLAPPED</v>
          </cell>
          <cell r="E2984" t="str">
            <v>EACH</v>
          </cell>
        </row>
        <row r="2985">
          <cell r="A2985" t="str">
            <v>62601-0820</v>
          </cell>
          <cell r="B2985" t="str">
            <v>Arctostaphylos uva-ursi, Kinnikinnick, 1 gallon</v>
          </cell>
          <cell r="C2985" t="str">
            <v>Each</v>
          </cell>
          <cell r="D2985" t="str">
            <v>ARCTOSTAPHYLOS UVA-URSI, KINNIKINNICK, 1 GALLON</v>
          </cell>
          <cell r="E2985" t="str">
            <v>EACH</v>
          </cell>
        </row>
        <row r="2986">
          <cell r="A2986" t="str">
            <v>62601-0850</v>
          </cell>
          <cell r="B2986" t="str">
            <v>Aronia arbutifolia, red chokeberry, 750mm - 900mm height, balled and burlapped</v>
          </cell>
          <cell r="C2986" t="str">
            <v>Each</v>
          </cell>
          <cell r="D2986" t="str">
            <v>ARONIA ARBUTIFOLIA, RED CHOKEBERRY, 30-INCH TO 36-INCH HEIGHT, BALLED AND BURLAPPED</v>
          </cell>
          <cell r="E2986" t="str">
            <v>EACH</v>
          </cell>
        </row>
        <row r="2987">
          <cell r="A2987" t="str">
            <v>62601-0900</v>
          </cell>
          <cell r="B2987" t="str">
            <v>Artemesia tridentata, big sagebush 19 liter, container grown</v>
          </cell>
          <cell r="C2987" t="str">
            <v>Each</v>
          </cell>
          <cell r="D2987" t="str">
            <v>ARTEMESIA TRIDENTATA, BIG SAGEBUSH 5 GALLON, CONTAINER GROWN</v>
          </cell>
          <cell r="E2987" t="str">
            <v>EACH</v>
          </cell>
        </row>
        <row r="2988">
          <cell r="A2988" t="str">
            <v>62601-0950</v>
          </cell>
          <cell r="B2988" t="str">
            <v>Artriplex canescens, fourwing saltbrush 19 liter, container grown</v>
          </cell>
          <cell r="C2988" t="str">
            <v>Each</v>
          </cell>
          <cell r="D2988" t="str">
            <v>ARTRIPLEX CANESCENS, FOURWING SALTBRUSH 5 GALLON, CONTAINER GROWN</v>
          </cell>
          <cell r="E2988" t="str">
            <v>EACH</v>
          </cell>
        </row>
        <row r="2989">
          <cell r="A2989" t="str">
            <v>62601-1000</v>
          </cell>
          <cell r="B2989" t="str">
            <v>Alnus sinuata, sitka alder, 300mm - 450mm height, container grown</v>
          </cell>
          <cell r="C2989" t="str">
            <v>Each</v>
          </cell>
          <cell r="D2989" t="str">
            <v>ALNUS SINUATA, SITKA ALDER, 12- INCH TO 18-INCH HEIGHT, CONTAINER GROWN</v>
          </cell>
          <cell r="E2989" t="str">
            <v>EACH</v>
          </cell>
        </row>
        <row r="2990">
          <cell r="A2990" t="str">
            <v>62601-1050</v>
          </cell>
          <cell r="B2990" t="str">
            <v>Alnus rhombifolia, white alder, 450mm - 900mm height, container grown</v>
          </cell>
          <cell r="C2990" t="str">
            <v>Each</v>
          </cell>
          <cell r="D2990" t="str">
            <v>ALNUS RHOMBIFOLIA, WHITE ALDER, 18-INCH TO 36-INCH HEIGHT, CONTAINER GROWN</v>
          </cell>
          <cell r="E2990" t="str">
            <v>EACH</v>
          </cell>
        </row>
        <row r="2991">
          <cell r="A2991" t="str">
            <v>62601-1070</v>
          </cell>
          <cell r="B2991" t="str">
            <v>Alnus rubra, red alder, 450mm - 900mm height, container grown</v>
          </cell>
          <cell r="C2991" t="str">
            <v>Each</v>
          </cell>
          <cell r="D2991" t="str">
            <v>ALNUS RUBRA, RED ALDER, 18-INCH TO 36-INCH HEIGHT, CONTAINER GROWN</v>
          </cell>
          <cell r="E2991" t="str">
            <v>EACH</v>
          </cell>
        </row>
        <row r="2992">
          <cell r="A2992" t="str">
            <v>62601-1100</v>
          </cell>
          <cell r="B2992" t="str">
            <v>Acer macrophyllum, big leaf maple, 20mm-35mm caliper, balled and burlapped</v>
          </cell>
          <cell r="C2992" t="str">
            <v>Each</v>
          </cell>
          <cell r="D2992" t="str">
            <v>ACER MACROPHYLLUM, BIG LEAF MAPLE, 1-INCH TO 1 1/2-INCH CALIPER, BALLED AND BURLAPPED</v>
          </cell>
          <cell r="E2992" t="str">
            <v>EACH</v>
          </cell>
        </row>
        <row r="2993">
          <cell r="A2993" t="str">
            <v>62601-1200</v>
          </cell>
          <cell r="B2993" t="str">
            <v>Anaphalis magaritacea, western pearly everlasting, 100mm pots</v>
          </cell>
          <cell r="C2993" t="str">
            <v>Each</v>
          </cell>
          <cell r="D2993" t="str">
            <v>ANAPHALIS MAGARITACEA, WESTERN PEARLY EVERLASTING, 4-INCH POTS</v>
          </cell>
          <cell r="E2993" t="str">
            <v>EACH</v>
          </cell>
        </row>
        <row r="2994">
          <cell r="A2994" t="str">
            <v>62601-1300</v>
          </cell>
          <cell r="B2994" t="str">
            <v>Abies lasiocarpa, subalpine fir, 450mm to 900mm height, container grown</v>
          </cell>
          <cell r="C2994" t="str">
            <v>Each</v>
          </cell>
          <cell r="D2994" t="str">
            <v>ABIES LASIOCARPA, SUBALPINE FIR, 18-INCH TO 36-INCH HEIGHT, CONTAINER GROWN</v>
          </cell>
          <cell r="E2994" t="str">
            <v>EACH</v>
          </cell>
        </row>
        <row r="2995">
          <cell r="A2995" t="str">
            <v>62601-1400</v>
          </cell>
          <cell r="B2995" t="str">
            <v>Acer glabrum, rocky mountain maple, 450mm to 900mm height, container grown</v>
          </cell>
          <cell r="C2995" t="str">
            <v>Each</v>
          </cell>
          <cell r="D2995" t="str">
            <v>ACER GLABRUM, ROCKY MOUNTAIN MAPLE, 18-INCH TO 36-INCH HEIGHT, CONTAINER GROWN</v>
          </cell>
          <cell r="E2995" t="str">
            <v>EACH</v>
          </cell>
        </row>
        <row r="2996">
          <cell r="A2996" t="str">
            <v>62601-1425</v>
          </cell>
          <cell r="B2996" t="str">
            <v>Acer glabrum, rocky mountain maple, 450mm to 900mm height, container grown</v>
          </cell>
          <cell r="C2996" t="str">
            <v>Each</v>
          </cell>
          <cell r="D2996" t="str">
            <v>ACER GLABRUM, ROCKY MOUNTAIN MAPLE, 1 1/2-INCH TO 2-INCH CALIPER, BALLED AND BURLAPPED</v>
          </cell>
          <cell r="E2996" t="str">
            <v>EACH</v>
          </cell>
        </row>
        <row r="2997">
          <cell r="A2997" t="str">
            <v>62601-1500</v>
          </cell>
          <cell r="B2997" t="str">
            <v>Alnus incana ssp. Tenuifolia, thinleaf alder, 450mm to 900mm height, container grown</v>
          </cell>
          <cell r="C2997" t="str">
            <v>Each</v>
          </cell>
          <cell r="D2997" t="str">
            <v>ALNUS INCANA SSP. TENUIFOLIA, THINLEAF ALDER, 18-INCH TO 36-INCH HEIGHT, CONTAINER GROWN</v>
          </cell>
          <cell r="E2997" t="str">
            <v>EACH</v>
          </cell>
        </row>
        <row r="2998">
          <cell r="A2998" t="str">
            <v>62601-1550</v>
          </cell>
          <cell r="B2998" t="str">
            <v>Alnus incana ssp. Tenuifolia, thinleaf alder, 8 liter, container grown</v>
          </cell>
          <cell r="C2998" t="str">
            <v>Each</v>
          </cell>
          <cell r="D2998" t="str">
            <v>ALNUS INCANA SSP. TENUIFOLIA, THINLEAF ALDER, 2 GALLON, CONTAINER GROWN</v>
          </cell>
          <cell r="E2998" t="str">
            <v>EACH</v>
          </cell>
        </row>
        <row r="2999">
          <cell r="A2999" t="str">
            <v>62601-1600</v>
          </cell>
          <cell r="B2999" t="str">
            <v>Arctostaphlyos uva-ursi, kinnikinnick, 300mm - 450mm height, container grown</v>
          </cell>
          <cell r="C2999" t="str">
            <v>Each</v>
          </cell>
          <cell r="D2999" t="str">
            <v>ARCTOSTAPHLYOS UVA-URSI, KINNIKINNICK, 12-INCH - 18-INCH HEIGHT, CONTAINER GROWN</v>
          </cell>
          <cell r="E2999" t="str">
            <v>EACH</v>
          </cell>
        </row>
        <row r="3000">
          <cell r="A3000" t="str">
            <v>62601-1650</v>
          </cell>
          <cell r="B3000" t="str">
            <v>Acer circcinatum, vine maple, 19 liter, container grown</v>
          </cell>
          <cell r="C3000" t="str">
            <v>Each</v>
          </cell>
          <cell r="D3000" t="str">
            <v>ACER CIRCINATUM, VINE MAPLE, 5 GALLON, CONTAINER GROWN</v>
          </cell>
          <cell r="E3000" t="str">
            <v>EACH</v>
          </cell>
        </row>
        <row r="3001">
          <cell r="A3001" t="str">
            <v>62602-0100</v>
          </cell>
          <cell r="B3001" t="str">
            <v>Betula papyrifera, paper birch, 1500mm - 1800mm clump, balled and burlapped</v>
          </cell>
          <cell r="C3001" t="str">
            <v>Each</v>
          </cell>
          <cell r="D3001" t="str">
            <v>BETULA PAPYRIFERA, PAPER BIRCH, 60-INCH TO 72-INCH CLUMP, BALLED AND BURLAPPED</v>
          </cell>
          <cell r="E3001" t="str">
            <v>EACH</v>
          </cell>
        </row>
        <row r="3002">
          <cell r="A3002" t="str">
            <v>62602-0150</v>
          </cell>
          <cell r="B3002" t="str">
            <v>Betula papyrifera, paper birch, 2400mm - 3000mm clump, balled and burlapped</v>
          </cell>
          <cell r="C3002" t="str">
            <v>Each</v>
          </cell>
          <cell r="D3002" t="str">
            <v>BETULA PAPYRIFERA, PAPER BIRCH, 8 FEET TO 10 FEET CLUMP, BALLED AND BURLAPPED</v>
          </cell>
          <cell r="E3002" t="str">
            <v>EACH</v>
          </cell>
        </row>
        <row r="3003">
          <cell r="A3003" t="str">
            <v>62602-0200</v>
          </cell>
          <cell r="B3003" t="str">
            <v>Betula nigra, river birch, 2400mm - 3000mm height, balled and burlapped</v>
          </cell>
          <cell r="C3003" t="str">
            <v>Each</v>
          </cell>
          <cell r="D3003" t="str">
            <v>BETULA NIGRA, RIVER BIRCH, 8 FEET TO 10 FEET HEIGHT, BALLED AND BURLAPPED</v>
          </cell>
          <cell r="E3003" t="str">
            <v>EACH</v>
          </cell>
        </row>
        <row r="3004">
          <cell r="A3004" t="str">
            <v>62602-0250</v>
          </cell>
          <cell r="B3004" t="str">
            <v>Betula occidentalis, river birch, 4 liter, container grown</v>
          </cell>
          <cell r="C3004" t="str">
            <v>Each</v>
          </cell>
          <cell r="D3004" t="str">
            <v>BETULA OCCIDENTALIS, RIVER BIRCH, 1 GALLON, CONTAINER GROWN</v>
          </cell>
          <cell r="E3004" t="str">
            <v>EACH</v>
          </cell>
        </row>
        <row r="3005">
          <cell r="A3005" t="str">
            <v>62602-0300</v>
          </cell>
          <cell r="B3005" t="str">
            <v>Betula glandulosa, bog birch, 300mm-450mm height, container grown</v>
          </cell>
          <cell r="C3005" t="str">
            <v>Each</v>
          </cell>
          <cell r="D3005" t="str">
            <v>BETULA GLANDULOSA, BOG BIRCH, 12-INCH TO 18-INCH HEIGHT, CONTAINER GROWN</v>
          </cell>
          <cell r="E3005" t="str">
            <v>EACH</v>
          </cell>
        </row>
        <row r="3006">
          <cell r="A3006" t="str">
            <v>62603-0050</v>
          </cell>
          <cell r="B3006" t="str">
            <v>Celtis occidentalis, common hackberry, 8 liter, container grown</v>
          </cell>
          <cell r="C3006" t="str">
            <v>Each</v>
          </cell>
          <cell r="D3006" t="str">
            <v>CELTIS OCCIDENTALIS, COMMON HACKBERRY, 2 GALLON, CONTAINER GROWN</v>
          </cell>
          <cell r="E3006" t="str">
            <v>EACH</v>
          </cell>
        </row>
        <row r="3007">
          <cell r="A3007" t="str">
            <v>62603-0100</v>
          </cell>
          <cell r="B3007" t="str">
            <v>Cercis canadensis, eastern redbud, 20mm - 35mm caliper, balled and burlapped</v>
          </cell>
          <cell r="C3007" t="str">
            <v>Each</v>
          </cell>
          <cell r="D3007" t="str">
            <v>CERCIS CANADENSIS, EASTERN REDBUD, 1-INCH TO 1 1/2-INCH CALIPER, BALLED AND BURLAPPED</v>
          </cell>
          <cell r="E3007" t="str">
            <v>EACH</v>
          </cell>
        </row>
        <row r="3008">
          <cell r="A3008" t="str">
            <v>62603-0150</v>
          </cell>
          <cell r="B3008" t="str">
            <v>Cercis canadensis, eastern redbud, 35mm - 50mm caliper, balled and burlapped</v>
          </cell>
          <cell r="C3008" t="str">
            <v>Each</v>
          </cell>
          <cell r="D3008" t="str">
            <v>CERCIS CANADENSIS, EASTERN REDBUD, 1 1/2-INCH TO 2-INCH CALIPER, BALLED AND BURLAPPED</v>
          </cell>
          <cell r="E3008" t="str">
            <v>EACH</v>
          </cell>
        </row>
        <row r="3009">
          <cell r="A3009" t="str">
            <v>62603-0200</v>
          </cell>
          <cell r="B3009" t="str">
            <v>Cercis canadensis, eastern redbud, 50mm - 65mm caliper, balled and burlapped</v>
          </cell>
          <cell r="C3009" t="str">
            <v>Each</v>
          </cell>
          <cell r="D3009" t="str">
            <v>CERCIS CANADENSIS, EASTERN REDBUD, 2-INCH TO 2 1/2-INCH CALIPER, BALLED AND BURLAPPED</v>
          </cell>
          <cell r="E3009" t="str">
            <v>EACH</v>
          </cell>
        </row>
        <row r="3010">
          <cell r="A3010" t="str">
            <v>62603-0250</v>
          </cell>
          <cell r="B3010" t="str">
            <v>Cercis canadensis, eastern redbud 'multi-stem', 1500mm - 1800mm height, balled and burlapped</v>
          </cell>
          <cell r="C3010" t="str">
            <v>Each</v>
          </cell>
          <cell r="D3010" t="str">
            <v>CERCIS CANADENSIS, EASTERN REDBUD 'MULTI-STEM', 60-INCH TO 72-INCH HEIGHT, BALLED AND BURLAPPED</v>
          </cell>
          <cell r="E3010" t="str">
            <v>EACH</v>
          </cell>
        </row>
        <row r="3011">
          <cell r="A3011" t="str">
            <v>62603-0300</v>
          </cell>
          <cell r="B3011" t="str">
            <v>Cercis canadensis, eastern redbud 'multi-stem', 1800mm - 2400mm height, balled and burlapped</v>
          </cell>
          <cell r="C3011" t="str">
            <v>Each</v>
          </cell>
          <cell r="D3011" t="str">
            <v>CERCIS CANADENSIS, EASTERN REDBUD 'MULTI-STEM', 6 FEET TO 8 FEET HEIGHT, BALLED AND BURLAPPED</v>
          </cell>
          <cell r="E3011" t="str">
            <v>EACH</v>
          </cell>
        </row>
        <row r="3012">
          <cell r="A3012" t="str">
            <v>62603-0350</v>
          </cell>
          <cell r="B3012" t="str">
            <v>Cornus sericea, red osier dogwood, 600mm - 750mm height, balled and burlapped</v>
          </cell>
          <cell r="C3012" t="str">
            <v>Each</v>
          </cell>
          <cell r="D3012" t="str">
            <v>CORNUS SERICEA, RED OSIER DOGWOOD, 24-INCH TO 30-INCH HEIGHT, BALLED AND BURLAPPED</v>
          </cell>
          <cell r="E3012" t="str">
            <v>EACH</v>
          </cell>
        </row>
        <row r="3013">
          <cell r="A3013" t="str">
            <v>62603-0400</v>
          </cell>
          <cell r="B3013" t="str">
            <v>Cornus sericea, red osier dogwood, 1050mm - 1200mm height, balled and burlapped</v>
          </cell>
          <cell r="C3013" t="str">
            <v>Each</v>
          </cell>
          <cell r="D3013" t="str">
            <v>CORNUS SERICEA, RED OSIER DOGWOOD, 42-INCH TO 48-INCH HEIGHT, BALLED AND BURLAPPED</v>
          </cell>
          <cell r="E3013" t="str">
            <v>EACH</v>
          </cell>
        </row>
        <row r="3014">
          <cell r="A3014" t="str">
            <v>62603-0450</v>
          </cell>
          <cell r="B3014" t="str">
            <v>Cornus kousa, kousa dogwood, 1500mm - 1800mm height, balled and burlapped</v>
          </cell>
          <cell r="C3014" t="str">
            <v>Each</v>
          </cell>
          <cell r="D3014" t="str">
            <v>CORNUS KOUSA, KOUSA DOGWOOD, 60-INCH TO 72-INCH HEIGHT, BALLED AND BURLAPPED</v>
          </cell>
          <cell r="E3014" t="str">
            <v>EACH</v>
          </cell>
        </row>
        <row r="3015">
          <cell r="A3015" t="str">
            <v>62603-0500</v>
          </cell>
          <cell r="B3015" t="str">
            <v>Cornus kousa, kousa dogwood, 1800mm - 2400mm height, balled and burlapped</v>
          </cell>
          <cell r="C3015" t="str">
            <v>Each</v>
          </cell>
          <cell r="D3015" t="str">
            <v>CORNUS KOUSA, KOUSA DOGWOOD, 6 FEET TO 8 FEET HEIGHT, BALLED AND BURLAPPED</v>
          </cell>
          <cell r="E3015" t="str">
            <v>EACH</v>
          </cell>
        </row>
        <row r="3016">
          <cell r="A3016" t="str">
            <v>62603-0550</v>
          </cell>
          <cell r="B3016" t="str">
            <v>Cornus florida, white flowering dogwood, 300mm - 450mm height, balled and burlapped</v>
          </cell>
          <cell r="C3016" t="str">
            <v>Each</v>
          </cell>
          <cell r="D3016" t="str">
            <v>CORNUS FLORIDA, WHITE FLOWERING DOGWOOD, 12-INCH TO 18-INCH HEIGHT, BALLED AND BURLAPPED</v>
          </cell>
          <cell r="E3016" t="str">
            <v>EACH</v>
          </cell>
        </row>
        <row r="3017">
          <cell r="A3017" t="str">
            <v>62603-0600</v>
          </cell>
          <cell r="B3017" t="str">
            <v>Cornus florida, white flowering dogwood, 900mm - 1050mm height, balled and burlapped</v>
          </cell>
          <cell r="C3017" t="str">
            <v>Each</v>
          </cell>
          <cell r="D3017" t="str">
            <v>CORNUS FLORIDA, WHITE FLOWERING DOGWOOD, 36-INCH TO 42-INCH HEIGHT, BALLED AND BURLAPPED</v>
          </cell>
          <cell r="E3017" t="str">
            <v>EACH</v>
          </cell>
        </row>
        <row r="3018">
          <cell r="A3018" t="str">
            <v>62603-0650</v>
          </cell>
          <cell r="B3018" t="str">
            <v>Cornus florida, white flowering dogwood, 1200mm - 1500mm height, balled and burlapped</v>
          </cell>
          <cell r="C3018" t="str">
            <v>Each</v>
          </cell>
          <cell r="D3018" t="str">
            <v>CORNUS FLORIDA, WHITE FLOWERING DOGWOOD, 48-INCH TO 60-INCH HEIGHT, BALLED AND BURLAPPED</v>
          </cell>
          <cell r="E3018" t="str">
            <v>EACH</v>
          </cell>
        </row>
        <row r="3019">
          <cell r="A3019" t="str">
            <v>62603-0700</v>
          </cell>
          <cell r="B3019" t="str">
            <v>Cornus florida, white flowering dogwood, 1500mm - 1800mm height, balled and burlapped</v>
          </cell>
          <cell r="C3019" t="str">
            <v>Each</v>
          </cell>
          <cell r="D3019" t="str">
            <v>CORNUS FLORIDA, WHITE FLOWERING DOGWOOD, 60-INCH TO 72-INCH HEIGHT, BALLED AND BURLAPPED</v>
          </cell>
          <cell r="E3019" t="str">
            <v>EACH</v>
          </cell>
        </row>
        <row r="3020">
          <cell r="A3020" t="str">
            <v>62603-0750</v>
          </cell>
          <cell r="B3020" t="str">
            <v>Cornus florida, white flowering dogwood, 1800mm - 2400mm height, balled and burlapped</v>
          </cell>
          <cell r="C3020" t="str">
            <v>Each</v>
          </cell>
          <cell r="D3020" t="str">
            <v>CORNUS FLORIDA, WHITE FLOWERING DOGWOOD, 6 FEET TO 8 FEET HEIGHT, BALLED AND BURLAPPED</v>
          </cell>
          <cell r="E3020" t="str">
            <v>EACH</v>
          </cell>
        </row>
        <row r="3021">
          <cell r="A3021" t="str">
            <v>62603-0800</v>
          </cell>
          <cell r="B3021" t="str">
            <v>Cornus florida, white flowering dogwood, 2400mm - 3000mm height, balled and burlapped</v>
          </cell>
          <cell r="C3021" t="str">
            <v>Each</v>
          </cell>
          <cell r="D3021" t="str">
            <v>CORNUS FLORIDA, WHITE FLOWERING DOGWOOD, 8 FEET TO 10 FEET HEIGHT, BALLED AND BURLAPPED</v>
          </cell>
          <cell r="E3021" t="str">
            <v>EACH</v>
          </cell>
        </row>
        <row r="3022">
          <cell r="A3022" t="str">
            <v>62603-0850</v>
          </cell>
          <cell r="B3022" t="str">
            <v>Cornus amonum, silky dogwood, 750mm - 900mm height, balled and burlapped</v>
          </cell>
          <cell r="C3022" t="str">
            <v>Each</v>
          </cell>
          <cell r="D3022" t="str">
            <v>CORNUS AMONUM, SILKY DOGWOOD, 30-INCH TO 36-INCH HEIGHT, BALLED AND BURLAPPED</v>
          </cell>
          <cell r="E3022" t="str">
            <v>EACH</v>
          </cell>
        </row>
        <row r="3023">
          <cell r="A3023" t="str">
            <v>62603-0900</v>
          </cell>
          <cell r="B3023" t="str">
            <v>Cornus amonum, silky dogwood, 1050mm - 1200mm height, balled and burlapped</v>
          </cell>
          <cell r="C3023" t="str">
            <v>Each</v>
          </cell>
          <cell r="D3023" t="str">
            <v>CORNUS AMONUM, SILKY DOGWOOD, 42-INCH TO 48-INCH HEIGHT, BALLED AND BURLAPPED</v>
          </cell>
          <cell r="E3023" t="str">
            <v>EACH</v>
          </cell>
        </row>
        <row r="3024">
          <cell r="A3024" t="str">
            <v>62603-0950</v>
          </cell>
          <cell r="B3024" t="str">
            <v>Cornus racemosa, gray dogwood, 750mm - 900mm height, balled and burlapped</v>
          </cell>
          <cell r="C3024" t="str">
            <v>Each</v>
          </cell>
          <cell r="D3024" t="str">
            <v>CORNUS RACEMOSA, GRAY DOGWOOD, 30-INCH TO 36-INCH HEIGHT, BALLED AND BURLAPPED</v>
          </cell>
          <cell r="E3024" t="str">
            <v>EACH</v>
          </cell>
        </row>
        <row r="3025">
          <cell r="A3025" t="str">
            <v>62603-1000</v>
          </cell>
          <cell r="B3025" t="str">
            <v>Crataegus crusgalli, cockspur hawthorn, 1500mm - 1800mm height, balled and burlapped</v>
          </cell>
          <cell r="C3025" t="str">
            <v>Each</v>
          </cell>
          <cell r="D3025" t="str">
            <v>CRATAEGUS CRUSGALLI, COCKSPUR HAWTHORN, 60-INCH TO 72-INCH HEIGHT, BALLED AND BURLAPPED</v>
          </cell>
          <cell r="E3025" t="str">
            <v>EACH</v>
          </cell>
        </row>
        <row r="3026">
          <cell r="A3026" t="str">
            <v>62603-1050</v>
          </cell>
          <cell r="B3026" t="str">
            <v>Cornus 'rutban', aurora dogwood, 1800mm - 2400mm height, balled and burlapped</v>
          </cell>
          <cell r="C3026" t="str">
            <v>Each</v>
          </cell>
          <cell r="D3026" t="str">
            <v>CORNUS 'RUTBAN', AURORA DOGWOOD, 6 FEET TO 8 FEET HEIGHT, BALLED AND BURLAPPED</v>
          </cell>
          <cell r="E3026" t="str">
            <v>EACH</v>
          </cell>
        </row>
        <row r="3027">
          <cell r="A3027" t="str">
            <v>62603-1100</v>
          </cell>
          <cell r="B3027" t="str">
            <v>Cornus 'rutdan', galaxy dogwood, 1800mm - 2400mm height, balled and burlapped</v>
          </cell>
          <cell r="C3027" t="str">
            <v>Each</v>
          </cell>
          <cell r="D3027" t="str">
            <v>CORNUS 'RUTDAN', GALAXY DOGWOOD, 6 FEET TO 8 FEET HEIGHT, BALLED AND BURLAPPED</v>
          </cell>
          <cell r="E3027" t="str">
            <v>EACH</v>
          </cell>
        </row>
        <row r="3028">
          <cell r="A3028" t="str">
            <v>62603-1150</v>
          </cell>
          <cell r="B3028" t="str">
            <v>Cornus alba, red twig dogwood, 600mm - 750mm height, container grown</v>
          </cell>
          <cell r="C3028" t="str">
            <v>Each</v>
          </cell>
          <cell r="D3028" t="str">
            <v>CORNUS ALBA, RED TWIG DOGWOOD, 24-INCH TO 30-INCH HEIGHT, CONTAINER GROWN</v>
          </cell>
          <cell r="E3028" t="str">
            <v>EACH</v>
          </cell>
        </row>
        <row r="3029">
          <cell r="A3029" t="str">
            <v>62603-1200</v>
          </cell>
          <cell r="B3029" t="str">
            <v>Chionanthus Virginicus, fringe tree, 1500mm - 1800mm height, balled and burlapped</v>
          </cell>
          <cell r="C3029" t="str">
            <v>Each</v>
          </cell>
          <cell r="D3029" t="str">
            <v>CHIONANTHUS VIRGINICUS, FRINGE TREE, 60-INCH TO 72-INCH HEIGHT, BALLED AND BURLAPPED</v>
          </cell>
          <cell r="E3029" t="str">
            <v>EACH</v>
          </cell>
        </row>
        <row r="3030">
          <cell r="A3030" t="str">
            <v>62603-1250</v>
          </cell>
          <cell r="B3030" t="str">
            <v>Chrysothamnus sp., rabbitbrush 19 liter, container grown</v>
          </cell>
          <cell r="C3030" t="str">
            <v>Each</v>
          </cell>
          <cell r="D3030" t="str">
            <v>CHRYSOTHAMNUS SP., RABBITBRUSH 5 GALLON, CONTAINER GROWN</v>
          </cell>
          <cell r="E3030" t="str">
            <v>EACH</v>
          </cell>
        </row>
        <row r="3031">
          <cell r="A3031" t="str">
            <v>62603-1300</v>
          </cell>
          <cell r="B3031" t="str">
            <v>Ceanothus cuneatus, buckbrush, 200mm height</v>
          </cell>
          <cell r="C3031" t="str">
            <v>Each</v>
          </cell>
          <cell r="D3031" t="str">
            <v>CEANOTHUS CUNEATUS, BUCKBRUSH, 8-INCH HEIGHT</v>
          </cell>
          <cell r="E3031" t="str">
            <v>EACH</v>
          </cell>
        </row>
        <row r="3032">
          <cell r="A3032" t="str">
            <v>62603-1350</v>
          </cell>
          <cell r="B3032" t="str">
            <v>Ceanothus integerrimus, deerbrush, 200mm height</v>
          </cell>
          <cell r="C3032" t="str">
            <v>Each</v>
          </cell>
          <cell r="D3032" t="str">
            <v>CEANOTHUS INTEGERRIMUS, DEERBRUSH, 8-INCH HEIGHT</v>
          </cell>
          <cell r="E3032" t="str">
            <v>EACH</v>
          </cell>
        </row>
        <row r="3033">
          <cell r="A3033" t="str">
            <v>62603-1400</v>
          </cell>
          <cell r="B3033" t="str">
            <v>Cercocarpus montanus, mountain mahogany, 20 liter, container grown</v>
          </cell>
          <cell r="C3033" t="str">
            <v>Each</v>
          </cell>
          <cell r="D3033" t="str">
            <v>CERCOCARPUS MONTANUS, MOUNTAIN MAHOGANY, 5 GALLON, CONTAINER GROWN</v>
          </cell>
          <cell r="E3033" t="str">
            <v>EACH</v>
          </cell>
        </row>
        <row r="3034">
          <cell r="A3034" t="str">
            <v>62603-1450</v>
          </cell>
          <cell r="B3034" t="str">
            <v>Calocedrus decurrens, incense cedar, 1200mm - 1500mm height, balled and burlapped</v>
          </cell>
          <cell r="C3034" t="str">
            <v>Each</v>
          </cell>
          <cell r="D3034" t="str">
            <v>CALOCEDRUS DECURRENS, INCENSE CEDAR, 48-INCH TO 60-INCH HEIGHT, BALLED AND BURLAPPED</v>
          </cell>
          <cell r="E3034" t="str">
            <v>EACH</v>
          </cell>
        </row>
        <row r="3035">
          <cell r="A3035" t="str">
            <v>62603-1500</v>
          </cell>
          <cell r="B3035" t="str">
            <v>Crataegus columbiana, columbia hawthorn, 8 liter, container grown</v>
          </cell>
          <cell r="C3035" t="str">
            <v>Each</v>
          </cell>
          <cell r="D3035" t="str">
            <v>CRATAEGUS COLUMBIANA, COLUMBIA HAWTHORN, 2 GALLON, CONTAINER GROWN</v>
          </cell>
          <cell r="E3035" t="str">
            <v>EACH</v>
          </cell>
        </row>
        <row r="3036">
          <cell r="A3036" t="str">
            <v>62603-1550</v>
          </cell>
          <cell r="B3036" t="str">
            <v>Cerocarpus ledifolius, curl-leaf mountain mahogany, 8 liter, container grown</v>
          </cell>
          <cell r="C3036" t="str">
            <v>Each</v>
          </cell>
          <cell r="D3036" t="str">
            <v>CEROCARPUS LEDIFOLIUS, CURL-LEAF MOUNTAIN MAHOGANY, 2 GALLON, CONTAINER GROWN</v>
          </cell>
          <cell r="E3036" t="str">
            <v>EACH</v>
          </cell>
        </row>
        <row r="3037">
          <cell r="A3037" t="str">
            <v>62603-1600</v>
          </cell>
          <cell r="B3037" t="str">
            <v>Ceanothus prostratus, prostrate ceanothus, 4 liter, container grown</v>
          </cell>
          <cell r="C3037" t="str">
            <v>Each</v>
          </cell>
          <cell r="D3037" t="str">
            <v xml:space="preserve">CEANOTHUS PROSTRATUS, PROSTRATE CEANOTHUS, 1 GALLON, CONTAINER GROWN </v>
          </cell>
          <cell r="E3037" t="str">
            <v>EACH</v>
          </cell>
        </row>
        <row r="3038">
          <cell r="A3038" t="str">
            <v>62604-0100</v>
          </cell>
          <cell r="B3038" t="str">
            <v>Diospyros Virginiana, common persimmon, 1800mm - 2400mm height, balled and burlapped</v>
          </cell>
          <cell r="C3038" t="str">
            <v>Each</v>
          </cell>
          <cell r="D3038" t="str">
            <v>DIOSPYROS VIRGINIANA, COMMON PERSIMMON, 6 FEET TO 8 FEET HEIGHT, BALLED AND BURLAPPED</v>
          </cell>
          <cell r="E3038" t="str">
            <v>EACH</v>
          </cell>
        </row>
        <row r="3039">
          <cell r="A3039" t="str">
            <v>62605-0100</v>
          </cell>
          <cell r="B3039" t="str">
            <v>Evonymus alata compacta, burningbush, 600mm - 750mm height, balled and burlapped</v>
          </cell>
          <cell r="C3039" t="str">
            <v>Each</v>
          </cell>
          <cell r="D3039" t="str">
            <v>EVONYMUS ALATA COMPACTA, BURNINGBUSH, 24-INCH TO 30-INCH HEIGHT, BALLED AND BURLAPPED</v>
          </cell>
          <cell r="E3039" t="str">
            <v>EACH</v>
          </cell>
        </row>
        <row r="3040">
          <cell r="A3040" t="str">
            <v>62605-0200</v>
          </cell>
          <cell r="B3040" t="str">
            <v>Eriophyllum lanatum, common wooly sunflower, 100mm pots</v>
          </cell>
          <cell r="C3040" t="str">
            <v>Each</v>
          </cell>
          <cell r="D3040" t="str">
            <v>ERIOPHYLLUM LANATUM, COMMON WOOLY SUNFLOWER, 4-INCH POTS</v>
          </cell>
          <cell r="E3040" t="str">
            <v>EACH</v>
          </cell>
        </row>
        <row r="3041">
          <cell r="A3041" t="str">
            <v>62605-0250</v>
          </cell>
          <cell r="B3041" t="str">
            <v>Ericamerica nauseosa, rubber rabbitbush, 4 liter, container grown</v>
          </cell>
          <cell r="C3041" t="str">
            <v>Each</v>
          </cell>
          <cell r="D3041" t="str">
            <v xml:space="preserve">ERICAMERICA NAUSEOSA, RUBBER RABBITBUSH, 1 GALLON, CONTAINER GROWN </v>
          </cell>
          <cell r="E3041" t="str">
            <v>EACH</v>
          </cell>
        </row>
        <row r="3042">
          <cell r="A3042" t="str">
            <v>62606-0100</v>
          </cell>
          <cell r="B3042" t="str">
            <v>Fraxinus pennsylvanica, marshall's seedles ash, 35mm - 50mm caliper, balled and burlapped</v>
          </cell>
          <cell r="C3042" t="str">
            <v>Each</v>
          </cell>
          <cell r="D3042" t="str">
            <v>FRAXINUS PENNSYLVANICA, MARSHALL'S SEEDLES ASH, 1 1/2-INCH TO 2-INCH CALIPER, BALLED AND BURLAPPED</v>
          </cell>
          <cell r="E3042" t="str">
            <v>EACH</v>
          </cell>
        </row>
        <row r="3043">
          <cell r="A3043" t="str">
            <v>62606-0150</v>
          </cell>
          <cell r="B3043" t="str">
            <v>Fagus grandifloria, american beech, 35mm - 50mm caliper, balled and burlapped</v>
          </cell>
          <cell r="C3043" t="str">
            <v>Each</v>
          </cell>
          <cell r="D3043" t="str">
            <v>FAGUS GRANDIFLORIA, AMERICAN BEECH, 1 1/2-INCH TO 2-INCH CALIPER, BALLED AND BURLAPPED</v>
          </cell>
          <cell r="E3043" t="str">
            <v>EACH</v>
          </cell>
        </row>
        <row r="3044">
          <cell r="A3044" t="str">
            <v>62606-0200</v>
          </cell>
          <cell r="B3044" t="str">
            <v>Forsythia intermedia, border forsythia, 450mm - 600mm height, container grown</v>
          </cell>
          <cell r="C3044" t="str">
            <v>Each</v>
          </cell>
          <cell r="D3044" t="str">
            <v>FORSYTHIA INTERMEDIA, BORDER FORSYTHIA, 18-INCH TO 24-INCH HEIGHT, CONTAINER GROWN</v>
          </cell>
          <cell r="E3044" t="str">
            <v>EACH</v>
          </cell>
        </row>
        <row r="3045">
          <cell r="A3045" t="str">
            <v>62606-0250</v>
          </cell>
          <cell r="B3045" t="str">
            <v>Forsythia intermedia, border forsythia, 600mm - 750mm height, balled and burlapped</v>
          </cell>
          <cell r="C3045" t="str">
            <v>Each</v>
          </cell>
          <cell r="D3045" t="str">
            <v>FORSYTHIA INTERMEDIA, BORDER FORSYTHIA, 24-INCH TO 30-INCH HEIGHT, BALLED AND BURLAPPED</v>
          </cell>
          <cell r="E3045" t="str">
            <v>EACH</v>
          </cell>
        </row>
        <row r="3046">
          <cell r="A3046" t="str">
            <v>62606-0300</v>
          </cell>
          <cell r="B3046" t="str">
            <v>Fraxinus pennsylvanica, green ash, 20mm - 35mm caliper, balled and burlapped</v>
          </cell>
          <cell r="C3046" t="str">
            <v>Each</v>
          </cell>
          <cell r="D3046" t="str">
            <v>FRAXINUS PENNSYLVANICA, GREEN ASH, 1-INCH TO 1 1/2-INCH CALIPER, BALLED AND BURLAPPED</v>
          </cell>
          <cell r="E3046" t="str">
            <v>EACH</v>
          </cell>
        </row>
        <row r="3047">
          <cell r="A3047" t="str">
            <v>62606-0350</v>
          </cell>
          <cell r="B3047" t="str">
            <v>Fraxinus pennsylvanica, green ash, 35mm - 50mm caliper, balled and burlapped</v>
          </cell>
          <cell r="C3047" t="str">
            <v>Each</v>
          </cell>
          <cell r="D3047" t="str">
            <v>FRAXINUS PENNSYLVANICA, GREEN ASH, 1 1/2-INCH TO 2-INCH CALIPER, BALLED AND BURLAPPED</v>
          </cell>
          <cell r="E3047" t="str">
            <v>EACH</v>
          </cell>
        </row>
        <row r="3048">
          <cell r="A3048" t="str">
            <v>62606-0400</v>
          </cell>
          <cell r="B3048" t="str">
            <v>Fraxinus pennsylvanica, green ash, 50mm - 65mm caliper, balled and burlapped</v>
          </cell>
          <cell r="C3048" t="str">
            <v>Each</v>
          </cell>
          <cell r="D3048" t="str">
            <v>FRAXINUS PENNSYLVANICA, GREEN ASH, 2-INCH TO 2 1/2-INCH CALIPER, BALLED AND BURLAPPED</v>
          </cell>
          <cell r="E3048" t="str">
            <v>EACH</v>
          </cell>
        </row>
        <row r="3049">
          <cell r="A3049" t="str">
            <v>62606-0450</v>
          </cell>
          <cell r="B3049" t="str">
            <v>Forsythia suspensa, weeping forsythia, 600mm - 750mm height, container grown</v>
          </cell>
          <cell r="C3049" t="str">
            <v>Each</v>
          </cell>
          <cell r="D3049" t="str">
            <v>FORSYTHIA SUSPENSA, WEEPING FORSYTHIA, 24-INCH TO 30-INCH HEIGHT, CONTAINER GROWN</v>
          </cell>
          <cell r="E3049" t="str">
            <v>EACH</v>
          </cell>
        </row>
        <row r="3050">
          <cell r="A3050" t="str">
            <v>62607-0100</v>
          </cell>
          <cell r="B3050" t="str">
            <v>Ginkgo biloba (male) specimen, 75-90mm caliper, balled and burlapped</v>
          </cell>
          <cell r="C3050" t="str">
            <v>Each</v>
          </cell>
          <cell r="D3050" t="str">
            <v>GINKGO BILOBA (MALE) SPECIMEN, 3-INCH TO 3 1/2-INCH CALIPER, BALLED AND BURLAPPED</v>
          </cell>
          <cell r="E3050" t="str">
            <v>EACH</v>
          </cell>
        </row>
        <row r="3051">
          <cell r="A3051" t="str">
            <v>62608-0100</v>
          </cell>
          <cell r="B3051" t="str">
            <v>Hamalis virginiana, common witchhazel, 750mm - 900mm height, balled and burlapped</v>
          </cell>
          <cell r="C3051" t="str">
            <v>Each</v>
          </cell>
          <cell r="D3051" t="str">
            <v>HAMALIS VIRGINIANA, COMMON WITCHHAZEL, 30-INCH TO 36-INCH HEIGHT, BALLED AND BURLAPPED</v>
          </cell>
          <cell r="E3051" t="str">
            <v>EACH</v>
          </cell>
        </row>
        <row r="3052">
          <cell r="A3052" t="str">
            <v>62608-0150</v>
          </cell>
          <cell r="B3052" t="str">
            <v>Hamalis virginiana, common witchhazel, 1050mm - 1200mm height, balled and burlapped</v>
          </cell>
          <cell r="C3052" t="str">
            <v>Each</v>
          </cell>
          <cell r="D3052" t="str">
            <v>HAMALIS VIRGINIANA, COMMON WITCHHAZEL, 42-INCH TO 48-INCH HEIGHT, BALLED AND BURLAPPED</v>
          </cell>
          <cell r="E3052" t="str">
            <v>EACH</v>
          </cell>
        </row>
        <row r="3053">
          <cell r="A3053" t="str">
            <v>62608-0200</v>
          </cell>
          <cell r="B3053" t="str">
            <v>Holodiscus discolor, oceanspray, 4 liter, container grown</v>
          </cell>
          <cell r="C3053" t="str">
            <v>Each</v>
          </cell>
          <cell r="D3053" t="str">
            <v>HOLODISCUS DISCOLOR, OCEANSPRAY, 1 GALLON, CONTAINER GROWN</v>
          </cell>
          <cell r="E3053" t="str">
            <v>EACH</v>
          </cell>
        </row>
        <row r="3054">
          <cell r="A3054" t="str">
            <v>62608-0250</v>
          </cell>
          <cell r="B3054" t="str">
            <v>Hydrangea quercifolia, oakleaf hydrangea, 900mm - 1050mm height, balled and burlapped</v>
          </cell>
          <cell r="C3054" t="str">
            <v>Each</v>
          </cell>
          <cell r="D3054" t="str">
            <v>HYDRANGEA QUERCIFOLIA, OAKLEAF HYDRANGEA, 36-INCH - 42-INCH HEIGHT, BALLED AND BURLAPPED</v>
          </cell>
          <cell r="E3054" t="str">
            <v>EACH</v>
          </cell>
        </row>
        <row r="3055">
          <cell r="A3055" t="str">
            <v>62609-0100</v>
          </cell>
          <cell r="B3055" t="str">
            <v>Ilex verticillata, winterberry, 450mm - 600mm height, balled and burlapped</v>
          </cell>
          <cell r="C3055" t="str">
            <v>Each</v>
          </cell>
          <cell r="D3055" t="str">
            <v>ILEX VERTICILLATA, WINTERBERRY, 18-INCH TO 24-INCH HEIGHT, BALLED AND BURLAPPED</v>
          </cell>
          <cell r="E3055" t="str">
            <v>EACH</v>
          </cell>
        </row>
        <row r="3056">
          <cell r="A3056" t="str">
            <v>62609-0150</v>
          </cell>
          <cell r="B3056" t="str">
            <v>Ilex verticillata, winterberry, 750mm - 900mm height, balled and burlapped</v>
          </cell>
          <cell r="C3056" t="str">
            <v>Each</v>
          </cell>
          <cell r="D3056" t="str">
            <v>ILEX VERTICILLATA, WINTERBERRY, 30-INCH TO 36-INCH HEIGHT, BALLED AND BURLAPPED</v>
          </cell>
          <cell r="E3056" t="str">
            <v>EACH</v>
          </cell>
        </row>
        <row r="3057">
          <cell r="A3057" t="str">
            <v>62609-0200</v>
          </cell>
          <cell r="B3057" t="str">
            <v>Ilex opaca, american holly, 450mm - 600mm height, container grown</v>
          </cell>
          <cell r="C3057" t="str">
            <v>Each</v>
          </cell>
          <cell r="D3057" t="str">
            <v>ILEX OPACA, AMERICAN HOLLY, 18-INCH TO 24-INCH HEIGHT, CONTAINER GROWN</v>
          </cell>
          <cell r="E3057" t="str">
            <v>EACH</v>
          </cell>
        </row>
        <row r="3058">
          <cell r="A3058" t="str">
            <v>62609-0250</v>
          </cell>
          <cell r="B3058" t="str">
            <v>Ilex opaca, american holly, 600mm - 750mm height, container grown</v>
          </cell>
          <cell r="C3058" t="str">
            <v>Each</v>
          </cell>
          <cell r="D3058" t="str">
            <v>ILEX OPACA, AMERICAN HOLLY, 24-INCH TO 30-INCH HEIGHT, CONTAINER GROWN</v>
          </cell>
          <cell r="E3058" t="str">
            <v>EACH</v>
          </cell>
        </row>
        <row r="3059">
          <cell r="A3059" t="str">
            <v>62609-0300</v>
          </cell>
          <cell r="B3059" t="str">
            <v>Ilex opaca, american holly, 750mm - 900mm height, balled and burlapped</v>
          </cell>
          <cell r="C3059" t="str">
            <v>Each</v>
          </cell>
          <cell r="D3059" t="str">
            <v>ILEX OPACA, AMERICAN HOLLY, 30-INCH TO 36-INCH HEIGHT, BALLED AND BURLAPPED</v>
          </cell>
          <cell r="E3059" t="str">
            <v>EACH</v>
          </cell>
        </row>
        <row r="3060">
          <cell r="A3060" t="str">
            <v>62609-0350</v>
          </cell>
          <cell r="B3060" t="str">
            <v>Ilex opaca, american holly, 1200mm - 1500mm height, balled and burlapped</v>
          </cell>
          <cell r="C3060" t="str">
            <v>Each</v>
          </cell>
          <cell r="D3060" t="str">
            <v>ILEX OPACA, AMERICAN HOLLY, 48-INCH TO 60-INCH HEIGHT, BALLED AND BURLAPPED</v>
          </cell>
          <cell r="E3060" t="str">
            <v>EACH</v>
          </cell>
        </row>
        <row r="3061">
          <cell r="A3061" t="str">
            <v>62609-0400</v>
          </cell>
          <cell r="B3061" t="str">
            <v>Ilex opaca, american holly, 1500mm - 1800mm height, balled and burlapped</v>
          </cell>
          <cell r="C3061" t="str">
            <v>Each</v>
          </cell>
          <cell r="D3061" t="str">
            <v>ILEX OPACA, AMERICAN HOLLY, 60-INCH TO 72-INCH HEIGHT, BALLED AND BURLAPPED</v>
          </cell>
          <cell r="E3061" t="str">
            <v>EACH</v>
          </cell>
        </row>
        <row r="3062">
          <cell r="A3062" t="str">
            <v>62609-0450</v>
          </cell>
          <cell r="B3062" t="str">
            <v>Ilex opaca, american holly, 1800mm - 2400mm height, balled and burlapped</v>
          </cell>
          <cell r="C3062" t="str">
            <v>Each</v>
          </cell>
          <cell r="D3062" t="str">
            <v>ILEX OPACA, AMERICAN HOLLY, 6 FEET TO 8 FEET HEIGHT, BALLED AND BURLAPPED</v>
          </cell>
          <cell r="E3062" t="str">
            <v>EACH</v>
          </cell>
        </row>
        <row r="3063">
          <cell r="A3063" t="str">
            <v>62609-0500</v>
          </cell>
          <cell r="B3063" t="str">
            <v>Ilex opaca, american holly, 2400mm - 3000mm height, balled and burlapped</v>
          </cell>
          <cell r="C3063" t="str">
            <v>Each</v>
          </cell>
          <cell r="D3063" t="str">
            <v>ILEX OPACA, AMERICAN HOLLY, 8 FEET TO 10 FEET HEIGHT, BALLED AND BURLAPPED</v>
          </cell>
          <cell r="E3063" t="str">
            <v>EACH</v>
          </cell>
        </row>
        <row r="3064">
          <cell r="A3064" t="str">
            <v>62609-0550</v>
          </cell>
          <cell r="B3064" t="str">
            <v>Ilex x "Nellie R. Stevens", Nellie Stevens holly, 1500mm 1800mm height, balled and burlapped</v>
          </cell>
          <cell r="C3064" t="str">
            <v>Each</v>
          </cell>
          <cell r="D3064" t="str">
            <v>ILEX X "NELLIE R. STEVENS", NELLIE STEVENS HOLLY, 60-INCH 72-INCH HEIGHT, BALLED AND BURLAPPED</v>
          </cell>
          <cell r="E3064" t="str">
            <v>EACH</v>
          </cell>
        </row>
        <row r="3065">
          <cell r="A3065" t="str">
            <v>62610-0100</v>
          </cell>
          <cell r="B3065" t="str">
            <v>Juniperus virginiana, eastern red cedar, 1500mm - 1800mm height, balled and burlapped</v>
          </cell>
          <cell r="C3065" t="str">
            <v>Each</v>
          </cell>
          <cell r="D3065" t="str">
            <v>JUNIPERUS VIRGINIANA, EASTERN RED CEDAR, 60-INCH TO 72-INCH HEIGHT, BALLED AND BURLAPPED</v>
          </cell>
          <cell r="E3065" t="str">
            <v>EACH</v>
          </cell>
        </row>
        <row r="3066">
          <cell r="A3066" t="str">
            <v>62610-0150</v>
          </cell>
          <cell r="B3066" t="str">
            <v>Juniperus virginiana, eastern red cedar, 1800mm - 2400mm height, balled and burlapped</v>
          </cell>
          <cell r="C3066" t="str">
            <v>Each</v>
          </cell>
          <cell r="D3066" t="str">
            <v>JUNIPERUS VIRGINIANA, EASTERN RED CEDAR, 6 FEET TO 8 FEET HEIGHT, BALLED AND BURLAPPED</v>
          </cell>
          <cell r="E3066" t="str">
            <v>EACH</v>
          </cell>
        </row>
        <row r="3067">
          <cell r="A3067" t="str">
            <v>62610-0200</v>
          </cell>
          <cell r="B3067" t="str">
            <v>Juniperus communis, common juniper, 300mm to 450mm height, container grown</v>
          </cell>
          <cell r="C3067" t="str">
            <v>Each</v>
          </cell>
          <cell r="D3067" t="str">
            <v>JUNIPERUS COMMUNIS, COMMON JUNIPER, 12-INCH TO 18-INCH HEIGHT, CONTAINER GROWN</v>
          </cell>
          <cell r="E3067" t="str">
            <v>EACH</v>
          </cell>
        </row>
        <row r="3068">
          <cell r="A3068" t="str">
            <v>62610-0300</v>
          </cell>
          <cell r="B3068" t="str">
            <v>Jamesia americana, fivepetal cliffbush, 300mm to 450mm height, container grown</v>
          </cell>
          <cell r="C3068" t="str">
            <v>Each</v>
          </cell>
          <cell r="D3068" t="str">
            <v>JAMESIA AMERICANA, FIVEPETAL CLIFFBUSH, 12-INCH TO 18-INCH HEIGHT, CONTAINER GROWN</v>
          </cell>
          <cell r="E3068" t="str">
            <v>EACH</v>
          </cell>
        </row>
        <row r="3069">
          <cell r="A3069" t="str">
            <v>62611-0100</v>
          </cell>
          <cell r="B3069" t="str">
            <v>Kalmia latifolia, mountain laurel, 450mm - 600mm height, balled and burlapped</v>
          </cell>
          <cell r="C3069" t="str">
            <v>Each</v>
          </cell>
          <cell r="D3069" t="str">
            <v>KALMIA LATIFOLIA, MOUNTAIN LAUREL, 18-INCH TO 24-INCH HEIGHT, BALLED AND BURLAPPED</v>
          </cell>
          <cell r="E3069" t="str">
            <v>EACH</v>
          </cell>
        </row>
        <row r="3070">
          <cell r="A3070" t="str">
            <v>62611-0150</v>
          </cell>
          <cell r="B3070" t="str">
            <v>Kalmia latifolia, mountain laurel, 600mm - 750mm height, balled and burlapped</v>
          </cell>
          <cell r="C3070" t="str">
            <v>Each</v>
          </cell>
          <cell r="D3070" t="str">
            <v>KALMIA LATIFOLIA, MOUNTAIN LAUREL, 24-INCH TO 30-INCH HEIGHT, BALLED AND BURLAPPED</v>
          </cell>
          <cell r="E3070" t="str">
            <v>EACH</v>
          </cell>
        </row>
        <row r="3071">
          <cell r="A3071" t="str">
            <v>62611-0200</v>
          </cell>
          <cell r="B3071" t="str">
            <v>Kalmia latifolia, mountain laurel, 1050mm - 1200mm height, balled and burlapped</v>
          </cell>
          <cell r="C3071" t="str">
            <v>Each</v>
          </cell>
          <cell r="D3071" t="str">
            <v>KALMIA LATIFOLIA, MOUNTAIN LAUREL, 42-INCH TO 48-INCH HEIGHT, BALLED AND BURLAPPED</v>
          </cell>
          <cell r="E3071" t="str">
            <v>EACH</v>
          </cell>
        </row>
        <row r="3072">
          <cell r="A3072" t="str">
            <v>62612-0100</v>
          </cell>
          <cell r="B3072" t="str">
            <v>Liquidambar styraciflua, sweet gum, 35mm - 50mm caliper, balled and burlapped</v>
          </cell>
          <cell r="C3072" t="str">
            <v>Each</v>
          </cell>
          <cell r="D3072" t="str">
            <v>LIQUIDAMBAR STYRACIFLUA, SWEET GUM, 1 1/2-INCH TO 2-INCH CALIPER, BALLED AND BURLAPPED</v>
          </cell>
          <cell r="E3072" t="str">
            <v>EACH</v>
          </cell>
        </row>
        <row r="3073">
          <cell r="A3073" t="str">
            <v>62612-0150</v>
          </cell>
          <cell r="B3073" t="str">
            <v>Liquidambar styraciflua, sweet gum, 50mm - 65mm caliper, balled and burlapped</v>
          </cell>
          <cell r="C3073" t="str">
            <v>Each</v>
          </cell>
          <cell r="D3073" t="str">
            <v>LIQUIDAMBAR STYRACIFLUA, SWEET GUM, 2-INCH TO 2 1/2-INCH CALIPER, BALLED AND BURLAPPED</v>
          </cell>
          <cell r="E3073" t="str">
            <v>EACH</v>
          </cell>
        </row>
        <row r="3074">
          <cell r="A3074" t="str">
            <v>62612-0200</v>
          </cell>
          <cell r="B3074" t="str">
            <v>Liquidambar styraciflua, sweet gum, 65mm - 80mm caliper, balled and burlapped</v>
          </cell>
          <cell r="C3074" t="str">
            <v>Each</v>
          </cell>
          <cell r="D3074" t="str">
            <v>LIQUIDAMBAR STYRACIFLUA, SWEET GUM, 2 1/2-INCH TO 3 1/2-INCH CALIPER, BALLED AND BURLAPPED</v>
          </cell>
          <cell r="E3074" t="str">
            <v>EACH</v>
          </cell>
        </row>
        <row r="3075">
          <cell r="A3075" t="str">
            <v>62612-0250</v>
          </cell>
          <cell r="B3075" t="str">
            <v>Liroidendren tulipfera, tulip tree, 20mm - 35mm caliper, balled and burlapped</v>
          </cell>
          <cell r="C3075" t="str">
            <v>Each</v>
          </cell>
          <cell r="D3075" t="str">
            <v>LIROIDENDREN TULIPFERA, TULIP TREE, 1-INCH TO 1 1/2-INCH CALIPER, BALLED AND BURLAPPED</v>
          </cell>
          <cell r="E3075" t="str">
            <v>EACH</v>
          </cell>
        </row>
        <row r="3076">
          <cell r="A3076" t="str">
            <v>62612-0300</v>
          </cell>
          <cell r="B3076" t="str">
            <v>Liroidendren tulipfera, tulip tree, 35mm - 50mm caliper, balled and burlapped</v>
          </cell>
          <cell r="C3076" t="str">
            <v>Each</v>
          </cell>
          <cell r="D3076" t="str">
            <v>LIROIDENDREN TULIPFERA, TULIP TREE, 1 1/2-INCH TO 2-INCH CALIPER, BALLED AND BURLAPPED</v>
          </cell>
          <cell r="E3076" t="str">
            <v>EACH</v>
          </cell>
        </row>
        <row r="3077">
          <cell r="A3077" t="str">
            <v>62612-0350</v>
          </cell>
          <cell r="B3077" t="str">
            <v>Liroidendren tulipfera, tulip tree, 50mm - 65mm caliper, balled and burlapped</v>
          </cell>
          <cell r="C3077" t="str">
            <v>Each</v>
          </cell>
          <cell r="D3077" t="str">
            <v>LIROIDENDREN TULIPFERA, TULIP TREE, 2-INCH TO 2 1/2-INCH CALIPER, BALLED AND BURLAPPED</v>
          </cell>
          <cell r="E3077" t="str">
            <v>EACH</v>
          </cell>
        </row>
        <row r="3078">
          <cell r="A3078" t="str">
            <v>62612-0400</v>
          </cell>
          <cell r="B3078" t="str">
            <v>Lagestromia indica, crape mytrle, 2400mm - 3000mm height, balled and burlapped</v>
          </cell>
          <cell r="C3078" t="str">
            <v>Each</v>
          </cell>
          <cell r="D3078" t="str">
            <v>LAGESTROMIA INDICA, CRAPE MYTRLE, 8 FEET TO 10 FEET HEIGHT, BALLED AND BURLAPPED</v>
          </cell>
          <cell r="E3078" t="str">
            <v>EACH</v>
          </cell>
        </row>
        <row r="3079">
          <cell r="A3079" t="str">
            <v>62612-0450</v>
          </cell>
          <cell r="B3079" t="str">
            <v>Lindera benzoin, spicebush, 750mm - 900mm height, balled and burlapped</v>
          </cell>
          <cell r="C3079" t="str">
            <v>Each</v>
          </cell>
          <cell r="D3079" t="str">
            <v>LINDERA BENZOIN, SPICEBUSH, 30-INCH TO 36-INCH HEIGHT, BALLED AND BURLAPPED</v>
          </cell>
          <cell r="E3079" t="str">
            <v>EACH</v>
          </cell>
        </row>
        <row r="3080">
          <cell r="A3080" t="str">
            <v>62612-0500</v>
          </cell>
          <cell r="B3080" t="str">
            <v>Lindera benzoin, spicebush, 1050mm - 1200mm height, balled and burlapped</v>
          </cell>
          <cell r="C3080" t="str">
            <v>Each</v>
          </cell>
          <cell r="D3080" t="str">
            <v>LINDERA BENZOIN, SPICEBUSH, 42-INCH TO 48-INCH HEIGHT, BALLED AND BURLAPPED</v>
          </cell>
          <cell r="E3080" t="str">
            <v>EACH</v>
          </cell>
        </row>
        <row r="3081">
          <cell r="A3081" t="str">
            <v>62612-0600</v>
          </cell>
          <cell r="B3081" t="str">
            <v>Lonicera involucrata, twinberry honeysuckle, 300mm to 450mm height, container grown</v>
          </cell>
          <cell r="C3081" t="str">
            <v>Each</v>
          </cell>
          <cell r="D3081" t="str">
            <v>LONICERA INVOLUCRATA, TWINBERRY HONEYSUCKLE, 12-INCH TO 18-INCH HEIGHT, CONTAINER GROWN</v>
          </cell>
          <cell r="E3081" t="str">
            <v>EACH</v>
          </cell>
        </row>
        <row r="3082">
          <cell r="A3082" t="str">
            <v>62613-0100</v>
          </cell>
          <cell r="B3082" t="str">
            <v>Magnolia grandifolora, southern magnolia, 35mm - 50mm caliper, balled and burlapped</v>
          </cell>
          <cell r="C3082" t="str">
            <v>Each</v>
          </cell>
          <cell r="D3082" t="str">
            <v>MAGNOLIA GRANDIFOLORA, SOUTHERN MAGNOLIA, 1 1/2-INCH TO 2-INCH CALIPER, BALLED AND BURLAPPED</v>
          </cell>
          <cell r="E3082" t="str">
            <v>EACH</v>
          </cell>
        </row>
        <row r="3083">
          <cell r="A3083" t="str">
            <v>62613-0150</v>
          </cell>
          <cell r="B3083" t="str">
            <v>Magnolia grandifolora, southern magnolia, 50mm - 65mm caliper, balled and burlapped</v>
          </cell>
          <cell r="C3083" t="str">
            <v>Each</v>
          </cell>
          <cell r="D3083" t="str">
            <v>MAGNOLIA GRANDIFOLORA, SOUTHERN MAGNOLIA, 2-INCH TO 2 1/2-INCH CALIPER, BALLED AND BURLAPPED</v>
          </cell>
          <cell r="E3083" t="str">
            <v>EACH</v>
          </cell>
        </row>
        <row r="3084">
          <cell r="A3084" t="str">
            <v>62613-0180</v>
          </cell>
          <cell r="B3084" t="str">
            <v>Mahonia aquifolium, Tall Oregon Grape, 1 gallon</v>
          </cell>
          <cell r="C3084" t="str">
            <v>Each</v>
          </cell>
          <cell r="D3084" t="str">
            <v>MAHONIA AQUIFOLIUM, TALL OREGON GRAPE, 1 GALLON</v>
          </cell>
          <cell r="E3084" t="str">
            <v>EACH</v>
          </cell>
        </row>
        <row r="3085">
          <cell r="A3085" t="str">
            <v>62613-0200</v>
          </cell>
          <cell r="B3085" t="str">
            <v>Malus, sugar thyme crabapple, 35mm - 50mm caliper, balled and burlapped</v>
          </cell>
          <cell r="C3085" t="str">
            <v>Each</v>
          </cell>
          <cell r="D3085" t="str">
            <v>MALUS, SUGAR THYME CRABAPPLE, 1 1/2-INCH TO 2-INCH CALIPER, BALLED AND BURLAPPED</v>
          </cell>
          <cell r="E3085" t="str">
            <v>EACH</v>
          </cell>
        </row>
        <row r="3086">
          <cell r="A3086" t="str">
            <v>62613-0250</v>
          </cell>
          <cell r="B3086" t="str">
            <v>Malus, indian magic crabapple, 35mm - 50mm caliper, balled and burlapped</v>
          </cell>
          <cell r="C3086" t="str">
            <v>Each</v>
          </cell>
          <cell r="D3086" t="str">
            <v>MALUS, INDIAN MAGIC CRABAPPLE, 1 1/2-INCH TO 2-INCH CALIPER, BALLED AND BURLAPPED</v>
          </cell>
          <cell r="E3086" t="str">
            <v>EACH</v>
          </cell>
        </row>
        <row r="3087">
          <cell r="A3087" t="str">
            <v>62613-0300</v>
          </cell>
          <cell r="B3087" t="str">
            <v>Malus, professor sprenger crabapple, 35mm - 50mm caliper, balled and burlapped</v>
          </cell>
          <cell r="C3087" t="str">
            <v>Each</v>
          </cell>
          <cell r="D3087" t="str">
            <v>MALUS, PROFESSOR SPRENGER CRABAPPLE, 1 1/2-INCH TO 2-INCH CALIPER, BALLED AND BURLAPPED</v>
          </cell>
          <cell r="E3087" t="str">
            <v>EACH</v>
          </cell>
        </row>
        <row r="3088">
          <cell r="A3088" t="str">
            <v>62613-0350</v>
          </cell>
          <cell r="B3088" t="str">
            <v>Myrica pennsylvanica, northern bayberry, 600mm - 750mm height, balled and burlapped</v>
          </cell>
          <cell r="C3088" t="str">
            <v>Each</v>
          </cell>
          <cell r="D3088" t="str">
            <v>MYRICA PENNSYLVANICA, NORTHERN BAYBERRY, 24-INCH TO 30-INCH HEIGHT, BALLED AND BURLAPPED</v>
          </cell>
          <cell r="E3088" t="str">
            <v>EACH</v>
          </cell>
        </row>
        <row r="3089">
          <cell r="A3089" t="str">
            <v>62613-0400</v>
          </cell>
          <cell r="B3089" t="str">
            <v>Myrica pennsylvanica, northern bayberry, 750mm - 900mm height, balled and burlapped</v>
          </cell>
          <cell r="C3089" t="str">
            <v>Each</v>
          </cell>
          <cell r="D3089" t="str">
            <v>MYRICA PENNSYLVANICA, NORTHERN BAYBERRY, 30-INCH TO 36-INCH HEIGHT, BALLED AND BURLAPPED</v>
          </cell>
          <cell r="E3089" t="str">
            <v>EACH</v>
          </cell>
        </row>
        <row r="3090">
          <cell r="A3090" t="str">
            <v>62613-0450</v>
          </cell>
          <cell r="B3090" t="str">
            <v>Magnolia virginiana, sweet bay magnolia, 20mm - 35mm caliper, balled and burlapped</v>
          </cell>
          <cell r="C3090" t="str">
            <v>Each</v>
          </cell>
          <cell r="D3090" t="str">
            <v>MAGNOLIA VIRGINIANA, SWEET BAY MAGNOLIA, 1-INCH TO 1 1/2-INCH CALIPER, BALLED AND BURLAPPED</v>
          </cell>
          <cell r="E3090" t="str">
            <v>EACH</v>
          </cell>
        </row>
        <row r="3091">
          <cell r="A3091" t="str">
            <v>62613-0500</v>
          </cell>
          <cell r="B3091" t="str">
            <v>Magnolia virginiana, sweet bay magnolia, 1500mm - 1800mm height, balled and burlapped</v>
          </cell>
          <cell r="C3091" t="str">
            <v>Each</v>
          </cell>
          <cell r="D3091" t="str">
            <v>MAGNOLIA VIRGINIANA, SWEET BAY MAGNOLIA, 60-INCH TO 72-INCH HEIGHT, BALLED AND BURLAPPED</v>
          </cell>
          <cell r="E3091" t="str">
            <v>EACH</v>
          </cell>
        </row>
        <row r="3092">
          <cell r="A3092" t="str">
            <v>62613-0550</v>
          </cell>
          <cell r="B3092" t="str">
            <v>Malus, harvest gold crabapple, 35mm - 50mm caliper, balled and burlapped</v>
          </cell>
          <cell r="C3092" t="str">
            <v>Each</v>
          </cell>
          <cell r="D3092" t="str">
            <v>MALUS, HARVEST GOLD CRABAPPLE, 1 1/2-INCH TO 2-INCH CALIPER, BALLED AND BURLAPPED</v>
          </cell>
          <cell r="E3092" t="str">
            <v>EACH</v>
          </cell>
        </row>
        <row r="3093">
          <cell r="A3093" t="str">
            <v>62613-0600</v>
          </cell>
          <cell r="B3093" t="str">
            <v>Mahonia repens, creeping barberry, 1 gallon</v>
          </cell>
          <cell r="C3093" t="str">
            <v>Each</v>
          </cell>
          <cell r="D3093" t="str">
            <v>MAHONIA REPENS, CREEPING BARBERRY, 1 GALLON</v>
          </cell>
          <cell r="E3093" t="str">
            <v>EACH</v>
          </cell>
        </row>
        <row r="3094">
          <cell r="A3094" t="str">
            <v>62613-0650</v>
          </cell>
          <cell r="B3094" t="str">
            <v>Mimulus cardinalis, scarlet monkeyflower, 4 liter, container grown</v>
          </cell>
          <cell r="C3094" t="str">
            <v>Each</v>
          </cell>
          <cell r="D3094" t="str">
            <v>MIMULUS CARDINALIS, SCARLET MONKEYFLOWER, 1 GALLON, CONTAINER GROWN</v>
          </cell>
          <cell r="E3094" t="str">
            <v>EACH</v>
          </cell>
        </row>
        <row r="3095">
          <cell r="A3095" t="str">
            <v>62614-0100</v>
          </cell>
          <cell r="B3095" t="str">
            <v>Nyssa sylvatica, black gum, 20mm - 35mm caliper, balled and burlapped</v>
          </cell>
          <cell r="C3095" t="str">
            <v>Each</v>
          </cell>
          <cell r="D3095" t="str">
            <v>NYSSA SYLVATICA, BLACK GUM, 1-INCH TO 1 1/2-INCH CALIPER, BALLED AND BURLAPPED</v>
          </cell>
          <cell r="E3095" t="str">
            <v>EACH</v>
          </cell>
        </row>
        <row r="3096">
          <cell r="A3096" t="str">
            <v>62614-0150</v>
          </cell>
          <cell r="B3096" t="str">
            <v>Nyssa sylvatica, black gum, 35mm - 50mm caliper, balled and burlapped</v>
          </cell>
          <cell r="C3096" t="str">
            <v>Each</v>
          </cell>
          <cell r="D3096" t="str">
            <v>NYSSA SYLVATICA, BLACK GUM, 1 1/2-INCH TO 2-INCH CALIPER, BALLED AND BURLAPPED</v>
          </cell>
          <cell r="E3096" t="str">
            <v>EACH</v>
          </cell>
        </row>
        <row r="3097">
          <cell r="A3097" t="str">
            <v>62614-0200</v>
          </cell>
          <cell r="B3097" t="str">
            <v>Nyssa sylvatica, black gum, 50mm - 65mm caliper, balled and burlapped</v>
          </cell>
          <cell r="C3097" t="str">
            <v>Each</v>
          </cell>
          <cell r="D3097" t="str">
            <v>NYSSA SYLVATICA, BLACK GUM, 2-INCH TO 2 1/2-INCH CALIPER, BALLED AND BURLAPPED</v>
          </cell>
          <cell r="E3097" t="str">
            <v>EACH</v>
          </cell>
        </row>
        <row r="3098">
          <cell r="A3098" t="str">
            <v>62614-0250</v>
          </cell>
          <cell r="B3098" t="str">
            <v>Narcissus pseudonarcissus, daffodil varity king alfred, 300mm - 450mm height, container grown</v>
          </cell>
          <cell r="C3098" t="str">
            <v>Each</v>
          </cell>
          <cell r="D3098" t="str">
            <v>NARCISSUS PSEUDONARCISSUS, DAFFODIL VARITY KING ALFRED, 12-INCH TO 18-INCH HEIGHT, CONTAINER GROWN</v>
          </cell>
          <cell r="E3098" t="str">
            <v>EACH</v>
          </cell>
        </row>
        <row r="3099">
          <cell r="A3099" t="str">
            <v>62615-0100</v>
          </cell>
          <cell r="B3099" t="str">
            <v>Oxydendrum arborum, sourwood, 20mm - 35mm caliper, container grown</v>
          </cell>
          <cell r="C3099" t="str">
            <v>Each</v>
          </cell>
          <cell r="D3099" t="str">
            <v>OXYDENDRUM ARBORUM, SOURWOOD, 1-INCH TO 1 1/2-INCH CALIPER, CONTAINER GROWN</v>
          </cell>
          <cell r="E3099" t="str">
            <v>EACH</v>
          </cell>
        </row>
        <row r="3100">
          <cell r="A3100" t="str">
            <v>62615-0150</v>
          </cell>
          <cell r="B3100" t="str">
            <v>Oxydendrum arborum, sourwood, 35mm - 50mm caliper, container grown</v>
          </cell>
          <cell r="C3100" t="str">
            <v>Each</v>
          </cell>
          <cell r="D3100" t="str">
            <v>OXYDENDRUM ARBORUM, SOURWOOD, 1 1/2-INCH TO 2-INCH CALIPER, CONTAINER GROWN</v>
          </cell>
          <cell r="E3100" t="str">
            <v>EACH</v>
          </cell>
        </row>
        <row r="3101">
          <cell r="A3101" t="str">
            <v>62616-0100</v>
          </cell>
          <cell r="B3101" t="str">
            <v>Pinus thunbergii, japanese black pine, 1500mm - 1800mm height, balled and burlapped</v>
          </cell>
          <cell r="C3101" t="str">
            <v>Each</v>
          </cell>
          <cell r="D3101" t="str">
            <v>PINUS THUNBERGII, JAPANESE BLACK PINE, 60-INCH TO 72-INCH HEIGHT, BALLED AND BURLAPPED</v>
          </cell>
          <cell r="E3101" t="str">
            <v>EACH</v>
          </cell>
        </row>
        <row r="3102">
          <cell r="A3102" t="str">
            <v>62616-0150</v>
          </cell>
          <cell r="B3102" t="str">
            <v>Pinus taeda, loblolly pine, 1200mm - 1500mm height, balled and burlapped</v>
          </cell>
          <cell r="C3102" t="str">
            <v>Each</v>
          </cell>
          <cell r="D3102" t="str">
            <v>PINUS TAEDA, LOBLOLLY PINE, 48-INCH TO 60-INCH HEIGHT, BALLED AND BURLAPPED</v>
          </cell>
          <cell r="E3102" t="str">
            <v>EACH</v>
          </cell>
        </row>
        <row r="3103">
          <cell r="A3103" t="str">
            <v>62616-0200</v>
          </cell>
          <cell r="B3103" t="str">
            <v>Pinus taeda, loblolly pine, 1800mm - 2400mm height, balled and burlapped</v>
          </cell>
          <cell r="C3103" t="str">
            <v>Each</v>
          </cell>
          <cell r="D3103" t="str">
            <v>PINUS TAEDA, LOBLOLLY PINE, 6 FEET TO 8 FEET HEIGHT, BALLED AND BURLAPPED</v>
          </cell>
          <cell r="E3103" t="str">
            <v>EACH</v>
          </cell>
        </row>
        <row r="3104">
          <cell r="A3104" t="str">
            <v>62616-0250</v>
          </cell>
          <cell r="B3104" t="str">
            <v>Pinus strobus, white pine, 1200mm - 1500mm height, balled and burlapped</v>
          </cell>
          <cell r="C3104" t="str">
            <v>Each</v>
          </cell>
          <cell r="D3104" t="str">
            <v>PINUS STROBUS, WHITE PINE, 48-INCH TO 60-INCH HEIGHT, BALLED AND BURLAPPED</v>
          </cell>
          <cell r="E3104" t="str">
            <v>EACH</v>
          </cell>
        </row>
        <row r="3105">
          <cell r="A3105" t="str">
            <v>62616-0300</v>
          </cell>
          <cell r="B3105" t="str">
            <v>Pinus strobus, white pine, 1500mm - 1800mm height, balled and burlapped</v>
          </cell>
          <cell r="C3105" t="str">
            <v>Each</v>
          </cell>
          <cell r="D3105" t="str">
            <v>PINUS STROBUS, WHITE PINE, 60-INCH TO 72-INCH HEIGHT, BALLED AND BURLAPPED</v>
          </cell>
          <cell r="E3105" t="str">
            <v>EACH</v>
          </cell>
        </row>
        <row r="3106">
          <cell r="A3106" t="str">
            <v>62616-0350</v>
          </cell>
          <cell r="B3106" t="str">
            <v>Pinus strobus, white pine, 1800mm - 2400mm height, balled and burlapped</v>
          </cell>
          <cell r="C3106" t="str">
            <v>Each</v>
          </cell>
          <cell r="D3106" t="str">
            <v>PINUS STROBUS, WHITE PINE, 6 FEET TO 8 FEET HEIGHT, BALLED AND BURLAPPED</v>
          </cell>
          <cell r="E3106" t="str">
            <v>EACH</v>
          </cell>
        </row>
        <row r="3107">
          <cell r="A3107" t="str">
            <v>62616-0400</v>
          </cell>
          <cell r="B3107" t="str">
            <v>Platanus occidentalis, sycamore, 300mm - 450mm height, balled and burlapped</v>
          </cell>
          <cell r="C3107" t="str">
            <v>Each</v>
          </cell>
          <cell r="D3107" t="str">
            <v>PLATANUS OCCIDENTALIS, SYCAMORE, 12-INCH TO 18-INCH HEIGHT, BALLED AND BURLAPPED</v>
          </cell>
          <cell r="E3107" t="str">
            <v>EACH</v>
          </cell>
        </row>
        <row r="3108">
          <cell r="A3108" t="str">
            <v>62616-0450</v>
          </cell>
          <cell r="B3108" t="str">
            <v>Platanus occidentalis, sycamore, 750mm - 900mm height, balled and burlapped</v>
          </cell>
          <cell r="C3108" t="str">
            <v>Each</v>
          </cell>
          <cell r="D3108" t="str">
            <v>PLATANUS OCCIDENTALIS, SYCAMORE, 30-INCH TO 36-INCH HEIGHT, BALLED AND BURLAPPED</v>
          </cell>
          <cell r="E3108" t="str">
            <v>EACH</v>
          </cell>
        </row>
        <row r="3109">
          <cell r="A3109" t="str">
            <v>62616-0500</v>
          </cell>
          <cell r="B3109" t="str">
            <v>Platanus occidentalis, sycamore, 1500mm - 1800mm height, balled and burlapped</v>
          </cell>
          <cell r="C3109" t="str">
            <v>Each</v>
          </cell>
          <cell r="D3109" t="str">
            <v>PLATANUS OCCIDENTALIS, SYCAMORE, 60-INCH TO 72-INCH HEIGHT, BALLED AND BURLAPPED</v>
          </cell>
          <cell r="E3109" t="str">
            <v>EACH</v>
          </cell>
        </row>
        <row r="3110">
          <cell r="A3110" t="str">
            <v>62616-0550</v>
          </cell>
          <cell r="B3110" t="str">
            <v>Platanus occidentalis, sycamore, 1800mm - 2400mm height, balled and burlapped</v>
          </cell>
          <cell r="C3110" t="str">
            <v>Each</v>
          </cell>
          <cell r="D3110" t="str">
            <v>PLATANUS OCCIDENTALIS, SYCAMORE, 6 FEET TO 8 FEET HEIGHT, BALLED AND BURLAPPED</v>
          </cell>
          <cell r="E3110" t="str">
            <v>EACH</v>
          </cell>
        </row>
        <row r="3111">
          <cell r="A3111" t="str">
            <v>62616-0600</v>
          </cell>
          <cell r="B3111" t="str">
            <v>Platanus occidentalis, sycamore, 3000mm - 3600mm height, balled and burlapped</v>
          </cell>
          <cell r="C3111" t="str">
            <v>Each</v>
          </cell>
          <cell r="D3111" t="str">
            <v>PLATANUS OCCIDENTALIS, SYCAMORE, 10 FEET TO 144-INCH HEIGHT, BALLED AND BURLAPPED</v>
          </cell>
          <cell r="E3111" t="str">
            <v>EACH</v>
          </cell>
        </row>
        <row r="3112">
          <cell r="A3112" t="str">
            <v>62616-0650</v>
          </cell>
          <cell r="B3112" t="str">
            <v>Pinus nigra, austrian pine, 2400mm - 3000mm height, balled and burlapped</v>
          </cell>
          <cell r="C3112" t="str">
            <v>Each</v>
          </cell>
          <cell r="D3112" t="str">
            <v>PINUS NIGRA, AUSTRIAN PINE, 8 FEET TO 10 FEET HEIGHT, BALLED AND BURLAPPED</v>
          </cell>
          <cell r="E3112" t="str">
            <v>EACH</v>
          </cell>
        </row>
        <row r="3113">
          <cell r="A3113" t="str">
            <v>62616-0700</v>
          </cell>
          <cell r="B3113" t="str">
            <v>Picea glauca, white spruce, 1500mm - 1800mm height, burlapped</v>
          </cell>
          <cell r="C3113" t="str">
            <v>Each</v>
          </cell>
          <cell r="D3113" t="str">
            <v>PICEA GLAUCA, WHITE SPRUCE, 60-INCH TO 72-INCH HEIGHT, BURLAPPED</v>
          </cell>
          <cell r="E3113" t="str">
            <v>EACH</v>
          </cell>
        </row>
        <row r="3114">
          <cell r="A3114" t="str">
            <v>62616-0750</v>
          </cell>
          <cell r="B3114" t="str">
            <v>Picea glauca, white spruce, 1800mm - 2400mm height, burlapped</v>
          </cell>
          <cell r="C3114" t="str">
            <v>Each</v>
          </cell>
          <cell r="D3114" t="str">
            <v>PICEA GLAUCA, WHITE SPRUCE, 6 FEET TO 8 FEET HEIGHT, BURLAPPED</v>
          </cell>
          <cell r="E3114" t="str">
            <v>EACH</v>
          </cell>
        </row>
        <row r="3115">
          <cell r="A3115" t="str">
            <v>62616-0800</v>
          </cell>
          <cell r="B3115" t="str">
            <v>Picea glauca, white spruce, 2400mm - 3000mm height, burlapped</v>
          </cell>
          <cell r="C3115" t="str">
            <v>Each</v>
          </cell>
          <cell r="D3115" t="str">
            <v>PICEA GLAUCA, WHITE SPRUCE, 8 FEET TO 10 FEET HEIGHT, BURLAPPED</v>
          </cell>
          <cell r="E3115" t="str">
            <v>EACH</v>
          </cell>
        </row>
        <row r="3116">
          <cell r="A3116" t="str">
            <v>62616-0850</v>
          </cell>
          <cell r="B3116" t="str">
            <v>Populus tremuloides, quaking aspen, 35mm - 50mm caliper, balled and burlapped</v>
          </cell>
          <cell r="C3116" t="str">
            <v>Each</v>
          </cell>
          <cell r="D3116" t="str">
            <v>POPULUS TERMULOIDES, QUAKING ASPEN, 1 1/2-INCH TO 2-INCH CALIPER, BALLED AND BURLAPPED</v>
          </cell>
          <cell r="E3116" t="str">
            <v>EACH</v>
          </cell>
        </row>
        <row r="3117">
          <cell r="A3117" t="str">
            <v>62616-0900</v>
          </cell>
          <cell r="B3117" t="str">
            <v>Prunus serrulata (kwanzan), kwanzan cherry, 35mm - 50mm caliper, balled and burlapped</v>
          </cell>
          <cell r="C3117" t="str">
            <v>Each</v>
          </cell>
          <cell r="D3117" t="str">
            <v>PRUNUS SERRULATA (KWANZAN), KWANZAN CHERRY, 1 1/2-INCH TO 2-INCH CALIPER, BALLED AND BURLAPPED</v>
          </cell>
          <cell r="E3117" t="str">
            <v>EACH</v>
          </cell>
        </row>
        <row r="3118">
          <cell r="A3118" t="str">
            <v>62616-0950</v>
          </cell>
          <cell r="B3118" t="str">
            <v>Prunus laurocerasus (schipkaensis), skip laurel, 750mm - 900mm height, balled and burlapped</v>
          </cell>
          <cell r="C3118" t="str">
            <v>Each</v>
          </cell>
          <cell r="D3118" t="str">
            <v>PRUNUS LAUROCERASUS (SCHIPKAENSIS), SKIP LAUREL, 30-INCH TO 36-INCH HEIGHT, BALLED AND BURLAPPED</v>
          </cell>
          <cell r="E3118" t="str">
            <v>EACH</v>
          </cell>
        </row>
        <row r="3119">
          <cell r="A3119" t="str">
            <v>62616-1000</v>
          </cell>
          <cell r="B3119" t="str">
            <v>Plantanus x acerfolia, bloodgood london planetree, 35mm - 50mm caliper, balled and burlapped</v>
          </cell>
          <cell r="C3119" t="str">
            <v>Each</v>
          </cell>
          <cell r="D3119" t="str">
            <v>PLANTANUS X ACERFOLIA, BLOODGOOD LONDON PLANETREE, 1 1/2-INCH TO 2-INCH CALIPER, BALLED AND BURLAPPED</v>
          </cell>
          <cell r="E3119" t="str">
            <v>EACH</v>
          </cell>
        </row>
        <row r="3120">
          <cell r="A3120" t="str">
            <v>62616-1050</v>
          </cell>
          <cell r="B3120" t="str">
            <v>Plantus x acerfolia 'liberty', liberty sycamore, 35mm - 50mm caliper, balled and burlapped</v>
          </cell>
          <cell r="C3120" t="str">
            <v>Each</v>
          </cell>
          <cell r="D3120" t="str">
            <v>PLANTUS X ACERFOLIA 'LIBERTY', LIBERTY SYCAMORE, 1 1/2-INCH TO 2-INCH CALIPER, BALLED AND BURLAPPED</v>
          </cell>
          <cell r="E3120" t="str">
            <v>EACH</v>
          </cell>
        </row>
        <row r="3121">
          <cell r="A3121" t="str">
            <v>62616-1100</v>
          </cell>
          <cell r="B3121" t="str">
            <v>Prunus yedoensis, yoshino cherry, 50mm - 65mm caliper, balled and burlapped</v>
          </cell>
          <cell r="C3121" t="str">
            <v>Each</v>
          </cell>
          <cell r="D3121" t="str">
            <v>PRUNUS YEDOENSIS, YOSHINO CHERRY, 2-INCH TO 2 1/2-INCH CALIPER, BALLED AND BURLAPPED</v>
          </cell>
          <cell r="E3121" t="str">
            <v>EACH</v>
          </cell>
        </row>
        <row r="3122">
          <cell r="A3122" t="str">
            <v>62616-1150</v>
          </cell>
          <cell r="B3122" t="str">
            <v>Pinus virginiana, virginia pine, 1200mm - 1500mm height, container grown</v>
          </cell>
          <cell r="C3122" t="str">
            <v>Each</v>
          </cell>
          <cell r="D3122" t="str">
            <v>PINUS VIRGINIANA, VIRGINIA PINE, 48-INCH TO 60-INCH HEIGHT, CONTAINER GROWN</v>
          </cell>
          <cell r="E3122" t="str">
            <v>EACH</v>
          </cell>
        </row>
        <row r="3123">
          <cell r="A3123" t="str">
            <v>62616-1200</v>
          </cell>
          <cell r="B3123" t="str">
            <v>Pinus virginiana, virginia pine, 1500mm - 1800mm height, container grown</v>
          </cell>
          <cell r="C3123" t="str">
            <v>Each</v>
          </cell>
          <cell r="D3123" t="str">
            <v>PINUS VIRGINIANA, VIRGINIA PINE, 60-INCH TO 72-INCH HEIGHT, CONTAINER GROWN</v>
          </cell>
          <cell r="E3123" t="str">
            <v>EACH</v>
          </cell>
        </row>
        <row r="3124">
          <cell r="A3124" t="str">
            <v>62616-1250</v>
          </cell>
          <cell r="B3124" t="str">
            <v>Photinia glabra, red-tip photinia, 450mm - 600mm height, balled and burlapped</v>
          </cell>
          <cell r="C3124" t="str">
            <v>Each</v>
          </cell>
          <cell r="D3124" t="str">
            <v>PHOTINIA GLABRA, RED-TIP PHOTINIA, 18-INCH TO 24-INCH HEIGHT, BALLED AND BURLAPPED</v>
          </cell>
          <cell r="E3124" t="str">
            <v>EACH</v>
          </cell>
        </row>
        <row r="3125">
          <cell r="A3125" t="str">
            <v>62616-1300</v>
          </cell>
          <cell r="B3125" t="str">
            <v>Photinia glabra, red-tip photinia, 600mm - 750mm height, balled and burlapped</v>
          </cell>
          <cell r="C3125" t="str">
            <v>Each</v>
          </cell>
          <cell r="D3125" t="str">
            <v>PHOTINIA GLABRA, RED-TIP PHOTINIA, 24-INCH TO 30-INCH HEIGHT, BALLED AND BURLAPPED</v>
          </cell>
          <cell r="E3125" t="str">
            <v>EACH</v>
          </cell>
        </row>
        <row r="3126">
          <cell r="A3126" t="str">
            <v>62616-1350</v>
          </cell>
          <cell r="B3126" t="str">
            <v>Pinus caribaca, slash pine, 1800mm - 2400mm height, balled and burlapped</v>
          </cell>
          <cell r="C3126" t="str">
            <v>Each</v>
          </cell>
          <cell r="D3126" t="str">
            <v>PINUS CARIBACA, SLASH PINE, 6 FEET TO 8 FEET HEIGHT, BALLED AND BURLAPPED</v>
          </cell>
          <cell r="E3126" t="str">
            <v>EACH</v>
          </cell>
        </row>
        <row r="3127">
          <cell r="A3127" t="str">
            <v>62616-1400</v>
          </cell>
          <cell r="B3127" t="str">
            <v>Prunus laurocerasus, 'otto luyken', laurel, 750mm - 900mm height, balled and burlapped</v>
          </cell>
          <cell r="C3127" t="str">
            <v>Each</v>
          </cell>
          <cell r="D3127" t="str">
            <v>PRUNUS LAUROCERASUS, 'OTTO LUYKEN', LAUREL, 30-INCH TO 36-INCH HEIGHT, BALLED AND BURLAPPED</v>
          </cell>
          <cell r="E3127" t="str">
            <v>EACH</v>
          </cell>
        </row>
        <row r="3128">
          <cell r="A3128" t="str">
            <v>62616-1450</v>
          </cell>
          <cell r="B3128" t="str">
            <v>Prunus sericea, beach plum, 900mm - 1050mm height, balled and burlapped</v>
          </cell>
          <cell r="C3128" t="str">
            <v>Each</v>
          </cell>
          <cell r="D3128" t="str">
            <v>PRUNUS SERICEA, BEACH PLUM, 36-INCH TO 42-INCH HEIGHT, BALLED AND BURLAPPED</v>
          </cell>
          <cell r="E3128" t="str">
            <v>EACH</v>
          </cell>
        </row>
        <row r="3129">
          <cell r="A3129" t="str">
            <v>62616-1500</v>
          </cell>
          <cell r="B3129" t="str">
            <v>Pinus eduus, colorado pinyon, 1500mm - 1800mm height, balled and burlapped</v>
          </cell>
          <cell r="C3129" t="str">
            <v>Each</v>
          </cell>
          <cell r="D3129" t="str">
            <v>PINUS EDUUS, COLORADO PINYON, 60-INCH TO 72-INCH HEIGHT, BALLED AND BURLAPPED</v>
          </cell>
          <cell r="E3129" t="str">
            <v>EACH</v>
          </cell>
        </row>
        <row r="3130">
          <cell r="A3130" t="str">
            <v>62616-1550</v>
          </cell>
          <cell r="B3130" t="str">
            <v>Picea pungens, colorado blue spruce, 900mm - 1050mm height, balled and burlapped</v>
          </cell>
          <cell r="C3130" t="str">
            <v>Each</v>
          </cell>
          <cell r="D3130" t="str">
            <v>PICEA PUNGENS, COLORADO BLUE SPRUCE, 36-INCH TO 42-INCH HEIGHT, BALLED AND BURLAPPED</v>
          </cell>
          <cell r="E3130" t="str">
            <v>EACH</v>
          </cell>
        </row>
        <row r="3131">
          <cell r="A3131" t="str">
            <v>62616-1595</v>
          </cell>
          <cell r="B3131" t="str">
            <v>Picea engelmannii, engelmann spruce, 450mm to 900mm height, container grown</v>
          </cell>
          <cell r="C3131" t="str">
            <v>Each</v>
          </cell>
          <cell r="D3131" t="str">
            <v>PICEA ENGELMANNII, ENGELMANN SPRUCE, 18-INCH TO 36-INCH HEIGHT, CONTAINER GROWN</v>
          </cell>
          <cell r="E3131" t="str">
            <v>EACH</v>
          </cell>
        </row>
        <row r="3132">
          <cell r="A3132" t="str">
            <v>62616-1600</v>
          </cell>
          <cell r="B3132" t="str">
            <v>Picea engelmannii, engelmann spruce, 900mm - 1050mm height, balled and burlapped</v>
          </cell>
          <cell r="C3132" t="str">
            <v>Each</v>
          </cell>
          <cell r="D3132" t="str">
            <v>PICEA ENGELMANNII, ENGELMANN SPRUCE, 36-INCH TO 42-INCH HEIGHT, BALLED AND BURLAPPED</v>
          </cell>
          <cell r="E3132" t="str">
            <v>EACH</v>
          </cell>
        </row>
        <row r="3133">
          <cell r="A3133" t="str">
            <v>62616-1650</v>
          </cell>
          <cell r="B3133" t="str">
            <v>Populus deltoides, cottonwood, 19 liter, balled and burlapped</v>
          </cell>
          <cell r="C3133" t="str">
            <v>Each</v>
          </cell>
          <cell r="D3133" t="str">
            <v>POPULUS DELTOIDES, COTTONWOOD, 5 GALLON, BALLED AND BURLAPPED</v>
          </cell>
          <cell r="E3133" t="str">
            <v>EACH</v>
          </cell>
        </row>
        <row r="3134">
          <cell r="A3134" t="str">
            <v>62616-1690</v>
          </cell>
          <cell r="B3134" t="str">
            <v>Pinus ponderosa, ponderosa pine, 8 liter, container grown</v>
          </cell>
          <cell r="C3134" t="str">
            <v>Each</v>
          </cell>
          <cell r="D3134" t="str">
            <v>PINUS PONDEROSA, PONDEROSA PINE, 2 GALLON, CONTAINER GROWN</v>
          </cell>
          <cell r="E3134" t="str">
            <v>EACH</v>
          </cell>
        </row>
        <row r="3135">
          <cell r="A3135" t="str">
            <v>62616-1700</v>
          </cell>
          <cell r="B3135" t="str">
            <v>Pinus ponderosa, ponderosa pine, 20 liter, container grown</v>
          </cell>
          <cell r="C3135" t="str">
            <v>Each</v>
          </cell>
          <cell r="D3135" t="str">
            <v>PINUS PONDEROSA, PONDEROSA PINE, 5 GALLON, CONTAINER GROWN</v>
          </cell>
          <cell r="E3135" t="str">
            <v>EACH</v>
          </cell>
        </row>
        <row r="3136">
          <cell r="A3136" t="str">
            <v>62616-1750</v>
          </cell>
          <cell r="B3136" t="str">
            <v>Pinus ponderosa, ponderosa pine, 50 - 75mm caliper, container grown</v>
          </cell>
          <cell r="C3136" t="str">
            <v>Each</v>
          </cell>
          <cell r="D3136" t="str">
            <v>PINUS PONDEROSA, PONDEROSA PINE, 2-INCH TO 3-INCH CALIPER, CONTAINER GROWN</v>
          </cell>
          <cell r="E3136" t="str">
            <v>EACH</v>
          </cell>
        </row>
        <row r="3137">
          <cell r="A3137" t="str">
            <v>62616-1800</v>
          </cell>
          <cell r="B3137" t="str">
            <v>Pinus ponderosa, ponderosa pine, 1200mm -1500mm height, balled and burlapped</v>
          </cell>
          <cell r="C3137" t="str">
            <v>Each</v>
          </cell>
          <cell r="D3137" t="str">
            <v>PINUS PONDEROSA, PONDEROSA PINE, 48-INCH TO 60-INCH HEIGHT, BALLED AND BURLAPPED</v>
          </cell>
          <cell r="E3137" t="str">
            <v>EACH</v>
          </cell>
        </row>
        <row r="3138">
          <cell r="A3138" t="str">
            <v>62616-1850</v>
          </cell>
          <cell r="B3138" t="str">
            <v>Pseudotsuga menziesii, douglas fir, 1200mm -1500mm height, balled and burlapped</v>
          </cell>
          <cell r="C3138" t="str">
            <v>Each</v>
          </cell>
          <cell r="D3138" t="str">
            <v>PSEUDOTSUGA MENZIESII, DOUGLAS FIR, 48-INCH TO 60-INCH HEIGHT, BALLED AND BURLAPPED</v>
          </cell>
          <cell r="E3138" t="str">
            <v>EACH</v>
          </cell>
        </row>
        <row r="3139">
          <cell r="A3139" t="str">
            <v>62616-1900</v>
          </cell>
          <cell r="B3139" t="str">
            <v>Philadelphus lewisii, Mock Orange, 1 gallon</v>
          </cell>
          <cell r="C3139" t="str">
            <v>Each</v>
          </cell>
          <cell r="D3139" t="str">
            <v>PHILADELPHUS LEWISII, MOCK ORANGE, 1 GALLON</v>
          </cell>
          <cell r="E3139" t="str">
            <v>EACH</v>
          </cell>
        </row>
        <row r="3140">
          <cell r="A3140" t="str">
            <v>62616-2000</v>
          </cell>
          <cell r="B3140" t="str">
            <v>Pentaphylloides floribunda, shrubby cinquefoil, 300mm to 450mm height, container grown</v>
          </cell>
          <cell r="C3140" t="str">
            <v>Each</v>
          </cell>
          <cell r="D3140" t="str">
            <v>PENTAPHYLLOIDES FLORIBUNDA, SHRUBBY CINQUEFOIL, 12-INCH TO 18-INCH HEIGHT, CONTAINER GROWN</v>
          </cell>
          <cell r="E3140" t="str">
            <v>EACH</v>
          </cell>
        </row>
        <row r="3141">
          <cell r="A3141" t="str">
            <v>62616-2100</v>
          </cell>
          <cell r="B3141" t="str">
            <v>Pinus aristata, bristlecone pine, 450mm to 900mm height, container grown</v>
          </cell>
          <cell r="C3141" t="str">
            <v>Each</v>
          </cell>
          <cell r="D3141" t="str">
            <v>PINUS ARISTATA, BRISTLECONE PINE, 18-INCH TO 36-INCH HEIGHT, CONTAINER GROWN</v>
          </cell>
          <cell r="E3141" t="str">
            <v>EACH</v>
          </cell>
        </row>
        <row r="3142">
          <cell r="A3142" t="str">
            <v>62616-2200</v>
          </cell>
          <cell r="B3142" t="str">
            <v>Populus tremuloides, quaking aspen, 450mm to 900mm height, container grown</v>
          </cell>
          <cell r="C3142" t="str">
            <v>Each</v>
          </cell>
          <cell r="D3142" t="str">
            <v>POPULUS TREMULOIDES, QUAKING ASPEN, 18-INCH TO 36-INCH HEIGHT, CONTAINER GROWN</v>
          </cell>
          <cell r="E3142" t="str">
            <v>EACH</v>
          </cell>
        </row>
        <row r="3143">
          <cell r="A3143" t="str">
            <v>62616-2300</v>
          </cell>
          <cell r="B3143" t="str">
            <v>Prunus virginiana, chokecherry, 450mm to 900mm height, container grown</v>
          </cell>
          <cell r="C3143" t="str">
            <v>Each</v>
          </cell>
          <cell r="D3143" t="str">
            <v>PRUNUS VIRGINIANA, CHOKECHERRY, 18-INCH TO 36-INCH HEIGHT, CONTAINER GROWN</v>
          </cell>
          <cell r="E3143" t="str">
            <v>EACH</v>
          </cell>
        </row>
        <row r="3144">
          <cell r="A3144" t="str">
            <v>62616-2400</v>
          </cell>
          <cell r="B3144" t="str">
            <v>Pinus flexilis, limber pine, 450mm to 900mm height, container grown</v>
          </cell>
          <cell r="C3144" t="str">
            <v>Each</v>
          </cell>
          <cell r="D3144" t="str">
            <v>PINUS FLEXILIS, LIMBER PINE, 18-INCH TO 36-INCH HEIGHT, CONTAINER GROWN</v>
          </cell>
          <cell r="E3144" t="str">
            <v>EACH</v>
          </cell>
        </row>
        <row r="3145">
          <cell r="A3145" t="str">
            <v>62616-2500</v>
          </cell>
          <cell r="B3145" t="str">
            <v>Pinus radiata, monterey pine, 20 liter, container grown</v>
          </cell>
          <cell r="C3145" t="str">
            <v>Each</v>
          </cell>
          <cell r="D3145" t="str">
            <v>PINUS RADIATA, MONTEREY PINE, 5 GALLON, CONTAINER GROWN</v>
          </cell>
          <cell r="E3145" t="str">
            <v>EACH</v>
          </cell>
        </row>
        <row r="3146">
          <cell r="A3146" t="str">
            <v>62616-2600</v>
          </cell>
          <cell r="B3146" t="str">
            <v>Potentilla fruticosa, shrubby conquefoil, 4 liter, container grown</v>
          </cell>
          <cell r="C3146" t="str">
            <v>Each</v>
          </cell>
          <cell r="D3146" t="str">
            <v>POTENTILLA FRUTICOSA, SHRUBBY CINQUEFOIL, 1 GALLON, CONTAINER GROWN</v>
          </cell>
          <cell r="E3146" t="str">
            <v>EACH</v>
          </cell>
        </row>
        <row r="3147">
          <cell r="A3147" t="str">
            <v>62617-0100</v>
          </cell>
          <cell r="B3147" t="str">
            <v>Quercus alba, white oak, 20mm - 35mm caliper, balled and burlapped</v>
          </cell>
          <cell r="C3147" t="str">
            <v>Each</v>
          </cell>
          <cell r="D3147" t="str">
            <v>QUERCUS ALBA, WHITE OAK, 1-INCH TO 1 1/2-INCH CALIPER, BALLED AND BURLAPPED</v>
          </cell>
          <cell r="E3147" t="str">
            <v>EACH</v>
          </cell>
        </row>
        <row r="3148">
          <cell r="A3148" t="str">
            <v>62617-0150</v>
          </cell>
          <cell r="B3148" t="str">
            <v>Quercus alba, white oak, 35mm - 50mm caliper, balled and burlapped</v>
          </cell>
          <cell r="C3148" t="str">
            <v>Each</v>
          </cell>
          <cell r="D3148" t="str">
            <v>QUERCUS ALBA, WHITE OAK, 1 1/2-INCH TO 2-INCH CALIPER, BALLED AND BURLAPPED</v>
          </cell>
          <cell r="E3148" t="str">
            <v>EACH</v>
          </cell>
        </row>
        <row r="3149">
          <cell r="A3149" t="str">
            <v>62617-0200</v>
          </cell>
          <cell r="B3149" t="str">
            <v>Quercus alba, white oak, 50mm - 65mm caliper, balled and burlapped</v>
          </cell>
          <cell r="C3149" t="str">
            <v>Each</v>
          </cell>
          <cell r="D3149" t="str">
            <v>QUERCUS ALBA, WHITE OAK, 2-INCH TO 2 1/2-INCH CALIPER, BALLED AND BURLAPPED</v>
          </cell>
          <cell r="E3149" t="str">
            <v>EACH</v>
          </cell>
        </row>
        <row r="3150">
          <cell r="A3150" t="str">
            <v>62617-0250</v>
          </cell>
          <cell r="B3150" t="str">
            <v>Quercus borealis, northern red oak, 35mm - 50mm caliper, balled and burlapped</v>
          </cell>
          <cell r="C3150" t="str">
            <v>Each</v>
          </cell>
          <cell r="D3150" t="str">
            <v>QUERCUS BOREALIS, NORTHERN RED OAK, 1 1/2-INCH TO 2-INCH CALIPER, BALLED AND BURLAPPED</v>
          </cell>
          <cell r="E3150" t="str">
            <v>EACH</v>
          </cell>
        </row>
        <row r="3151">
          <cell r="A3151" t="str">
            <v>62617-0300</v>
          </cell>
          <cell r="B3151" t="str">
            <v>Quercus borealis, northern red oak, 50mm - 65mm caliper, balled and burlapped</v>
          </cell>
          <cell r="C3151" t="str">
            <v>Each</v>
          </cell>
          <cell r="D3151" t="str">
            <v>QUERCUS BOREALIS, NORTHERN RED OAK, 2-INCH TO 2 1/2-INCH CALIPER, BALLED AND BURLAPPED</v>
          </cell>
          <cell r="E3151" t="str">
            <v>EACH</v>
          </cell>
        </row>
        <row r="3152">
          <cell r="A3152" t="str">
            <v>62617-0350</v>
          </cell>
          <cell r="B3152" t="str">
            <v>Quercus coccinea, scarlet oak, 20mm - 35mm caliper, balled and burlapped</v>
          </cell>
          <cell r="C3152" t="str">
            <v>Each</v>
          </cell>
          <cell r="D3152" t="str">
            <v>QUERCUS COCCINEA, SCARLET OAK, 1-INCH TO 1 1/2-INCH CALIPER, BALLED AND BURLAPPED</v>
          </cell>
          <cell r="E3152" t="str">
            <v>EACH</v>
          </cell>
        </row>
        <row r="3153">
          <cell r="A3153" t="str">
            <v>62617-0400</v>
          </cell>
          <cell r="B3153" t="str">
            <v>Quercus coccinea, scarlet oak, 35mm - 50mm caliper, balled and burlapped</v>
          </cell>
          <cell r="C3153" t="str">
            <v>Each</v>
          </cell>
          <cell r="D3153" t="str">
            <v>QUERCUS COCCINEA, SCARLET OAK, 1 1/2-INCH TO 2-INCH CALIPER, BALLED AND BURLAPPED</v>
          </cell>
          <cell r="E3153" t="str">
            <v>EACH</v>
          </cell>
        </row>
        <row r="3154">
          <cell r="A3154" t="str">
            <v>62617-0450</v>
          </cell>
          <cell r="B3154" t="str">
            <v>Quercus phellos, willow oak, 20mm - 35mm caliper, balled and burlapped</v>
          </cell>
          <cell r="C3154" t="str">
            <v>Each</v>
          </cell>
          <cell r="D3154" t="str">
            <v>QUERCUS PHELLOS, WILLOW OAK, 1-INCH TO 1 1/2-INCH CALIPER, BALLED AND BURLAPPED</v>
          </cell>
          <cell r="E3154" t="str">
            <v>EACH</v>
          </cell>
        </row>
        <row r="3155">
          <cell r="A3155" t="str">
            <v>62617-0500</v>
          </cell>
          <cell r="B3155" t="str">
            <v>Quercus phellos, willow oak, 35mm - 50mm caliper, balled and burlapped</v>
          </cell>
          <cell r="C3155" t="str">
            <v>Each</v>
          </cell>
          <cell r="D3155" t="str">
            <v>QUERCUS PHELLOS, WILLOW OAK, 1 1/2-INCH TO 2-INCH CALIPER, BALLED AND BURLAPPED</v>
          </cell>
          <cell r="E3155" t="str">
            <v>EACH</v>
          </cell>
        </row>
        <row r="3156">
          <cell r="A3156" t="str">
            <v>62617-0550</v>
          </cell>
          <cell r="B3156" t="str">
            <v>Quercus phellos, willow oak, 50mm - 65mm caliper, balled and burlapped</v>
          </cell>
          <cell r="C3156" t="str">
            <v>Each</v>
          </cell>
          <cell r="D3156" t="str">
            <v>QUERCUS PHELLOS, WILLOW OAK, 2-INCH TO 2 1/2-INCH CALIPER, BALLED AND BURLAPPED</v>
          </cell>
          <cell r="E3156" t="str">
            <v>EACH</v>
          </cell>
        </row>
        <row r="3157">
          <cell r="A3157" t="str">
            <v>62617-0600</v>
          </cell>
          <cell r="B3157" t="str">
            <v>Quercus palustrus, pin oak, 35mm - 50mm caliper, balled and burlapped</v>
          </cell>
          <cell r="C3157" t="str">
            <v>Each</v>
          </cell>
          <cell r="D3157" t="str">
            <v>QUERCUS PALUSTRUS, PIN OAK, 1 1/2-INCH TO 2-INCH CALIPER, BALLED AND BURLAPPED</v>
          </cell>
          <cell r="E3157" t="str">
            <v>EACH</v>
          </cell>
        </row>
        <row r="3158">
          <cell r="A3158" t="str">
            <v>62617-0650</v>
          </cell>
          <cell r="B3158" t="str">
            <v>Quercus palustrus, pin oak, 50mm - 65mm caliper, balled and burlapped</v>
          </cell>
          <cell r="C3158" t="str">
            <v>Each</v>
          </cell>
          <cell r="D3158" t="str">
            <v>QUERCUS PALUSTRUS, PIN OAK, 2-INCH TO 2 1/2-INCH CALIPER, BALLED AND BURLAPPED</v>
          </cell>
          <cell r="E3158" t="str">
            <v>EACH</v>
          </cell>
        </row>
        <row r="3159">
          <cell r="A3159" t="str">
            <v>62617-0700</v>
          </cell>
          <cell r="B3159" t="str">
            <v>Quercus palustrus, pin oak, 80mm - 100mm caliper, balled and burlapped</v>
          </cell>
          <cell r="C3159" t="str">
            <v>Each</v>
          </cell>
          <cell r="D3159" t="str">
            <v>QUERCUS PALUSTRUS, PIN OAK, 3 1/2-INCH TO 4-INCH CALIPER, BALLED AND BURLAPPED</v>
          </cell>
          <cell r="E3159" t="str">
            <v>EACH</v>
          </cell>
        </row>
        <row r="3160">
          <cell r="A3160" t="str">
            <v>62617-0750</v>
          </cell>
          <cell r="B3160" t="str">
            <v>Quercus falcata, southern red oak, 35mm - 50mm caliper, balled and burlapped</v>
          </cell>
          <cell r="C3160" t="str">
            <v>Each</v>
          </cell>
          <cell r="D3160" t="str">
            <v>QUERCUS FALCATA, SOUTHERN RED OAK, 1 1/2-INCH TO 2-INCH CALIPER, BALLED AND BURLAPPED</v>
          </cell>
          <cell r="E3160" t="str">
            <v>EACH</v>
          </cell>
        </row>
        <row r="3161">
          <cell r="A3161" t="str">
            <v>62617-0800</v>
          </cell>
          <cell r="B3161" t="str">
            <v>Quercus falcata, southern red oak, 50mm - 65mm caliper, balled and burlapped</v>
          </cell>
          <cell r="C3161" t="str">
            <v>Each</v>
          </cell>
          <cell r="D3161" t="str">
            <v>QUERCUS FALCATA, SOUTHERN RED OAK, 2-INCH TO 2 1/2-INCH CALIPER, BALLED AND BURLAPPED</v>
          </cell>
          <cell r="E3161" t="str">
            <v>EACH</v>
          </cell>
        </row>
        <row r="3162">
          <cell r="A3162" t="str">
            <v>62617-0850</v>
          </cell>
          <cell r="B3162" t="str">
            <v>Quercus virginiana, live oak, 20mm - 35mm caliper, balled and burlapped</v>
          </cell>
          <cell r="C3162" t="str">
            <v>Each</v>
          </cell>
          <cell r="D3162" t="str">
            <v>QUERCUS VIRGINIANA, LIVE OAK, 1-INCH TO 1 1/2-INCH CALIPER, BALLED AND BURLAPPED</v>
          </cell>
          <cell r="E3162" t="str">
            <v>EACH</v>
          </cell>
        </row>
        <row r="3163">
          <cell r="A3163" t="str">
            <v>62617-0900</v>
          </cell>
          <cell r="B3163" t="str">
            <v>Quercus virginiana, live oak, 50mm - 65mm caliper, balled and burlapped</v>
          </cell>
          <cell r="C3163" t="str">
            <v>Each</v>
          </cell>
          <cell r="D3163" t="str">
            <v>QUERCUS VIRGINIANA, LIVE OAK, 2-INCH TO 2 1/2-INCH CALIPER, BALLED AND BURLAPPED</v>
          </cell>
          <cell r="E3163" t="str">
            <v>EACH</v>
          </cell>
        </row>
        <row r="3164">
          <cell r="A3164" t="str">
            <v>62617-0950</v>
          </cell>
          <cell r="B3164" t="str">
            <v>Quercus laurifolia, laurel oak, 50mm - 65mm caliper, balled and burlapped</v>
          </cell>
          <cell r="C3164" t="str">
            <v>Each</v>
          </cell>
          <cell r="D3164" t="str">
            <v>QUERCUS LAURIFOLIA, LAUREL OAK, 2-INCH TO 2 1/2-INCH CALIPER, BALLED AND BURLAPPED</v>
          </cell>
          <cell r="E3164" t="str">
            <v>EACH</v>
          </cell>
        </row>
        <row r="3165">
          <cell r="A3165" t="str">
            <v>62617-1000</v>
          </cell>
          <cell r="B3165" t="str">
            <v>Querqus stellata, post oak, 35mm - 50mm caliper, container grown</v>
          </cell>
          <cell r="C3165" t="str">
            <v>Each</v>
          </cell>
          <cell r="D3165" t="str">
            <v>QUERQUS STELLATA, POST OAK, 1 1/2-INCH TO 2-INCH CALIPER, CONTAINER GROWN</v>
          </cell>
          <cell r="E3165" t="str">
            <v>EACH</v>
          </cell>
        </row>
        <row r="3166">
          <cell r="A3166" t="str">
            <v>62617-1050</v>
          </cell>
          <cell r="B3166" t="str">
            <v>Quercus rubrum, red oak, 20mm - 35mm caliper, balled and burlapped</v>
          </cell>
          <cell r="C3166" t="str">
            <v>Each</v>
          </cell>
          <cell r="D3166" t="str">
            <v>QUERCUS RUBRUM, RED OAK, 1-INCH TO 1 1/2-INCH CALIPER, BALLED AND BURLAPPED</v>
          </cell>
          <cell r="E3166" t="str">
            <v>EACH</v>
          </cell>
        </row>
        <row r="3167">
          <cell r="A3167" t="str">
            <v>62617-1100</v>
          </cell>
          <cell r="B3167" t="str">
            <v>Quercus rubrum, red oak, 35mm - 50mm caliper, balled and burlapped</v>
          </cell>
          <cell r="C3167" t="str">
            <v>Each</v>
          </cell>
          <cell r="D3167" t="str">
            <v>QUERCUS RUBRUM, RED OAK, 1 1/2-INCH TO 2-INCH CALIPER, BALLED AND BURLAPPED</v>
          </cell>
          <cell r="E3167" t="str">
            <v>EACH</v>
          </cell>
        </row>
        <row r="3168">
          <cell r="A3168" t="str">
            <v>62617-1110</v>
          </cell>
          <cell r="B3168" t="str">
            <v>Quercus rubrum, red oak, 50mm - 65mm caliper, balled and burlapped</v>
          </cell>
          <cell r="C3168" t="str">
            <v>Each</v>
          </cell>
          <cell r="D3168" t="str">
            <v>QUERCUS RUBRUM, RED OAK, 2-INCH TO 2 1/2-INCH CALIPER, BALLED AND BURLAPPED</v>
          </cell>
          <cell r="E3168" t="str">
            <v>EACH</v>
          </cell>
        </row>
        <row r="3169">
          <cell r="A3169" t="str">
            <v>62617-1150</v>
          </cell>
          <cell r="B3169" t="str">
            <v>Quercus babylonica, willow oak, 35mm - 50mm caliper, balled and burlapped</v>
          </cell>
          <cell r="C3169" t="str">
            <v>Each</v>
          </cell>
          <cell r="D3169" t="str">
            <v>QUERCUS BABYLONICA, WILLOW OAK, 1 1/2-INCH TO 2-INCH CALIPER, BALLED AND BURLAPPED</v>
          </cell>
          <cell r="E3169" t="str">
            <v>EACH</v>
          </cell>
        </row>
        <row r="3170">
          <cell r="A3170" t="str">
            <v>62617-1200</v>
          </cell>
          <cell r="B3170" t="str">
            <v>Quercus arizonica, Arizona white oak, 20 liter, container grown</v>
          </cell>
          <cell r="C3170" t="str">
            <v>Each</v>
          </cell>
          <cell r="D3170" t="str">
            <v>QUERCUS ARIZONICA, ARIZONA WHITE OAK, 5 GALLON, CONTAINER GROWN</v>
          </cell>
          <cell r="E3170" t="str">
            <v>EACH</v>
          </cell>
        </row>
        <row r="3171">
          <cell r="A3171" t="str">
            <v>62617-1250</v>
          </cell>
          <cell r="B3171" t="str">
            <v>Quercus arizonica, Arizona white oak, 50 - 75mm caliper, container grown</v>
          </cell>
          <cell r="C3171" t="str">
            <v>Each</v>
          </cell>
          <cell r="D3171" t="str">
            <v>QUERCUS ARIZONICA, ARIZONA WHITE OAK, 2-INCH TO 3-INCH CALIPER, CONTAINER GROWN</v>
          </cell>
          <cell r="E3171" t="str">
            <v>EACH</v>
          </cell>
        </row>
        <row r="3172">
          <cell r="A3172" t="str">
            <v>62617-1300</v>
          </cell>
          <cell r="B3172" t="str">
            <v>Quercus gambelii, gambel's oak,4 liter, container grown</v>
          </cell>
          <cell r="C3172" t="str">
            <v>Each</v>
          </cell>
          <cell r="D3172" t="str">
            <v>QUERCUS GAMBELII, GAMBEL'S OAK, 1 GALLON, CONTAINER GROWN</v>
          </cell>
          <cell r="E3172" t="str">
            <v>EACH</v>
          </cell>
        </row>
        <row r="3173">
          <cell r="A3173" t="str">
            <v>62617-1350</v>
          </cell>
          <cell r="B3173" t="str">
            <v>Quercus garryana, oregon white oak, 20mm - 35mm caliper, balled and burlapped</v>
          </cell>
          <cell r="C3173" t="str">
            <v>Each</v>
          </cell>
          <cell r="D3173" t="str">
            <v>QUERCUS GARRYANA, OREGON WHITE OAK, 1-INCH TO 1 1/2-INCH CALIPER, BALLED AND BURLAPPED</v>
          </cell>
          <cell r="E3173" t="str">
            <v>EACH</v>
          </cell>
        </row>
        <row r="3174">
          <cell r="A3174" t="str">
            <v>62618-0100</v>
          </cell>
          <cell r="B3174" t="str">
            <v>Rhododendron canadense, rhodora, 450mm - 600mm height, balled and burlapped</v>
          </cell>
          <cell r="C3174" t="str">
            <v>Each</v>
          </cell>
          <cell r="D3174" t="str">
            <v>RHODODENDRON CANADENSE, RHODORA, 18-INCH TO 24-INCH HEIGHT, BALLED AND BURLAPPED</v>
          </cell>
          <cell r="E3174" t="str">
            <v>EACH</v>
          </cell>
        </row>
        <row r="3175">
          <cell r="A3175" t="str">
            <v>62618-0150</v>
          </cell>
          <cell r="B3175" t="str">
            <v>Rhododendron canadense, rhodora, 600mm - 750mm height, container grown</v>
          </cell>
          <cell r="C3175" t="str">
            <v>Each</v>
          </cell>
          <cell r="D3175" t="str">
            <v>RHODODENDRON CANADENSE, RHODORA, 24-INCH TO 30-INCH HEIGHT, CONTAINER GROWN</v>
          </cell>
          <cell r="E3175" t="str">
            <v>EACH</v>
          </cell>
        </row>
        <row r="3176">
          <cell r="A3176" t="str">
            <v>62618-0200</v>
          </cell>
          <cell r="B3176" t="str">
            <v>Rhododendron caneslens, florida wild honeysuckel, 600mm - 750mm height, balled and burlapped</v>
          </cell>
          <cell r="C3176" t="str">
            <v>Each</v>
          </cell>
          <cell r="D3176" t="str">
            <v>RHODODENDRON CANESLENS, FLORIDA WILD HONEYSUCKEL, 24-INCH TO 30-INCH HEIGHT, BALLED AND BURLAPPED</v>
          </cell>
          <cell r="E3176" t="str">
            <v>EACH</v>
          </cell>
        </row>
        <row r="3177">
          <cell r="A3177" t="str">
            <v>62618-0250</v>
          </cell>
          <cell r="B3177" t="str">
            <v>Rubus occidentalis, black rasberry, 450mm - 600mm height, balled and burlapped</v>
          </cell>
          <cell r="C3177" t="str">
            <v>Each</v>
          </cell>
          <cell r="D3177" t="str">
            <v>RUBUS OCCIDENTALIS, BLACK RASBERRY, 18-INCH TO 24-INCH HEIGHT, BALLED AND BURLAPPED</v>
          </cell>
          <cell r="E3177" t="str">
            <v>EACH</v>
          </cell>
        </row>
        <row r="3178">
          <cell r="A3178" t="str">
            <v>62618-0300</v>
          </cell>
          <cell r="B3178" t="str">
            <v>Rhus typhina, staghorn sumac, 1200mm - 1500mm height, balled and burlapped</v>
          </cell>
          <cell r="C3178" t="str">
            <v>Each</v>
          </cell>
          <cell r="D3178" t="str">
            <v>RHUS TYPHINA, STAGHORN SUMAC, 48-INCH TO 60-INCH HEIGHT, BALLED AND BURLAPPED</v>
          </cell>
          <cell r="E3178" t="str">
            <v>EACH</v>
          </cell>
        </row>
        <row r="3179">
          <cell r="A3179" t="str">
            <v>62618-0350</v>
          </cell>
          <cell r="B3179" t="str">
            <v>Rhus copallina, shining sumac, 750mm - 900mm height, balled and burlapped</v>
          </cell>
          <cell r="C3179" t="str">
            <v>Each</v>
          </cell>
          <cell r="D3179" t="str">
            <v>RHUS COPALLINA, SHINING SUMAC, 30-INCH TO 36-INCH HEIGHT, BALLED AND BURLAPPED</v>
          </cell>
          <cell r="E3179" t="str">
            <v>EACH</v>
          </cell>
        </row>
        <row r="3180">
          <cell r="A3180" t="str">
            <v>62618-0400</v>
          </cell>
          <cell r="B3180" t="str">
            <v>Rhus copallina, shining sumac, 1050mm - 1200mm height, balled and burlapped</v>
          </cell>
          <cell r="C3180" t="str">
            <v>Each</v>
          </cell>
          <cell r="D3180" t="str">
            <v>RHUS COPALLINA, SHINING SUMAC, 42-INCH TO 48-INCH HEIGHT, BALLED AND BURLAPPED</v>
          </cell>
          <cell r="E3180" t="str">
            <v>EACH</v>
          </cell>
        </row>
        <row r="3181">
          <cell r="A3181" t="str">
            <v>62618-0450</v>
          </cell>
          <cell r="B3181" t="str">
            <v>Rhus trilobata, skunkbush sumac,4 liter, container grown</v>
          </cell>
          <cell r="C3181" t="str">
            <v>Each</v>
          </cell>
          <cell r="D3181" t="str">
            <v>RHUS TRILOBATA, SKUNKBUSH SUMAC, 1 GALLON, CONTAINER GROWN</v>
          </cell>
          <cell r="E3181" t="str">
            <v>EACH</v>
          </cell>
        </row>
        <row r="3182">
          <cell r="A3182" t="str">
            <v>62618-0500</v>
          </cell>
          <cell r="B3182" t="str">
            <v>Rhus trilobata, oakbrush sumac, 20 liter. container grown</v>
          </cell>
          <cell r="C3182" t="str">
            <v>Each</v>
          </cell>
          <cell r="D3182" t="str">
            <v>RHUS TRILOBATA, OAKBRUSH SUMAC, 5 GALLON. CONTAINER GROWN</v>
          </cell>
          <cell r="E3182" t="str">
            <v>EACH</v>
          </cell>
        </row>
        <row r="3183">
          <cell r="A3183" t="str">
            <v>62618-0550</v>
          </cell>
          <cell r="B3183" t="str">
            <v>Robinia neomexicana, New Mexico locust, 20 liter, container grown</v>
          </cell>
          <cell r="C3183" t="str">
            <v>Each</v>
          </cell>
          <cell r="D3183" t="str">
            <v>ROBINIA NEOMEXICANA, NEW MEXICO LOCUST, 5 GALLON, CONTAINER GROWN</v>
          </cell>
          <cell r="E3183" t="str">
            <v>EACH</v>
          </cell>
        </row>
        <row r="3184">
          <cell r="A3184" t="str">
            <v>62618-0600</v>
          </cell>
          <cell r="B3184" t="str">
            <v>Ribes lobbii, Gummy Gooseberry, 1 gallon</v>
          </cell>
          <cell r="C3184" t="str">
            <v>Each</v>
          </cell>
          <cell r="D3184" t="str">
            <v>RIBES LOBBII, GUMMY GOOSEBERRY, 1 GALLON</v>
          </cell>
          <cell r="E3184" t="str">
            <v>EACH</v>
          </cell>
        </row>
        <row r="3185">
          <cell r="A3185" t="str">
            <v>62618-0650</v>
          </cell>
          <cell r="B3185" t="str">
            <v>Ribes sanguineum, Redflower Currant, 1 gallon</v>
          </cell>
          <cell r="C3185" t="str">
            <v>Each</v>
          </cell>
          <cell r="D3185" t="str">
            <v>RIBES SANGUINEUM, REDFLOWER CURRANT, 1 GALLON</v>
          </cell>
          <cell r="E3185" t="str">
            <v>EACH</v>
          </cell>
        </row>
        <row r="3186">
          <cell r="A3186" t="str">
            <v>62618-0700</v>
          </cell>
          <cell r="B3186" t="str">
            <v>Ribes montigenum, gooseberry currant, 300mm to 450mm height, container grown</v>
          </cell>
          <cell r="C3186" t="str">
            <v>Each</v>
          </cell>
          <cell r="D3186" t="str">
            <v>RIBES MONTIGENUM, GOOSEBERRY CURRANT, 12-INCH TO 18-INCH HEIGHT, CONTAINER GROWN</v>
          </cell>
          <cell r="E3186" t="str">
            <v>EACH</v>
          </cell>
        </row>
        <row r="3187">
          <cell r="A3187" t="str">
            <v>62618-0800</v>
          </cell>
          <cell r="B3187" t="str">
            <v>Rosa woodsii, woods rose, 300mm to 450mm height, container grown</v>
          </cell>
          <cell r="C3187" t="str">
            <v>Each</v>
          </cell>
          <cell r="D3187" t="str">
            <v>ROSA WOODSII, WOODS ROSE, 12-INCH TO 18-INCH HEIGHT, CONTAINER GROWN</v>
          </cell>
          <cell r="E3187" t="str">
            <v>EACH</v>
          </cell>
        </row>
        <row r="3188">
          <cell r="A3188" t="str">
            <v>62618-0825</v>
          </cell>
          <cell r="B3188" t="str">
            <v>Rosa woodsii, woods rose, 300mm to 450mm height, container grown</v>
          </cell>
          <cell r="C3188" t="str">
            <v>Each</v>
          </cell>
          <cell r="D3188" t="str">
            <v>ROSA WOODSII, WOODS ROSE, 1 GALLON, CONTAINER GROWN</v>
          </cell>
          <cell r="E3188" t="str">
            <v>EACH</v>
          </cell>
        </row>
        <row r="3189">
          <cell r="A3189" t="str">
            <v>62618-0900</v>
          </cell>
          <cell r="B3189" t="str">
            <v>Rubus idaeus, american red raspberry, 300mm to 450mm height, container grown</v>
          </cell>
          <cell r="C3189" t="str">
            <v>Each</v>
          </cell>
          <cell r="D3189" t="str">
            <v>RUBUS IDAEUS, AMERICAN RED RASPBERRY, 12-INCH TO 18-INCH HEIGHT, CONTAINER GROWN</v>
          </cell>
          <cell r="E3189" t="str">
            <v>EACH</v>
          </cell>
        </row>
        <row r="3190">
          <cell r="A3190" t="str">
            <v>62618-0950</v>
          </cell>
          <cell r="B3190" t="str">
            <v>Ribes cereum, wax current, 4 liter, container grown</v>
          </cell>
          <cell r="C3190" t="str">
            <v>Each</v>
          </cell>
          <cell r="D3190" t="str">
            <v>RIBES CEREUM, WAX CURRANT, 1 GALLON, CONTAINER GROWN</v>
          </cell>
          <cell r="E3190" t="str">
            <v>EACH</v>
          </cell>
        </row>
        <row r="3191">
          <cell r="A3191" t="str">
            <v>62619-0100</v>
          </cell>
          <cell r="B3191" t="str">
            <v>Sabal Palmetto, cabbage palm, 3000mm - 3600mm height, balled and burlapped</v>
          </cell>
          <cell r="C3191" t="str">
            <v>Each</v>
          </cell>
          <cell r="D3191" t="str">
            <v>SABAL PALMETTO, CABBAGE PALM, 10 FEET TO 12 FEET HEIGHT, BALLED AND BURLAPPED</v>
          </cell>
          <cell r="E3191" t="str">
            <v>EACH</v>
          </cell>
        </row>
        <row r="3192">
          <cell r="A3192" t="str">
            <v>62619-0200</v>
          </cell>
          <cell r="B3192" t="str">
            <v>Salix babylonica, weeping willow, 35mm - 50mm caliper, balled and burlapped</v>
          </cell>
          <cell r="C3192" t="str">
            <v>Each</v>
          </cell>
          <cell r="D3192" t="str">
            <v>SALIX BABYLONICA, WEEPING WILLOW, 1 1/2-INCH TO 2-INCH CALIPER, BALLED AND BURLAPPED</v>
          </cell>
          <cell r="E3192" t="str">
            <v>EACH</v>
          </cell>
        </row>
        <row r="3193">
          <cell r="A3193" t="str">
            <v>62619-0220</v>
          </cell>
          <cell r="B3193" t="str">
            <v>Salix interior, sandbar willow, 8 liter, container grown</v>
          </cell>
          <cell r="C3193" t="str">
            <v>Each</v>
          </cell>
          <cell r="D3193" t="str">
            <v>SALIX INTERIOR, SANDBAR WILLOW, 2 GALLON, CONTAINER GROWN</v>
          </cell>
          <cell r="E3193" t="str">
            <v>EACH</v>
          </cell>
        </row>
        <row r="3194">
          <cell r="A3194" t="str">
            <v>62619-0250</v>
          </cell>
          <cell r="B3194" t="str">
            <v>Spirea vanhouttei, vanhoutte spirea, 450mm - 600mm height, container grown</v>
          </cell>
          <cell r="C3194" t="str">
            <v>Each</v>
          </cell>
          <cell r="D3194" t="str">
            <v>SPIREA VANHOUTTEI, VANHOUTTE SPIREA, 18-INCH TO 24-INCH HEIGHT, CONTAINER GROWN</v>
          </cell>
          <cell r="E3194" t="str">
            <v>EACH</v>
          </cell>
        </row>
        <row r="3195">
          <cell r="A3195" t="str">
            <v>62619-0290</v>
          </cell>
          <cell r="B3195" t="str">
            <v>Salix nigra, black willow, 20mm - 35mm caliper, container grown</v>
          </cell>
          <cell r="C3195" t="str">
            <v>Each</v>
          </cell>
          <cell r="D3195" t="str">
            <v>SALIX NIGRA, BLACK WILLOW, 1-INCH TO 1 1/2-INCH CALIPER, CONTAINER GROWN</v>
          </cell>
          <cell r="E3195" t="str">
            <v>EACH</v>
          </cell>
        </row>
        <row r="3196">
          <cell r="A3196" t="str">
            <v>62619-0300</v>
          </cell>
          <cell r="B3196" t="str">
            <v>Salix nigra, black willow, 65mm - 80mm caliper, container grown</v>
          </cell>
          <cell r="C3196" t="str">
            <v>Each</v>
          </cell>
          <cell r="D3196" t="str">
            <v>SALIX NIGRA, BLACK WILLOW, 2 1/2-INCH TO 3 1/2-INCH CALIPER, CONTAINER GROWN</v>
          </cell>
          <cell r="E3196" t="str">
            <v>EACH</v>
          </cell>
        </row>
        <row r="3197">
          <cell r="A3197" t="str">
            <v>62619-0350</v>
          </cell>
          <cell r="B3197" t="str">
            <v>Salix lucida, shinning willow, 600mm - 750mm height, container grown</v>
          </cell>
          <cell r="C3197" t="str">
            <v>Each</v>
          </cell>
          <cell r="D3197" t="str">
            <v>SALIX LUCIDA, SHINNING WILLOW, 24-INCH TO 30-INCH HEIGHT, CONTAINER GROWN</v>
          </cell>
          <cell r="E3197" t="str">
            <v>EACH</v>
          </cell>
        </row>
        <row r="3198">
          <cell r="A3198" t="str">
            <v>62619-0360</v>
          </cell>
          <cell r="B3198" t="str">
            <v>Salix scouleriana, scouler's willow, 8 liter, container grown</v>
          </cell>
          <cell r="C3198" t="str">
            <v>Each</v>
          </cell>
          <cell r="D3198" t="str">
            <v>SALIX SCOULERIANA, SCOULER'S WILLOW, 2 GALLON, CONTAINER GROWN</v>
          </cell>
          <cell r="E3198" t="str">
            <v>EACH</v>
          </cell>
        </row>
        <row r="3199">
          <cell r="A3199" t="str">
            <v>62619-0400</v>
          </cell>
          <cell r="B3199" t="str">
            <v>Symphoricarpos orbiculatus, Coralberry, 600mm - 750mm height, container grown</v>
          </cell>
          <cell r="C3199" t="str">
            <v>Each</v>
          </cell>
          <cell r="D3199" t="str">
            <v>SYMPHORICARPOS ORBICULATUS, CORALBERRY, 24-INCH TO 30-INCH HEIGHT, CONTAINER GROWN</v>
          </cell>
          <cell r="E3199" t="str">
            <v>EACH</v>
          </cell>
        </row>
        <row r="3200">
          <cell r="A3200" t="str">
            <v>62619-0450</v>
          </cell>
          <cell r="B3200" t="str">
            <v>Salix exigua, coyote willow, 300mm - 450mm height, container grown</v>
          </cell>
          <cell r="C3200" t="str">
            <v>Each</v>
          </cell>
          <cell r="D3200" t="str">
            <v>SALIX EXIGUA, COYOTE WILLOW, 12-INCH TO 18-INCH, CONTAINER GROWN</v>
          </cell>
          <cell r="E3200" t="str">
            <v>EACH</v>
          </cell>
        </row>
        <row r="3201">
          <cell r="A3201" t="str">
            <v>62619-0500</v>
          </cell>
          <cell r="B3201" t="str">
            <v>Symphoricarpos albus, Common Snowberry, 1 gallon</v>
          </cell>
          <cell r="C3201" t="str">
            <v>Each</v>
          </cell>
          <cell r="D3201" t="str">
            <v>SYMPHORICARPOS ALBUS, COMMON SNOWBERRY, 1 GALLON</v>
          </cell>
          <cell r="E3201" t="str">
            <v>EACH</v>
          </cell>
        </row>
        <row r="3202">
          <cell r="A3202" t="str">
            <v>62619-0600</v>
          </cell>
          <cell r="B3202" t="str">
            <v>Symphoricarpos oreophilus, mountain snowberry, 300mm to 450mm height, container grown</v>
          </cell>
          <cell r="C3202" t="str">
            <v>Each</v>
          </cell>
          <cell r="D3202" t="str">
            <v>SYMPHORICARPOS OREOPHILUS, MOUNTAIN SNOWBERRY, 12-INCH TO 18-INCH HEIGHT, CONTAINER GROWN</v>
          </cell>
          <cell r="E3202" t="str">
            <v>EACH</v>
          </cell>
        </row>
        <row r="3203">
          <cell r="A3203" t="str">
            <v>62619-0650</v>
          </cell>
          <cell r="B3203" t="str">
            <v>Sambucus nigra caerulea, blue elderberry, 8 liter, container grown</v>
          </cell>
          <cell r="C3203" t="str">
            <v>Each</v>
          </cell>
          <cell r="D3203" t="str">
            <v>SAMBUCUS NIGRA CAERULEA, BLUE ELDERBERRY, 2 GALLON, CONTAINER GROWN</v>
          </cell>
          <cell r="E3203" t="str">
            <v>EACH</v>
          </cell>
        </row>
        <row r="3204">
          <cell r="A3204" t="str">
            <v>62619-0700</v>
          </cell>
          <cell r="B3204" t="str">
            <v>Spirea splendens, rose meadowsweet, 4 liter, container grown</v>
          </cell>
          <cell r="C3204" t="str">
            <v>Each</v>
          </cell>
          <cell r="D3204" t="str">
            <v>SPIREA SPLENDENS, ROSE MEADOWSWEET, 1 GALLON, CONTAINER GROWN</v>
          </cell>
          <cell r="E3204" t="str">
            <v>EACH</v>
          </cell>
        </row>
        <row r="3205">
          <cell r="A3205" t="str">
            <v>62619-0750</v>
          </cell>
          <cell r="B3205" t="str">
            <v>Symphoricarpos, creeping snowberry, 4 liter, container grown</v>
          </cell>
          <cell r="C3205" t="str">
            <v>Each</v>
          </cell>
          <cell r="D3205" t="str">
            <v>SYMPHORICARPOS, CREEPING SNOWBERRY, 1 GALLON, CONTAINER GROWN</v>
          </cell>
          <cell r="E3205" t="str">
            <v>EACH</v>
          </cell>
        </row>
        <row r="3206">
          <cell r="A3206" t="str">
            <v>62621-0100</v>
          </cell>
          <cell r="B3206" t="str">
            <v>Ulmus americana (washington), american elm, 50mm - 65mm caliper, balled and burlapped</v>
          </cell>
          <cell r="C3206" t="str">
            <v>Each</v>
          </cell>
          <cell r="D3206" t="str">
            <v>ULMUS AMERICANA (WASHINGTON), AMERICAN ELM, 2-INCH TO 2 1/2-INCH CALIPER, BALLED AND BURLAPPED</v>
          </cell>
          <cell r="E3206" t="str">
            <v>EACH</v>
          </cell>
        </row>
        <row r="3207">
          <cell r="A3207" t="str">
            <v>62622-0100</v>
          </cell>
          <cell r="B3207" t="str">
            <v>Viburnum dentatum, arrowwood viburnum, 600mm - 750mm height, balled and burlapped</v>
          </cell>
          <cell r="C3207" t="str">
            <v>Each</v>
          </cell>
          <cell r="D3207" t="str">
            <v>VIBURNUM DENTATUM, ARROWWOOD VIBURNUM, 24-INCH TO 30-INCH HEIGHT, BALLED AND BURLAPPED</v>
          </cell>
          <cell r="E3207" t="str">
            <v>EACH</v>
          </cell>
        </row>
        <row r="3208">
          <cell r="A3208" t="str">
            <v>62622-0150</v>
          </cell>
          <cell r="B3208" t="str">
            <v>Viburnum dentatum, arrowwood viburnum, 750mm - 900mm height, balled and burlapped</v>
          </cell>
          <cell r="C3208" t="str">
            <v>Each</v>
          </cell>
          <cell r="D3208" t="str">
            <v>VIBURNUM DENTATUM, ARROWWOOD VIBURNUM, 30-INCH TO 36-INCH HEIGHT, BALLED AND BURLAPPED</v>
          </cell>
          <cell r="E3208" t="str">
            <v>EACH</v>
          </cell>
        </row>
        <row r="3209">
          <cell r="A3209" t="str">
            <v>62622-0200</v>
          </cell>
          <cell r="B3209" t="str">
            <v>Viburnum dentatum, arrowwood viburnum, 1050mm - 1200mm height, balled and burlapped</v>
          </cell>
          <cell r="C3209" t="str">
            <v>Each</v>
          </cell>
          <cell r="D3209" t="str">
            <v>VIBURNUM DENTATUM, ARROWWOOD VIBURNUM, 42-INCH TO 48-INCH HEIGHT, BALLED AND BURLAPPED</v>
          </cell>
          <cell r="E3209" t="str">
            <v>EACH</v>
          </cell>
        </row>
        <row r="3210">
          <cell r="A3210" t="str">
            <v>62622-0250</v>
          </cell>
          <cell r="B3210" t="str">
            <v>Viburnum prunifolium, blackhaw viburnum, 600mm - 750mm height, balled and burlapped</v>
          </cell>
          <cell r="C3210" t="str">
            <v>Each</v>
          </cell>
          <cell r="D3210" t="str">
            <v>VIBURNUM PRUNIFOLIUM, BLACKHAW VIBURNUM, 24-INCH TO 30-INCH HEIGHT, BALLED AND BURLAPPED</v>
          </cell>
          <cell r="E3210" t="str">
            <v>EACH</v>
          </cell>
        </row>
        <row r="3211">
          <cell r="A3211" t="str">
            <v>62622-0300</v>
          </cell>
          <cell r="B3211" t="str">
            <v>Viburnum prunifolium, blackhaw viburnum, 750mm - 900mm height, balled and burlapped</v>
          </cell>
          <cell r="C3211" t="str">
            <v>Each</v>
          </cell>
          <cell r="D3211" t="str">
            <v>VIBURNUM PRUNIFOLIUM, BLACKHAW VIBURNUM, 30-INCH TO 36-INCH HEIGHT, BALLED AND BURLAPPED</v>
          </cell>
          <cell r="E3211" t="str">
            <v>EACH</v>
          </cell>
        </row>
        <row r="3212">
          <cell r="A3212" t="str">
            <v>62622-0350</v>
          </cell>
          <cell r="B3212" t="str">
            <v>Viburnum acerifolium, mapleleaf viburnum, 1050mm - 1200mm height, balled and burlapped</v>
          </cell>
          <cell r="C3212" t="str">
            <v>Each</v>
          </cell>
          <cell r="D3212" t="str">
            <v>VIBURNUM ACERIFOLIUM, MAPLELEAF VIBURNUM, 42-INCH TO 48-INCH HEIGHT, BALLED AND BURLAPPED</v>
          </cell>
          <cell r="E3212" t="str">
            <v>EACH</v>
          </cell>
        </row>
        <row r="3213">
          <cell r="A3213" t="str">
            <v>62622-0400</v>
          </cell>
          <cell r="B3213" t="str">
            <v>Viburnum plicatum 'tomentosa', double file viburnum, 450mm - 600mm height, balled and burlapped</v>
          </cell>
          <cell r="C3213" t="str">
            <v>Each</v>
          </cell>
          <cell r="D3213" t="str">
            <v>VIBURNUM PLICATUM 'TOMENTOSA', DOUBLE FILE VIBURNUM, 18-INCH TO 24-INCH HEIGHT, BALLED AND BURLAPPED</v>
          </cell>
          <cell r="E3213" t="str">
            <v>EACH</v>
          </cell>
        </row>
        <row r="3214">
          <cell r="A3214" t="str">
            <v>62630-0100</v>
          </cell>
          <cell r="B3214" t="str">
            <v>Plantings, seedlings, bare root</v>
          </cell>
          <cell r="C3214" t="str">
            <v>Each</v>
          </cell>
          <cell r="D3214" t="str">
            <v>PLANTINGS, SEEDLINGS, BARE ROOT</v>
          </cell>
          <cell r="E3214" t="str">
            <v>EACH</v>
          </cell>
        </row>
        <row r="3215">
          <cell r="A3215" t="str">
            <v>62630-0200</v>
          </cell>
          <cell r="B3215" t="str">
            <v>Plantings, seedlings, balled and burlapped</v>
          </cell>
          <cell r="C3215" t="str">
            <v>Each</v>
          </cell>
          <cell r="D3215" t="str">
            <v>PLANTINGS, SEEDLINGS, BALLED AND BURLAPPED</v>
          </cell>
          <cell r="E3215" t="str">
            <v>EACH</v>
          </cell>
        </row>
        <row r="3216">
          <cell r="A3216" t="str">
            <v>62630-0300</v>
          </cell>
          <cell r="B3216" t="str">
            <v>Plantings, seedlings, container grown</v>
          </cell>
          <cell r="C3216" t="str">
            <v>Each</v>
          </cell>
          <cell r="D3216" t="str">
            <v>PLANTINGS, SEEDLINGS, CONTAINER GROWN</v>
          </cell>
          <cell r="E3216" t="str">
            <v>EACH</v>
          </cell>
        </row>
        <row r="3217">
          <cell r="A3217" t="str">
            <v>62630-0350</v>
          </cell>
          <cell r="B3217" t="str">
            <v>Plantings, trees, balled and burlapped</v>
          </cell>
          <cell r="C3217" t="str">
            <v>Each</v>
          </cell>
          <cell r="D3217" t="str">
            <v>PLANTINGS, TREES, BALLED AND BURLAPPED</v>
          </cell>
          <cell r="E3217" t="str">
            <v>EACH</v>
          </cell>
        </row>
        <row r="3218">
          <cell r="A3218" t="str">
            <v>62630-0400</v>
          </cell>
          <cell r="B3218" t="str">
            <v>Plantings, wetland plant, container grown</v>
          </cell>
          <cell r="C3218" t="str">
            <v>Each</v>
          </cell>
          <cell r="D3218" t="str">
            <v>PLANTINGS, WETLAND PLANT, CONTAINER GROWN</v>
          </cell>
          <cell r="E3218" t="str">
            <v>EACH</v>
          </cell>
        </row>
        <row r="3219">
          <cell r="A3219" t="str">
            <v>62630-0500</v>
          </cell>
          <cell r="B3219" t="str">
            <v>Plantings, alocasia orda, elephant ear fern</v>
          </cell>
          <cell r="C3219" t="str">
            <v>Each</v>
          </cell>
          <cell r="D3219" t="str">
            <v>PLANTINGS, ALOCASIA ORDA, ELEPHANT EAR FERN</v>
          </cell>
          <cell r="E3219" t="str">
            <v>EACH</v>
          </cell>
        </row>
        <row r="3220">
          <cell r="A3220" t="str">
            <v>62630-0600</v>
          </cell>
          <cell r="B3220" t="str">
            <v>Plantings, campsis radicans, trumpet vine</v>
          </cell>
          <cell r="C3220" t="str">
            <v>Each</v>
          </cell>
          <cell r="D3220" t="str">
            <v>PLANTINGS, CAMPSIS RADICANS, TRUMPET VINE</v>
          </cell>
          <cell r="E3220" t="str">
            <v>EACH</v>
          </cell>
        </row>
        <row r="3221">
          <cell r="A3221" t="str">
            <v>62630-0700</v>
          </cell>
          <cell r="B3221" t="str">
            <v>Plantings, gelsemium sempervirens, car. yellow jasmine</v>
          </cell>
          <cell r="C3221" t="str">
            <v>Each</v>
          </cell>
          <cell r="D3221" t="str">
            <v>PLANTINGS, GELSEMIUM SEMPERVIRENS, CAR. YELLOW JASMINE</v>
          </cell>
          <cell r="E3221" t="str">
            <v>EACH</v>
          </cell>
        </row>
        <row r="3222">
          <cell r="A3222" t="str">
            <v>62630-0800</v>
          </cell>
          <cell r="B3222" t="str">
            <v>Plantings, helianthus debilis, dune sunflower</v>
          </cell>
          <cell r="C3222" t="str">
            <v>Each</v>
          </cell>
          <cell r="D3222" t="str">
            <v>PLANTINGS, HELIANTHUS DEBILIS, DUNE SUNFLOWER</v>
          </cell>
          <cell r="E3222" t="str">
            <v>EACH</v>
          </cell>
        </row>
        <row r="3223">
          <cell r="A3223" t="str">
            <v>62630-0900</v>
          </cell>
          <cell r="B3223" t="str">
            <v>Plantings, ilex cassine, dahoon holly</v>
          </cell>
          <cell r="C3223" t="str">
            <v>Each</v>
          </cell>
          <cell r="D3223" t="str">
            <v>PLANTINGS, ILEX CASSINE, DAHOON HOLLY</v>
          </cell>
          <cell r="E3223" t="str">
            <v>EACH</v>
          </cell>
        </row>
        <row r="3224">
          <cell r="A3224" t="str">
            <v>62630-1000</v>
          </cell>
          <cell r="B3224" t="str">
            <v>Plantings, ilex vomitoria 'nana', dwarf yaupon holly</v>
          </cell>
          <cell r="C3224" t="str">
            <v>Each</v>
          </cell>
          <cell r="D3224" t="str">
            <v>PLANTINGS, ILEX VOMITORIA 'NANA', DWARF YAUPON HOLLY</v>
          </cell>
          <cell r="E3224" t="str">
            <v>EACH</v>
          </cell>
        </row>
        <row r="3225">
          <cell r="A3225" t="str">
            <v>62630-1100</v>
          </cell>
          <cell r="B3225" t="str">
            <v>Plantings, liriope spicata, lily turf,4 liter container, container grown</v>
          </cell>
          <cell r="C3225" t="str">
            <v>Each</v>
          </cell>
          <cell r="D3225" t="str">
            <v>PLANTINGS, LIRIOPE SPICATA, LILY TURF, 1 GALLON CONTAINER, CONTAINER GROWN</v>
          </cell>
          <cell r="E3225" t="str">
            <v>EACH</v>
          </cell>
        </row>
        <row r="3226">
          <cell r="A3226" t="str">
            <v>62630-1200</v>
          </cell>
          <cell r="B3226" t="str">
            <v>Plantings, myrica cerifera, wax myrtle</v>
          </cell>
          <cell r="C3226" t="str">
            <v>Each</v>
          </cell>
          <cell r="D3226" t="str">
            <v>PLANTINGS, MYRICA CERIFERA, WAX MYRTLE</v>
          </cell>
          <cell r="E3226" t="str">
            <v>EACH</v>
          </cell>
        </row>
        <row r="3227">
          <cell r="A3227" t="str">
            <v>62630-1300</v>
          </cell>
          <cell r="B3227" t="str">
            <v>Plantings, nerium oleander 'nana', dwarf oleander</v>
          </cell>
          <cell r="C3227" t="str">
            <v>Each</v>
          </cell>
          <cell r="D3227" t="str">
            <v>PLANTINGS, NERIUM OLEANDER 'NANA', DWARF OLEANDER</v>
          </cell>
          <cell r="E3227" t="str">
            <v>EACH</v>
          </cell>
        </row>
        <row r="3228">
          <cell r="A3228" t="str">
            <v>62630-1400</v>
          </cell>
          <cell r="B3228" t="str">
            <v>Plantings, sabal palmetto, sabal palm</v>
          </cell>
          <cell r="C3228" t="str">
            <v>Each</v>
          </cell>
          <cell r="D3228" t="str">
            <v>PLANTINGS, SABAL PALMETTO, SABAL PALM</v>
          </cell>
          <cell r="E3228" t="str">
            <v>EACH</v>
          </cell>
        </row>
        <row r="3229">
          <cell r="A3229" t="str">
            <v>62630-1500</v>
          </cell>
          <cell r="B3229" t="str">
            <v>Plantings, serenoa repens, saw palmetto</v>
          </cell>
          <cell r="C3229" t="str">
            <v>Each</v>
          </cell>
          <cell r="D3229" t="str">
            <v>PLANTINGS, SERENOA REPENS, SAW PALMETTO</v>
          </cell>
          <cell r="E3229" t="str">
            <v>EACH</v>
          </cell>
        </row>
        <row r="3230">
          <cell r="A3230" t="str">
            <v>62630-1600</v>
          </cell>
          <cell r="B3230" t="str">
            <v>Plantings, uniola paniculata, sea oats</v>
          </cell>
          <cell r="C3230" t="str">
            <v>Each</v>
          </cell>
          <cell r="D3230" t="str">
            <v>PLANTINGS, UNIOLA PANICULATA, SEA OATS</v>
          </cell>
          <cell r="E3230" t="str">
            <v>EACH</v>
          </cell>
        </row>
        <row r="3231">
          <cell r="A3231" t="str">
            <v>62630-1700</v>
          </cell>
          <cell r="B3231" t="str">
            <v>Plantings, wedelia trilobata, wedelia</v>
          </cell>
          <cell r="C3231" t="str">
            <v>Each</v>
          </cell>
          <cell r="D3231" t="str">
            <v>PLANTINGS, WEDELIA TRILOBATA, WEDELIA</v>
          </cell>
          <cell r="E3231" t="str">
            <v>EACH</v>
          </cell>
        </row>
        <row r="3232">
          <cell r="A3232" t="str">
            <v>62630-1800</v>
          </cell>
          <cell r="B3232" t="str">
            <v>Plantings, yucca filimentosa, bear grass</v>
          </cell>
          <cell r="C3232" t="str">
            <v>Each</v>
          </cell>
          <cell r="D3232" t="str">
            <v>PLANTINGS, YUCCA FILIMENTOSA, BEAR GRASS</v>
          </cell>
          <cell r="E3232" t="str">
            <v>EACH</v>
          </cell>
        </row>
        <row r="3233">
          <cell r="A3233" t="str">
            <v>62630-1900</v>
          </cell>
          <cell r="B3233" t="str">
            <v>Plantings, polystichum acrostichoides, christmas fern</v>
          </cell>
          <cell r="C3233" t="str">
            <v>Each</v>
          </cell>
          <cell r="D3233" t="str">
            <v>PLANTINGS, POLYSTICHUM ACROSTICHOIDES, CHRISTMAS FERN</v>
          </cell>
          <cell r="E3233" t="str">
            <v>EACH</v>
          </cell>
        </row>
        <row r="3234">
          <cell r="A3234" t="str">
            <v>62630-2000</v>
          </cell>
          <cell r="B3234" t="str">
            <v>Plantings, callicarpa americana, american beautyberry, 750mm height, 27 liter, container grown</v>
          </cell>
          <cell r="C3234" t="str">
            <v>Each</v>
          </cell>
          <cell r="D3234" t="str">
            <v>PLANTINGS, CALLICARPA AMERICANA, AMERICAN BEAUTYBERRY, 30-INCH HEIGHT, 7 GALLON, CONTAINER GROWN</v>
          </cell>
          <cell r="E3234" t="str">
            <v>EACH</v>
          </cell>
        </row>
        <row r="3235">
          <cell r="A3235" t="str">
            <v>62630-2100</v>
          </cell>
          <cell r="B3235" t="str">
            <v>Plantings, calycanthus floridus, eastern sweetshrub, 700mm height, 27 liter, container grown</v>
          </cell>
          <cell r="C3235" t="str">
            <v>Each</v>
          </cell>
          <cell r="D3235" t="str">
            <v>PLANTINGS, CALYCANTHUS FLORIDUS, EASTERN SWEETSHRUB, 28-INCH HEIGHT, 7 GALLON, CONTAINER GROWN</v>
          </cell>
          <cell r="E3235" t="str">
            <v>EACH</v>
          </cell>
        </row>
        <row r="3236">
          <cell r="A3236" t="str">
            <v>62630-2200</v>
          </cell>
          <cell r="B3236" t="str">
            <v>Plantings, clethra alnifolia, sweetpepperbush, 700mm height, 27 liter, container grown</v>
          </cell>
          <cell r="C3236" t="str">
            <v>Each</v>
          </cell>
          <cell r="D3236" t="str">
            <v>PLANTINGS, CLETHRA ALNIFOLIA, SWEETPEPPERBUSH, 28-INCH HEIGHT, 7 GALLON, CONTAINER GROWN</v>
          </cell>
          <cell r="E3236" t="str">
            <v>EACH</v>
          </cell>
        </row>
        <row r="3237">
          <cell r="A3237" t="str">
            <v>62630-2300</v>
          </cell>
          <cell r="B3237" t="str">
            <v>Plantings, itea virginica, virginia sweetspire, 900mm height, 27 liter, container grown</v>
          </cell>
          <cell r="C3237" t="str">
            <v>Each</v>
          </cell>
          <cell r="D3237" t="str">
            <v>PLANTINGS, ITEA VIRGINICA, VIRGINIA SWEETSPIRE, 36-INCH HEIGHT, 7 GALLON, CONTAINER GROWN</v>
          </cell>
          <cell r="E3237" t="str">
            <v>EACH</v>
          </cell>
        </row>
        <row r="3238">
          <cell r="A3238" t="str">
            <v>62630-2400</v>
          </cell>
          <cell r="B3238" t="str">
            <v>Plantings, leucothoe axillaris, coastal doghobble, 600mm height, 27 liter, container grown</v>
          </cell>
          <cell r="C3238" t="str">
            <v>Each</v>
          </cell>
          <cell r="D3238" t="str">
            <v>PLANTINGS, LEUCOTHOE AXILLARIS, COASTAL DOGHOBBLE, 24-INCH, CONTAINER GROWN</v>
          </cell>
          <cell r="E3238" t="str">
            <v>EACH</v>
          </cell>
        </row>
        <row r="3239">
          <cell r="A3239" t="str">
            <v>62631-0000</v>
          </cell>
          <cell r="B3239" t="str">
            <v>Plantings</v>
          </cell>
          <cell r="C3239" t="str">
            <v>ha</v>
          </cell>
          <cell r="D3239" t="str">
            <v>PLANTINGS</v>
          </cell>
          <cell r="E3239" t="str">
            <v>ACRE</v>
          </cell>
        </row>
        <row r="3240">
          <cell r="A3240" t="str">
            <v>62632-0000</v>
          </cell>
          <cell r="B3240" t="str">
            <v>Plantings</v>
          </cell>
          <cell r="C3240" t="str">
            <v>LPSM</v>
          </cell>
          <cell r="D3240" t="str">
            <v>PLANTINGS</v>
          </cell>
          <cell r="E3240" t="str">
            <v>LPSM</v>
          </cell>
        </row>
        <row r="3241">
          <cell r="A3241" t="str">
            <v>62635-0100</v>
          </cell>
          <cell r="B3241" t="str">
            <v>Cuttings, alder</v>
          </cell>
          <cell r="C3241" t="str">
            <v>Each</v>
          </cell>
          <cell r="D3241" t="str">
            <v>CUTTINGS, ALDER</v>
          </cell>
          <cell r="E3241" t="str">
            <v>EACH</v>
          </cell>
        </row>
        <row r="3242">
          <cell r="A3242" t="str">
            <v>62635-1000</v>
          </cell>
          <cell r="B3242" t="str">
            <v>Cuttings, cottonwood pole</v>
          </cell>
          <cell r="C3242" t="str">
            <v>Each</v>
          </cell>
          <cell r="D3242" t="str">
            <v>CUTTINGS, COTTONWOOD POLE</v>
          </cell>
          <cell r="E3242" t="str">
            <v>EACH</v>
          </cell>
        </row>
        <row r="3243">
          <cell r="A3243" t="str">
            <v>62635-1500</v>
          </cell>
          <cell r="B3243" t="str">
            <v>Cuttings, red osier dogwood</v>
          </cell>
          <cell r="C3243" t="str">
            <v>Each</v>
          </cell>
          <cell r="D3243" t="str">
            <v>CUTTINGS, RED OSIER DOGWOOD</v>
          </cell>
          <cell r="E3243" t="str">
            <v>EACH</v>
          </cell>
        </row>
        <row r="3244">
          <cell r="A3244" t="str">
            <v>62635-2000</v>
          </cell>
          <cell r="B3244" t="str">
            <v>Cuttings, willow staking</v>
          </cell>
          <cell r="C3244" t="str">
            <v>Each</v>
          </cell>
          <cell r="D3244" t="str">
            <v>CUTTINGS, WILLOW STAKING</v>
          </cell>
          <cell r="E3244" t="str">
            <v>EACH</v>
          </cell>
        </row>
        <row r="3245">
          <cell r="A3245" t="str">
            <v>62635-3000</v>
          </cell>
          <cell r="B3245" t="str">
            <v>Cuttings, willow pole</v>
          </cell>
          <cell r="C3245" t="str">
            <v>Each</v>
          </cell>
          <cell r="D3245" t="str">
            <v>CUTTINGS, WILLOW POLE</v>
          </cell>
          <cell r="E3245" t="str">
            <v>EACH</v>
          </cell>
        </row>
        <row r="3246">
          <cell r="A3246" t="str">
            <v>62636-1000</v>
          </cell>
          <cell r="B3246" t="str">
            <v>Bundles, alder</v>
          </cell>
          <cell r="C3246" t="str">
            <v>Each</v>
          </cell>
          <cell r="D3246" t="str">
            <v>BUNDLES, ALDER</v>
          </cell>
          <cell r="E3246" t="str">
            <v>EACH</v>
          </cell>
        </row>
        <row r="3247">
          <cell r="A3247" t="str">
            <v>62636-2000</v>
          </cell>
          <cell r="B3247" t="str">
            <v>Bundles, willow</v>
          </cell>
          <cell r="C3247" t="str">
            <v>Each</v>
          </cell>
          <cell r="D3247" t="str">
            <v>BUNDLES, WILLOW</v>
          </cell>
          <cell r="E3247" t="str">
            <v>EACH</v>
          </cell>
        </row>
        <row r="3248">
          <cell r="A3248" t="str">
            <v>62640-0000</v>
          </cell>
          <cell r="B3248" t="str">
            <v>Tree grate</v>
          </cell>
          <cell r="C3248" t="str">
            <v>Each</v>
          </cell>
          <cell r="D3248" t="str">
            <v>TREE GRATE</v>
          </cell>
          <cell r="E3248" t="str">
            <v>EACH</v>
          </cell>
        </row>
        <row r="3249">
          <cell r="A3249" t="str">
            <v>62641-0000</v>
          </cell>
          <cell r="B3249" t="str">
            <v>Tree well</v>
          </cell>
          <cell r="C3249" t="str">
            <v>Each</v>
          </cell>
          <cell r="D3249" t="str">
            <v>TREE WELL</v>
          </cell>
          <cell r="E3249" t="str">
            <v>EACH</v>
          </cell>
        </row>
        <row r="3250">
          <cell r="A3250" t="str">
            <v>62642-0000</v>
          </cell>
          <cell r="B3250" t="str">
            <v>Root barrier</v>
          </cell>
          <cell r="C3250" t="str">
            <v>m</v>
          </cell>
          <cell r="D3250" t="str">
            <v>ROOT BARRIER</v>
          </cell>
          <cell r="E3250" t="str">
            <v>LNFT</v>
          </cell>
        </row>
        <row r="3251">
          <cell r="A3251" t="str">
            <v>62643-0500</v>
          </cell>
          <cell r="B3251" t="str">
            <v>Landscape edging, metal</v>
          </cell>
          <cell r="C3251" t="str">
            <v>m</v>
          </cell>
          <cell r="D3251" t="str">
            <v>LANDSCAPE EDGING, METAL</v>
          </cell>
          <cell r="E3251" t="str">
            <v>LNFT</v>
          </cell>
        </row>
        <row r="3252">
          <cell r="A3252" t="str">
            <v>62650-1000</v>
          </cell>
          <cell r="B3252" t="str">
            <v>Remove and replant tree and shrub</v>
          </cell>
          <cell r="C3252" t="str">
            <v>Each</v>
          </cell>
          <cell r="D3252" t="str">
            <v>REMOVE AND REPLANT TREE AND SHRUB</v>
          </cell>
          <cell r="E3252" t="str">
            <v>EACH</v>
          </cell>
        </row>
        <row r="3253">
          <cell r="A3253" t="str">
            <v>62701-0000</v>
          </cell>
          <cell r="B3253" t="str">
            <v>Sod</v>
          </cell>
          <cell r="C3253" t="str">
            <v>m2</v>
          </cell>
          <cell r="D3253" t="str">
            <v>SOD</v>
          </cell>
          <cell r="E3253" t="str">
            <v>SQYD</v>
          </cell>
        </row>
        <row r="3254">
          <cell r="A3254" t="str">
            <v>62701-1000</v>
          </cell>
          <cell r="B3254" t="str">
            <v>Sod, solid</v>
          </cell>
          <cell r="C3254" t="str">
            <v>m2</v>
          </cell>
          <cell r="D3254" t="str">
            <v>SOD, SOLID</v>
          </cell>
          <cell r="E3254" t="str">
            <v>SQYD</v>
          </cell>
        </row>
        <row r="3255">
          <cell r="A3255" t="str">
            <v>62701-2000</v>
          </cell>
          <cell r="B3255" t="str">
            <v>Sod, strip</v>
          </cell>
          <cell r="C3255" t="str">
            <v>m2</v>
          </cell>
          <cell r="D3255" t="str">
            <v>SOD, STRIP</v>
          </cell>
          <cell r="E3255" t="str">
            <v>SQYD</v>
          </cell>
        </row>
        <row r="3256">
          <cell r="A3256" t="str">
            <v>62701-3000</v>
          </cell>
          <cell r="B3256" t="str">
            <v>Sod, spot</v>
          </cell>
          <cell r="C3256" t="str">
            <v>m2</v>
          </cell>
          <cell r="D3256" t="str">
            <v>SOD, SPOT</v>
          </cell>
          <cell r="E3256" t="str">
            <v>SQYD</v>
          </cell>
        </row>
        <row r="3257">
          <cell r="A3257" t="str">
            <v>62901-0000</v>
          </cell>
          <cell r="B3257" t="str">
            <v>Rolled erosion control product</v>
          </cell>
          <cell r="C3257" t="str">
            <v>m2</v>
          </cell>
          <cell r="D3257" t="str">
            <v>ROLLED EROSION CONTROL PRODUCT</v>
          </cell>
          <cell r="E3257" t="str">
            <v>SQYD</v>
          </cell>
        </row>
        <row r="3258">
          <cell r="A3258" t="str">
            <v>62901-0100</v>
          </cell>
          <cell r="B3258" t="str">
            <v>Rolled erosion control product, type 1.A</v>
          </cell>
          <cell r="C3258" t="str">
            <v>m2</v>
          </cell>
          <cell r="D3258" t="str">
            <v>ROLLED EROSION CONTROL PRODUCT, TYPE 1.A</v>
          </cell>
          <cell r="E3258" t="str">
            <v>SQYD</v>
          </cell>
        </row>
        <row r="3259">
          <cell r="A3259" t="str">
            <v>62901-0200</v>
          </cell>
          <cell r="B3259" t="str">
            <v>Rolled erosion control product, type 1.B</v>
          </cell>
          <cell r="C3259" t="str">
            <v>m2</v>
          </cell>
          <cell r="D3259" t="str">
            <v>ROLLED EROSION CONTROL PRODUCT, TYPE 1.B</v>
          </cell>
          <cell r="E3259" t="str">
            <v>SQYD</v>
          </cell>
        </row>
        <row r="3260">
          <cell r="A3260" t="str">
            <v>62901-0300</v>
          </cell>
          <cell r="B3260" t="str">
            <v>Rolled erosion control product, type 1.C</v>
          </cell>
          <cell r="C3260" t="str">
            <v>m2</v>
          </cell>
          <cell r="D3260" t="str">
            <v>ROLLED EROSION CONTROL PRODUCT, TYPE 1.C</v>
          </cell>
          <cell r="E3260" t="str">
            <v>SQYD</v>
          </cell>
        </row>
        <row r="3261">
          <cell r="A3261" t="str">
            <v>62901-0400</v>
          </cell>
          <cell r="B3261" t="str">
            <v>Rolled erosion control product, type 1.D</v>
          </cell>
          <cell r="C3261" t="str">
            <v>m2</v>
          </cell>
          <cell r="D3261" t="str">
            <v>ROLLED EROSION CONTROL PRODUCT, TYPE 1.D</v>
          </cell>
          <cell r="E3261" t="str">
            <v>SQYD</v>
          </cell>
        </row>
        <row r="3262">
          <cell r="A3262" t="str">
            <v>62901-0500</v>
          </cell>
          <cell r="B3262" t="str">
            <v>Rolled erosion control product, type 2.A</v>
          </cell>
          <cell r="C3262" t="str">
            <v>m2</v>
          </cell>
          <cell r="D3262" t="str">
            <v>ROLLED EROSION CONTROL PRODUCT, TYPE 2.A</v>
          </cell>
          <cell r="E3262" t="str">
            <v>SQYD</v>
          </cell>
        </row>
        <row r="3263">
          <cell r="A3263" t="str">
            <v>62901-0600</v>
          </cell>
          <cell r="B3263" t="str">
            <v>Rolled erosion control product, type 2.B</v>
          </cell>
          <cell r="C3263" t="str">
            <v>m2</v>
          </cell>
          <cell r="D3263" t="str">
            <v>ROLLED EROSION CONTROL PRODUCT, TYPE 2.B</v>
          </cell>
          <cell r="E3263" t="str">
            <v>SQYD</v>
          </cell>
        </row>
        <row r="3264">
          <cell r="A3264" t="str">
            <v>62901-0700</v>
          </cell>
          <cell r="B3264" t="str">
            <v>Rolled erosion control product, type 2.C</v>
          </cell>
          <cell r="C3264" t="str">
            <v>m2</v>
          </cell>
          <cell r="D3264" t="str">
            <v>ROLLED EROSION CONTROL PRODUCT, TYPE 2.C</v>
          </cell>
          <cell r="E3264" t="str">
            <v>SQYD</v>
          </cell>
        </row>
        <row r="3265">
          <cell r="A3265" t="str">
            <v>62901-0800</v>
          </cell>
          <cell r="B3265" t="str">
            <v>Rolled erosion control product, type 2.D</v>
          </cell>
          <cell r="C3265" t="str">
            <v>m2</v>
          </cell>
          <cell r="D3265" t="str">
            <v>ROLLED EROSION CONTROL PRODUCT, TYPE 2.D</v>
          </cell>
          <cell r="E3265" t="str">
            <v>SQYD</v>
          </cell>
        </row>
        <row r="3266">
          <cell r="A3266" t="str">
            <v>62901-0900</v>
          </cell>
          <cell r="B3266" t="str">
            <v>Rolled erosion control product, type 3.A</v>
          </cell>
          <cell r="C3266" t="str">
            <v>m2</v>
          </cell>
          <cell r="D3266" t="str">
            <v>ROLLED EROSION CONTROL PRODUCT, TYPE 3.A</v>
          </cell>
          <cell r="E3266" t="str">
            <v>SQYD</v>
          </cell>
        </row>
        <row r="3267">
          <cell r="A3267" t="str">
            <v>62901-1000</v>
          </cell>
          <cell r="B3267" t="str">
            <v>Rolled erosion control product, type 3.B</v>
          </cell>
          <cell r="C3267" t="str">
            <v>m2</v>
          </cell>
          <cell r="D3267" t="str">
            <v>ROLLED EROSION CONTROL PRODUCT, TYPE 3.B</v>
          </cell>
          <cell r="E3267" t="str">
            <v>SQYD</v>
          </cell>
        </row>
        <row r="3268">
          <cell r="A3268" t="str">
            <v>62901-1100</v>
          </cell>
          <cell r="B3268" t="str">
            <v>Rolled erosion control product, type 4</v>
          </cell>
          <cell r="C3268" t="str">
            <v>m2</v>
          </cell>
          <cell r="D3268" t="str">
            <v>ROLLED EROSION CONTROL PRODUCT, TYPE 4</v>
          </cell>
          <cell r="E3268" t="str">
            <v>SQYD</v>
          </cell>
        </row>
        <row r="3269">
          <cell r="A3269" t="str">
            <v>62901-1200</v>
          </cell>
          <cell r="B3269" t="str">
            <v>Rolled erosion control product, type 5.A</v>
          </cell>
          <cell r="C3269" t="str">
            <v>m2</v>
          </cell>
          <cell r="D3269" t="str">
            <v>ROLLED EROSION CONTROL PRODUCT, TYPE 5.A</v>
          </cell>
          <cell r="E3269" t="str">
            <v>SQYD</v>
          </cell>
        </row>
        <row r="3270">
          <cell r="A3270" t="str">
            <v>62901-1300</v>
          </cell>
          <cell r="B3270" t="str">
            <v>Rolled erosion control product, type 5.B</v>
          </cell>
          <cell r="C3270" t="str">
            <v>m2</v>
          </cell>
          <cell r="D3270" t="str">
            <v>ROLLED EROSION CONTROL PRODUCT, TYPE 5.B</v>
          </cell>
          <cell r="E3270" t="str">
            <v>SQYD</v>
          </cell>
        </row>
        <row r="3271">
          <cell r="A3271" t="str">
            <v>62901-1400</v>
          </cell>
          <cell r="B3271" t="str">
            <v>Rolled erosion control product, type 5.C</v>
          </cell>
          <cell r="C3271" t="str">
            <v>m2</v>
          </cell>
          <cell r="D3271" t="str">
            <v>ROLLED EROSION CONTROL PRODUCT, TYPE 5.C</v>
          </cell>
          <cell r="E3271" t="str">
            <v>SQYD</v>
          </cell>
        </row>
        <row r="3272">
          <cell r="A3272" t="str">
            <v>62901-1500</v>
          </cell>
          <cell r="B3272" t="str">
            <v>Rolled erosion control product, type 5.D</v>
          </cell>
          <cell r="C3272" t="str">
            <v>m2</v>
          </cell>
          <cell r="D3272" t="str">
            <v>ROLLED EROSION CONTROL PRODUCT, TYPE 5.D</v>
          </cell>
          <cell r="E3272" t="str">
            <v>SQYD</v>
          </cell>
        </row>
        <row r="3273">
          <cell r="A3273" t="str">
            <v>62902-0000</v>
          </cell>
          <cell r="B3273" t="str">
            <v>Rolled erosion control product</v>
          </cell>
          <cell r="C3273" t="str">
            <v>ha</v>
          </cell>
          <cell r="D3273" t="str">
            <v>ROLLED EROSION CONTROL PRODUCT</v>
          </cell>
          <cell r="E3273" t="str">
            <v>ACRE</v>
          </cell>
        </row>
        <row r="3274">
          <cell r="A3274" t="str">
            <v>62902-0100</v>
          </cell>
          <cell r="B3274" t="str">
            <v>Rolled erosion control product, type 1.A</v>
          </cell>
          <cell r="C3274" t="str">
            <v>ha</v>
          </cell>
          <cell r="D3274" t="str">
            <v>ROLLED EROSION CONTROL PRODUCT, TYPE 1.A</v>
          </cell>
          <cell r="E3274" t="str">
            <v>ACRE</v>
          </cell>
        </row>
        <row r="3275">
          <cell r="A3275" t="str">
            <v>62902-0200</v>
          </cell>
          <cell r="B3275" t="str">
            <v>Rolled erosion control product, type 1.B</v>
          </cell>
          <cell r="C3275" t="str">
            <v>ha</v>
          </cell>
          <cell r="D3275" t="str">
            <v>ROLLED EROSION CONTROL PRODUCT, TYPE 1.B</v>
          </cell>
          <cell r="E3275" t="str">
            <v>ACRE</v>
          </cell>
        </row>
        <row r="3276">
          <cell r="A3276" t="str">
            <v>62902-0300</v>
          </cell>
          <cell r="B3276" t="str">
            <v>Rolled erosion control product, type 1.C</v>
          </cell>
          <cell r="C3276" t="str">
            <v>ha</v>
          </cell>
          <cell r="D3276" t="str">
            <v>ROLLED EROSION CONTROL PRODUCT, TYPE 1.C</v>
          </cell>
          <cell r="E3276" t="str">
            <v>ACRE</v>
          </cell>
        </row>
        <row r="3277">
          <cell r="A3277" t="str">
            <v>62902-0400</v>
          </cell>
          <cell r="B3277" t="str">
            <v>Rolled erosion control product, type 1.D</v>
          </cell>
          <cell r="C3277" t="str">
            <v>ha</v>
          </cell>
          <cell r="D3277" t="str">
            <v>ROLLED EROSION CONTROL PRODUCT, TYPE 1.D</v>
          </cell>
          <cell r="E3277" t="str">
            <v>ACRE</v>
          </cell>
        </row>
        <row r="3278">
          <cell r="A3278" t="str">
            <v>62902-0500</v>
          </cell>
          <cell r="B3278" t="str">
            <v>Rolled erosion control product, type 2.A</v>
          </cell>
          <cell r="C3278" t="str">
            <v>ha</v>
          </cell>
          <cell r="D3278" t="str">
            <v>ROLLED EROSION CONTROL PRODUCT, TYPE 2.A</v>
          </cell>
          <cell r="E3278" t="str">
            <v>ACRE</v>
          </cell>
        </row>
        <row r="3279">
          <cell r="A3279" t="str">
            <v>62902-0600</v>
          </cell>
          <cell r="B3279" t="str">
            <v>Rolled erosion control product, type 2.B</v>
          </cell>
          <cell r="C3279" t="str">
            <v>ha</v>
          </cell>
          <cell r="D3279" t="str">
            <v>ROLLED EROSION CONTROL PRODUCT, TYPE 2.B</v>
          </cell>
          <cell r="E3279" t="str">
            <v>ACRE</v>
          </cell>
        </row>
        <row r="3280">
          <cell r="A3280" t="str">
            <v>62902-0700</v>
          </cell>
          <cell r="B3280" t="str">
            <v>Rolled erosion control product, type 2.C</v>
          </cell>
          <cell r="C3280" t="str">
            <v>ha</v>
          </cell>
          <cell r="D3280" t="str">
            <v>ROLLED EROSION CONTROL PRODUCT, TYPE 2.C</v>
          </cell>
          <cell r="E3280" t="str">
            <v>ACRE</v>
          </cell>
        </row>
        <row r="3281">
          <cell r="A3281" t="str">
            <v>62902-0800</v>
          </cell>
          <cell r="B3281" t="str">
            <v>Rolled erosion control product, type 2.D</v>
          </cell>
          <cell r="C3281" t="str">
            <v>ha</v>
          </cell>
          <cell r="D3281" t="str">
            <v>ROLLED EROSION CONTROL PRODUCT, TYPE 2.D</v>
          </cell>
          <cell r="E3281" t="str">
            <v>ACRE</v>
          </cell>
        </row>
        <row r="3282">
          <cell r="A3282" t="str">
            <v>62902-0900</v>
          </cell>
          <cell r="B3282" t="str">
            <v>Rolled erosion control product, type 3.A</v>
          </cell>
          <cell r="C3282" t="str">
            <v>ha</v>
          </cell>
          <cell r="D3282" t="str">
            <v>ROLLED EROSION CONTROL PRODUCT, TYPE 3.A</v>
          </cell>
          <cell r="E3282" t="str">
            <v>ACRE</v>
          </cell>
        </row>
        <row r="3283">
          <cell r="A3283" t="str">
            <v>62902-1000</v>
          </cell>
          <cell r="B3283" t="str">
            <v>Rolled erosion control product, type 3.B</v>
          </cell>
          <cell r="C3283" t="str">
            <v>ha</v>
          </cell>
          <cell r="D3283" t="str">
            <v>ROLLED EROSION CONTROL PRODUCT, TYPE 3.B</v>
          </cell>
          <cell r="E3283" t="str">
            <v>ACRE</v>
          </cell>
        </row>
        <row r="3284">
          <cell r="A3284" t="str">
            <v>62902-1100</v>
          </cell>
          <cell r="B3284" t="str">
            <v>Rolled erosion control product, type 4</v>
          </cell>
          <cell r="C3284" t="str">
            <v>ha</v>
          </cell>
          <cell r="D3284" t="str">
            <v>ROLLED EROSION CONTROL PRODUCT, TYPE 4</v>
          </cell>
          <cell r="E3284" t="str">
            <v>ACRE</v>
          </cell>
        </row>
        <row r="3285">
          <cell r="A3285" t="str">
            <v>62902-1200</v>
          </cell>
          <cell r="B3285" t="str">
            <v>Rolled erosion control product, type 5.A</v>
          </cell>
          <cell r="C3285" t="str">
            <v>ha</v>
          </cell>
          <cell r="D3285" t="str">
            <v>ROLLED EROSION CONTROL PRODUCT, TYPE 5.A</v>
          </cell>
          <cell r="E3285" t="str">
            <v>ACRE</v>
          </cell>
        </row>
        <row r="3286">
          <cell r="A3286" t="str">
            <v>62902-1300</v>
          </cell>
          <cell r="B3286" t="str">
            <v>Rolled erosion control product, type 5.B</v>
          </cell>
          <cell r="C3286" t="str">
            <v>ha</v>
          </cell>
          <cell r="D3286" t="str">
            <v>ROLLED EROSION CONTROL PRODUCT, TYPE 5.B</v>
          </cell>
          <cell r="E3286" t="str">
            <v>ACRE</v>
          </cell>
        </row>
        <row r="3287">
          <cell r="A3287" t="str">
            <v>62902-1400</v>
          </cell>
          <cell r="B3287" t="str">
            <v>Rolled erosion control product, type 5.C</v>
          </cell>
          <cell r="C3287" t="str">
            <v>ha</v>
          </cell>
          <cell r="D3287" t="str">
            <v>ROLLED EROSION CONTROL PRODUCT, TYPE 5.C</v>
          </cell>
          <cell r="E3287" t="str">
            <v>ACRE</v>
          </cell>
        </row>
        <row r="3288">
          <cell r="A3288" t="str">
            <v>62903-0000</v>
          </cell>
          <cell r="B3288" t="str">
            <v>Cellular confinement system</v>
          </cell>
          <cell r="C3288" t="str">
            <v>m2</v>
          </cell>
          <cell r="D3288" t="str">
            <v>CELLULAR CONFINEMENT SYSTEM</v>
          </cell>
          <cell r="E3288" t="str">
            <v>SQYD</v>
          </cell>
        </row>
        <row r="3289">
          <cell r="A3289" t="str">
            <v>62910-1000</v>
          </cell>
          <cell r="B3289" t="str">
            <v>Cellular confinement system backfill, granular</v>
          </cell>
          <cell r="C3289" t="str">
            <v>m3</v>
          </cell>
          <cell r="D3289" t="str">
            <v>CELLULAR CONFINEMENT SYSTEM BACKFILL, GRANULAR</v>
          </cell>
          <cell r="E3289" t="str">
            <v>CUYD</v>
          </cell>
        </row>
        <row r="3290">
          <cell r="A3290" t="str">
            <v>63301-0000</v>
          </cell>
          <cell r="B3290" t="str">
            <v>Sign system</v>
          </cell>
          <cell r="C3290" t="str">
            <v>Each</v>
          </cell>
          <cell r="D3290" t="str">
            <v>SIGN SYSTEM</v>
          </cell>
          <cell r="E3290" t="str">
            <v>EACH</v>
          </cell>
        </row>
        <row r="3291">
          <cell r="A3291" t="str">
            <v>63301-1000</v>
          </cell>
          <cell r="B3291" t="str">
            <v>Sign system, Government furnished sign</v>
          </cell>
          <cell r="C3291" t="str">
            <v>Each</v>
          </cell>
          <cell r="D3291" t="str">
            <v>SIGN SYSTEM, GOVERNMENT FURNISHED SIGN</v>
          </cell>
          <cell r="E3291" t="str">
            <v>EACH</v>
          </cell>
        </row>
        <row r="3292">
          <cell r="A3292" t="str">
            <v>63302-0000</v>
          </cell>
          <cell r="B3292" t="str">
            <v>Sign system</v>
          </cell>
          <cell r="C3292" t="str">
            <v>m2</v>
          </cell>
          <cell r="D3292" t="str">
            <v>SIGN SYSTEM</v>
          </cell>
          <cell r="E3292" t="str">
            <v>SQFT</v>
          </cell>
        </row>
        <row r="3293">
          <cell r="A3293" t="str">
            <v>63302-1000</v>
          </cell>
          <cell r="B3293" t="str">
            <v>Sign system, Government furnished sign</v>
          </cell>
          <cell r="C3293" t="str">
            <v>m2</v>
          </cell>
          <cell r="D3293" t="str">
            <v>SIGN SYSTEM, GOVERNMENT FURNISHED SIGN</v>
          </cell>
          <cell r="E3293" t="str">
            <v>SQFT</v>
          </cell>
        </row>
        <row r="3294">
          <cell r="A3294" t="str">
            <v>63303-0100</v>
          </cell>
          <cell r="B3294" t="str">
            <v>Sign, steel panel, type 3 sheeting</v>
          </cell>
          <cell r="C3294" t="str">
            <v>Each</v>
          </cell>
          <cell r="D3294" t="str">
            <v>SIGN, STEEL PANEL, TYPE 3 SHEETING</v>
          </cell>
          <cell r="E3294" t="str">
            <v>EACH</v>
          </cell>
        </row>
        <row r="3295">
          <cell r="A3295" t="str">
            <v>63303-0300</v>
          </cell>
          <cell r="B3295" t="str">
            <v>Sign, steel panel, type 8 sheeting</v>
          </cell>
          <cell r="C3295" t="str">
            <v>Each</v>
          </cell>
          <cell r="D3295" t="str">
            <v>SIGN, STEEL PANEL, TYPE 8 SHEETING</v>
          </cell>
          <cell r="E3295" t="str">
            <v>EACH</v>
          </cell>
        </row>
        <row r="3296">
          <cell r="A3296" t="str">
            <v>63303-0400</v>
          </cell>
          <cell r="B3296" t="str">
            <v>Sign, steel panel, type 9 sheeting</v>
          </cell>
          <cell r="C3296" t="str">
            <v>Each</v>
          </cell>
          <cell r="D3296" t="str">
            <v>SIGN, STEEL PANEL, TYPE 9 SHEETING</v>
          </cell>
          <cell r="E3296" t="str">
            <v>EACH</v>
          </cell>
        </row>
        <row r="3297">
          <cell r="A3297" t="str">
            <v>63303-0500</v>
          </cell>
          <cell r="B3297" t="str">
            <v>Sign, plywood panel, type 3 sheeting</v>
          </cell>
          <cell r="C3297" t="str">
            <v>Each</v>
          </cell>
          <cell r="D3297" t="str">
            <v>SIGN, PLYWOOD PANEL, TYPE 3 SHEETING</v>
          </cell>
          <cell r="E3297" t="str">
            <v>EACH</v>
          </cell>
        </row>
        <row r="3298">
          <cell r="A3298" t="str">
            <v>63303-0700</v>
          </cell>
          <cell r="B3298" t="str">
            <v>Sign, plywood panel, type 8 sheeting</v>
          </cell>
          <cell r="C3298" t="str">
            <v>Each</v>
          </cell>
          <cell r="D3298" t="str">
            <v>SIGN, PLYWOOD PANEL, TYPE 8 SHEETING</v>
          </cell>
          <cell r="E3298" t="str">
            <v>EACH</v>
          </cell>
        </row>
        <row r="3299">
          <cell r="A3299" t="str">
            <v>63303-0800</v>
          </cell>
          <cell r="B3299" t="str">
            <v>Sign, plywood panel, type 9 sheeting</v>
          </cell>
          <cell r="C3299" t="str">
            <v>Each</v>
          </cell>
          <cell r="D3299" t="str">
            <v>SIGN, PLYWOOD PANEL, TYPE 9 SHEETING</v>
          </cell>
          <cell r="E3299" t="str">
            <v>EACH</v>
          </cell>
        </row>
        <row r="3300">
          <cell r="A3300" t="str">
            <v>63303-0900</v>
          </cell>
          <cell r="B3300" t="str">
            <v>Sign, aluminum panel, type 3 sheeting</v>
          </cell>
          <cell r="C3300" t="str">
            <v>Each</v>
          </cell>
          <cell r="D3300" t="str">
            <v>SIGN, ALUMINUM PANEL, TYPE 3 SHEETING</v>
          </cell>
          <cell r="E3300" t="str">
            <v>EACH</v>
          </cell>
        </row>
        <row r="3301">
          <cell r="A3301" t="str">
            <v>63303-1100</v>
          </cell>
          <cell r="B3301" t="str">
            <v>Sign, aluminum panel, type 8 sheeting</v>
          </cell>
          <cell r="C3301" t="str">
            <v>Each</v>
          </cell>
          <cell r="D3301" t="str">
            <v>SIGN, ALUMINUM PANEL, TYPE 8 SHEETING</v>
          </cell>
          <cell r="E3301" t="str">
            <v>EACH</v>
          </cell>
        </row>
        <row r="3302">
          <cell r="A3302" t="str">
            <v>63303-1200</v>
          </cell>
          <cell r="B3302" t="str">
            <v>Sign, aluminum panel, type 9 sheeting</v>
          </cell>
          <cell r="C3302" t="str">
            <v>Each</v>
          </cell>
          <cell r="D3302" t="str">
            <v>SIGN, ALUMINUM PANEL, TYPE 9 SHEETING</v>
          </cell>
          <cell r="E3302" t="str">
            <v>EACH</v>
          </cell>
        </row>
        <row r="3303">
          <cell r="A3303" t="str">
            <v>63303-1300</v>
          </cell>
          <cell r="B3303" t="str">
            <v>Sign, plastic panel, type 3 sheeting</v>
          </cell>
          <cell r="C3303" t="str">
            <v>Each</v>
          </cell>
          <cell r="D3303" t="str">
            <v>SIGN, PLASTIC PANEL, TYPE 3 SHEETING</v>
          </cell>
          <cell r="E3303" t="str">
            <v>EACH</v>
          </cell>
        </row>
        <row r="3304">
          <cell r="A3304" t="str">
            <v>63303-1500</v>
          </cell>
          <cell r="B3304" t="str">
            <v>Sign, plastic panel, type 8 sheeting</v>
          </cell>
          <cell r="C3304" t="str">
            <v>Each</v>
          </cell>
          <cell r="D3304" t="str">
            <v>SIGN, PLASTIC PANEL, TYPE 8 SHEETING</v>
          </cell>
          <cell r="E3304" t="str">
            <v>EACH</v>
          </cell>
        </row>
        <row r="3305">
          <cell r="A3305" t="str">
            <v>63303-1600</v>
          </cell>
          <cell r="B3305" t="str">
            <v>Sign, plastic panel, type 9 sheeting</v>
          </cell>
          <cell r="C3305" t="str">
            <v>Each</v>
          </cell>
          <cell r="D3305" t="str">
            <v>SIGN, PLASTIC PANEL, TYPE 9 SHEETING</v>
          </cell>
          <cell r="E3305" t="str">
            <v>EACH</v>
          </cell>
        </row>
        <row r="3306">
          <cell r="A3306" t="str">
            <v>63304-0100</v>
          </cell>
          <cell r="B3306" t="str">
            <v>Signs, steel panels, type 3 sheeting</v>
          </cell>
          <cell r="C3306" t="str">
            <v>m2</v>
          </cell>
          <cell r="D3306" t="str">
            <v>SIGNS, STEEL PANELS, TYPE 3 SHEETING</v>
          </cell>
          <cell r="E3306" t="str">
            <v>SQFT</v>
          </cell>
        </row>
        <row r="3307">
          <cell r="A3307" t="str">
            <v>63304-0300</v>
          </cell>
          <cell r="B3307" t="str">
            <v>Signs, steel panels, type 8 sheeting</v>
          </cell>
          <cell r="C3307" t="str">
            <v>m2</v>
          </cell>
          <cell r="D3307" t="str">
            <v>SIGNS, STEEL PANELS, TYPE 8 SHEETING</v>
          </cell>
          <cell r="E3307" t="str">
            <v>SQFT</v>
          </cell>
        </row>
        <row r="3308">
          <cell r="A3308" t="str">
            <v>63304-0400</v>
          </cell>
          <cell r="B3308" t="str">
            <v>Signs, steel panels, type 9 sheeting</v>
          </cell>
          <cell r="C3308" t="str">
            <v>m2</v>
          </cell>
          <cell r="D3308" t="str">
            <v>SIGNS, STEEL PANELS, TYPE 9 SHEETING</v>
          </cell>
          <cell r="E3308" t="str">
            <v>SQFT</v>
          </cell>
        </row>
        <row r="3309">
          <cell r="A3309" t="str">
            <v>63304-0500</v>
          </cell>
          <cell r="B3309" t="str">
            <v>Signs, plywood panels, type 3 sheeting</v>
          </cell>
          <cell r="C3309" t="str">
            <v>m2</v>
          </cell>
          <cell r="D3309" t="str">
            <v>SIGNS, PLYWOOD PANELS, TYPE 3 SHEETING</v>
          </cell>
          <cell r="E3309" t="str">
            <v>SQFT</v>
          </cell>
        </row>
        <row r="3310">
          <cell r="A3310" t="str">
            <v>63304-0700</v>
          </cell>
          <cell r="B3310" t="str">
            <v>Signs, plywood panels, type 8 sheeting</v>
          </cell>
          <cell r="C3310" t="str">
            <v>m2</v>
          </cell>
          <cell r="D3310" t="str">
            <v>SIGNS, PLYWOOD PANELS, TYPE 8 SHEETING</v>
          </cell>
          <cell r="E3310" t="str">
            <v>SQFT</v>
          </cell>
        </row>
        <row r="3311">
          <cell r="A3311" t="str">
            <v>63304-0800</v>
          </cell>
          <cell r="B3311" t="str">
            <v>Signs, plywood panels, type 9 sheeting</v>
          </cell>
          <cell r="C3311" t="str">
            <v>m2</v>
          </cell>
          <cell r="D3311" t="str">
            <v>SIGNS, PLYWOOD PANELS, TYPE 9 SHEETING</v>
          </cell>
          <cell r="E3311" t="str">
            <v>SQFT</v>
          </cell>
        </row>
        <row r="3312">
          <cell r="A3312" t="str">
            <v>63304-0900</v>
          </cell>
          <cell r="B3312" t="str">
            <v>Signs, aluminum panels, type 3 sheeting</v>
          </cell>
          <cell r="C3312" t="str">
            <v>m2</v>
          </cell>
          <cell r="D3312" t="str">
            <v>SIGNS, ALUMINUM PANELS, TYPE 3 SHEETING</v>
          </cell>
          <cell r="E3312" t="str">
            <v>SQFT</v>
          </cell>
        </row>
        <row r="3313">
          <cell r="A3313" t="str">
            <v>63304-1100</v>
          </cell>
          <cell r="B3313" t="str">
            <v>Signs, aluminum panels, type 8 sheeting</v>
          </cell>
          <cell r="C3313" t="str">
            <v>m2</v>
          </cell>
          <cell r="D3313" t="str">
            <v>SIGNS, ALUMINUM PANELS, TYPE 8 SHEETING</v>
          </cell>
          <cell r="E3313" t="str">
            <v>SQFT</v>
          </cell>
        </row>
        <row r="3314">
          <cell r="A3314" t="str">
            <v>63304-1200</v>
          </cell>
          <cell r="B3314" t="str">
            <v>Signs, aluminum panels, type 9 sheeting</v>
          </cell>
          <cell r="C3314" t="str">
            <v>m2</v>
          </cell>
          <cell r="D3314" t="str">
            <v>SIGNS, ALUMINUM PANELS, TYPE 9 SHEETING</v>
          </cell>
          <cell r="E3314" t="str">
            <v>SQFT</v>
          </cell>
        </row>
        <row r="3315">
          <cell r="A3315" t="str">
            <v>63304-1300</v>
          </cell>
          <cell r="B3315" t="str">
            <v>Signs, plastic panels, type 3 sheeting</v>
          </cell>
          <cell r="C3315" t="str">
            <v>m2</v>
          </cell>
          <cell r="D3315" t="str">
            <v>SIGNS, PLASTIC PANELS, TYPE 3 SHEETING</v>
          </cell>
          <cell r="E3315" t="str">
            <v>SQFT</v>
          </cell>
        </row>
        <row r="3316">
          <cell r="A3316" t="str">
            <v>63304-1500</v>
          </cell>
          <cell r="B3316" t="str">
            <v>Signs, plastic panels, type 8 sheeting</v>
          </cell>
          <cell r="C3316" t="str">
            <v>m2</v>
          </cell>
          <cell r="D3316" t="str">
            <v>SIGNS, PLASTIC PANELS, TYPE 8 SHEETING</v>
          </cell>
          <cell r="E3316" t="str">
            <v>SQFT</v>
          </cell>
        </row>
        <row r="3317">
          <cell r="A3317" t="str">
            <v>63304-1600</v>
          </cell>
          <cell r="B3317" t="str">
            <v>Signs, plastic panels, type 9 sheeting</v>
          </cell>
          <cell r="C3317" t="str">
            <v>m2</v>
          </cell>
          <cell r="D3317" t="str">
            <v>SIGNS, PLASTIC PANELS, TYPE 9 SHEETING</v>
          </cell>
          <cell r="E3317" t="str">
            <v>SQFT</v>
          </cell>
        </row>
        <row r="3318">
          <cell r="A3318" t="str">
            <v>63305-0100</v>
          </cell>
          <cell r="B3318" t="str">
            <v>Posts, steel, U-channel</v>
          </cell>
          <cell r="C3318" t="str">
            <v>m</v>
          </cell>
          <cell r="D3318" t="str">
            <v>POSTS, STEEL, U-CHANNEL</v>
          </cell>
          <cell r="E3318" t="str">
            <v>LNFT</v>
          </cell>
        </row>
        <row r="3319">
          <cell r="A3319" t="str">
            <v>63305-0200</v>
          </cell>
          <cell r="B3319" t="str">
            <v>Posts, steel, 50mm diameter</v>
          </cell>
          <cell r="C3319" t="str">
            <v>m</v>
          </cell>
          <cell r="D3319" t="str">
            <v>POSTS, STEEL, 2-INCH DIAMETER</v>
          </cell>
          <cell r="E3319" t="str">
            <v>LNFT</v>
          </cell>
        </row>
        <row r="3320">
          <cell r="A3320" t="str">
            <v>63305-0300</v>
          </cell>
          <cell r="B3320" t="str">
            <v>Posts, steel, 100mm diameter</v>
          </cell>
          <cell r="C3320" t="str">
            <v>m</v>
          </cell>
          <cell r="D3320" t="str">
            <v>POSTS, STEEL, 4-INCH DIAMETER</v>
          </cell>
          <cell r="E3320" t="str">
            <v>LNFT</v>
          </cell>
        </row>
        <row r="3321">
          <cell r="A3321" t="str">
            <v>63305-0400</v>
          </cell>
          <cell r="B3321" t="str">
            <v>Posts, steel, 50mm x 50mm</v>
          </cell>
          <cell r="C3321" t="str">
            <v>m</v>
          </cell>
          <cell r="D3321" t="str">
            <v>POSTS, STEEL, 2-INCH X 2-INCH</v>
          </cell>
          <cell r="E3321" t="str">
            <v>LNFT</v>
          </cell>
        </row>
        <row r="3322">
          <cell r="A3322" t="str">
            <v>63305-0500</v>
          </cell>
          <cell r="B3322" t="str">
            <v>Posts, steel, 75mm x 100mm</v>
          </cell>
          <cell r="C3322" t="str">
            <v>m</v>
          </cell>
          <cell r="D3322" t="str">
            <v>POSTS, STEEL, 3-INCH X 4-INCH</v>
          </cell>
          <cell r="E3322" t="str">
            <v>LNFT</v>
          </cell>
        </row>
        <row r="3323">
          <cell r="A3323" t="str">
            <v>63305-0600</v>
          </cell>
          <cell r="B3323" t="str">
            <v>Posts, steel, 100mm x 150mm</v>
          </cell>
          <cell r="C3323" t="str">
            <v>m</v>
          </cell>
          <cell r="D3323" t="str">
            <v>POSTS, STEEL, 4-INCH X 6-INCH</v>
          </cell>
          <cell r="E3323" t="str">
            <v>LNFT</v>
          </cell>
        </row>
        <row r="3324">
          <cell r="A3324" t="str">
            <v>63305-0700</v>
          </cell>
          <cell r="B3324" t="str">
            <v>Posts, steel, pipe</v>
          </cell>
          <cell r="C3324" t="str">
            <v>m</v>
          </cell>
          <cell r="D3324" t="str">
            <v>POSTS, STEEL, PIPE</v>
          </cell>
          <cell r="E3324" t="str">
            <v>LNFT</v>
          </cell>
        </row>
        <row r="3325">
          <cell r="A3325" t="str">
            <v>63305-0800</v>
          </cell>
          <cell r="B3325" t="str">
            <v>Posts, steel, w150 x 14</v>
          </cell>
          <cell r="C3325" t="str">
            <v>m</v>
          </cell>
          <cell r="D3325" t="str">
            <v>POSTS, STEEL, W6 X 9</v>
          </cell>
          <cell r="E3325" t="str">
            <v>LNFT</v>
          </cell>
        </row>
        <row r="3326">
          <cell r="A3326" t="str">
            <v>63305-0900</v>
          </cell>
          <cell r="B3326" t="str">
            <v>Posts, steel, w150 x 18</v>
          </cell>
          <cell r="C3326" t="str">
            <v>m</v>
          </cell>
          <cell r="D3326" t="str">
            <v>POSTS, STEEL, W6 X 12</v>
          </cell>
          <cell r="E3326" t="str">
            <v>LNFT</v>
          </cell>
        </row>
        <row r="3327">
          <cell r="A3327" t="str">
            <v>63305-1000</v>
          </cell>
          <cell r="B3327" t="str">
            <v>Posts, steel, w150 x 22</v>
          </cell>
          <cell r="C3327" t="str">
            <v>m</v>
          </cell>
          <cell r="D3327" t="str">
            <v>POSTS, STEEL, W6 X 15</v>
          </cell>
          <cell r="E3327" t="str">
            <v>LNFT</v>
          </cell>
        </row>
        <row r="3328">
          <cell r="A3328" t="str">
            <v>63305-1100</v>
          </cell>
          <cell r="B3328" t="str">
            <v>Posts, steel, w200 x 27</v>
          </cell>
          <cell r="C3328" t="str">
            <v>m</v>
          </cell>
          <cell r="D3328" t="str">
            <v>POSTS, STEEL, W8 X 18</v>
          </cell>
          <cell r="E3328" t="str">
            <v>LNFT</v>
          </cell>
        </row>
        <row r="3329">
          <cell r="A3329" t="str">
            <v>63305-1200</v>
          </cell>
          <cell r="B3329" t="str">
            <v>Posts, steel, w200 x 31</v>
          </cell>
          <cell r="C3329" t="str">
            <v>m</v>
          </cell>
          <cell r="D3329" t="str">
            <v>POSTS, STEEL, W8 X 21</v>
          </cell>
          <cell r="E3329" t="str">
            <v>LNFT</v>
          </cell>
        </row>
        <row r="3330">
          <cell r="A3330" t="str">
            <v>63305-1300</v>
          </cell>
          <cell r="B3330" t="str">
            <v>Posts, steel, w250 x 33</v>
          </cell>
          <cell r="C3330" t="str">
            <v>m</v>
          </cell>
          <cell r="D3330" t="str">
            <v>POSTS, STEEL, W10 X 22</v>
          </cell>
          <cell r="E3330" t="str">
            <v>LNFT</v>
          </cell>
        </row>
        <row r="3331">
          <cell r="A3331" t="str">
            <v>63305-1400</v>
          </cell>
          <cell r="B3331" t="str">
            <v>Posts, steel, w250 x 39</v>
          </cell>
          <cell r="C3331" t="str">
            <v>m</v>
          </cell>
          <cell r="D3331" t="str">
            <v>POSTS, STEEL, W10 X 26</v>
          </cell>
          <cell r="E3331" t="str">
            <v>LNFT</v>
          </cell>
        </row>
        <row r="3332">
          <cell r="A3332" t="str">
            <v>63305-1500</v>
          </cell>
          <cell r="B3332" t="str">
            <v>Posts, steel, w310 x 24</v>
          </cell>
          <cell r="C3332" t="str">
            <v>m</v>
          </cell>
          <cell r="D3332" t="str">
            <v>POSTS, STEEL, W12 X 16</v>
          </cell>
          <cell r="E3332" t="str">
            <v>LNFT</v>
          </cell>
        </row>
        <row r="3333">
          <cell r="A3333" t="str">
            <v>63305-1600</v>
          </cell>
          <cell r="B3333" t="str">
            <v>Posts, steel, w310 x 28</v>
          </cell>
          <cell r="C3333" t="str">
            <v>m</v>
          </cell>
          <cell r="D3333" t="str">
            <v>POSTS, STEEL, W12 X 19</v>
          </cell>
          <cell r="E3333" t="str">
            <v>LNFT</v>
          </cell>
        </row>
        <row r="3334">
          <cell r="A3334" t="str">
            <v>63305-1650</v>
          </cell>
          <cell r="B3334" t="str">
            <v>Posts, wood, 50mm x 50mm</v>
          </cell>
          <cell r="C3334" t="str">
            <v>m</v>
          </cell>
          <cell r="D3334" t="str">
            <v>POSTS, WOOD, 2-INCH X 2-INCH</v>
          </cell>
          <cell r="E3334" t="str">
            <v>LNFT</v>
          </cell>
        </row>
        <row r="3335">
          <cell r="A3335" t="str">
            <v>63305-1700</v>
          </cell>
          <cell r="B3335" t="str">
            <v>Posts, wood, 100mm x 100mm</v>
          </cell>
          <cell r="C3335" t="str">
            <v>m</v>
          </cell>
          <cell r="D3335" t="str">
            <v>POSTS, WOOD, 4-INCH X 4-INCH</v>
          </cell>
          <cell r="E3335" t="str">
            <v>LNFT</v>
          </cell>
        </row>
        <row r="3336">
          <cell r="A3336" t="str">
            <v>63305-1800</v>
          </cell>
          <cell r="B3336" t="str">
            <v>Posts, wood, 100mm x 150mm</v>
          </cell>
          <cell r="C3336" t="str">
            <v>m</v>
          </cell>
          <cell r="D3336" t="str">
            <v>POSTS, WOOD, 4-INCH X 6-INCH</v>
          </cell>
          <cell r="E3336" t="str">
            <v>LNFT</v>
          </cell>
        </row>
        <row r="3337">
          <cell r="A3337" t="str">
            <v>63305-1900</v>
          </cell>
          <cell r="B3337" t="str">
            <v>Posts, wood, 150mm x 150mm</v>
          </cell>
          <cell r="C3337" t="str">
            <v>m</v>
          </cell>
          <cell r="D3337" t="str">
            <v>POSTS, WOOD, 6-INCH X 6-INCH</v>
          </cell>
          <cell r="E3337" t="str">
            <v>LNFT</v>
          </cell>
        </row>
        <row r="3338">
          <cell r="A3338" t="str">
            <v>63305-2000</v>
          </cell>
          <cell r="B3338" t="str">
            <v>Posts, wood, 200mm x 150mm</v>
          </cell>
          <cell r="C3338" t="str">
            <v>m</v>
          </cell>
          <cell r="D3338" t="str">
            <v>POSTS, WOOD, 8-INCH X 6-INCH</v>
          </cell>
          <cell r="E3338" t="str">
            <v>LNFT</v>
          </cell>
        </row>
        <row r="3339">
          <cell r="A3339" t="str">
            <v>63306-0100</v>
          </cell>
          <cell r="B3339" t="str">
            <v>Post, steel, U-channel</v>
          </cell>
          <cell r="C3339" t="str">
            <v>Each</v>
          </cell>
          <cell r="D3339" t="str">
            <v>POST, STEEL, U-CHANNEL</v>
          </cell>
          <cell r="E3339" t="str">
            <v>EACH</v>
          </cell>
        </row>
        <row r="3340">
          <cell r="A3340" t="str">
            <v>63306-0200</v>
          </cell>
          <cell r="B3340" t="str">
            <v>Post, steel, 50mm diameter</v>
          </cell>
          <cell r="C3340" t="str">
            <v>Each</v>
          </cell>
          <cell r="D3340" t="str">
            <v>POST, STEEL, 2-INCH DIAMETER</v>
          </cell>
          <cell r="E3340" t="str">
            <v>EACH</v>
          </cell>
        </row>
        <row r="3341">
          <cell r="A3341" t="str">
            <v>63306-0300</v>
          </cell>
          <cell r="B3341" t="str">
            <v>Post, steel, 100mm diameter</v>
          </cell>
          <cell r="C3341" t="str">
            <v>Each</v>
          </cell>
          <cell r="D3341" t="str">
            <v>POST, STEEL, 4-INCH DIAMETER</v>
          </cell>
          <cell r="E3341" t="str">
            <v>EACH</v>
          </cell>
        </row>
        <row r="3342">
          <cell r="A3342" t="str">
            <v>63306-0400</v>
          </cell>
          <cell r="B3342" t="str">
            <v>Post, steel, 50mm x 50mm</v>
          </cell>
          <cell r="C3342" t="str">
            <v>Each</v>
          </cell>
          <cell r="D3342" t="str">
            <v>POST, STEEL, 2-INCH X 2-INCH</v>
          </cell>
          <cell r="E3342" t="str">
            <v>EACH</v>
          </cell>
        </row>
        <row r="3343">
          <cell r="A3343" t="str">
            <v>63306-0450</v>
          </cell>
          <cell r="B3343" t="str">
            <v>Post, steel, 75mm x 75mm</v>
          </cell>
          <cell r="C3343" t="str">
            <v>Each</v>
          </cell>
          <cell r="D3343" t="str">
            <v>POST, STEEL, 3-INCH X 3-INCH</v>
          </cell>
          <cell r="E3343" t="str">
            <v>EACH</v>
          </cell>
        </row>
        <row r="3344">
          <cell r="A3344" t="str">
            <v>63306-0500</v>
          </cell>
          <cell r="B3344" t="str">
            <v>Post, steel, 75mm x 100mm</v>
          </cell>
          <cell r="C3344" t="str">
            <v>Each</v>
          </cell>
          <cell r="D3344" t="str">
            <v>POST, STEEL, 3-INCH X 4-INCH</v>
          </cell>
          <cell r="E3344" t="str">
            <v>EACH</v>
          </cell>
        </row>
        <row r="3345">
          <cell r="A3345" t="str">
            <v>63306-0600</v>
          </cell>
          <cell r="B3345" t="str">
            <v>Post, steel, 100mm x 150mm</v>
          </cell>
          <cell r="C3345" t="str">
            <v>Each</v>
          </cell>
          <cell r="D3345" t="str">
            <v>POST, STEEL, 4-INCH X 6-INCH</v>
          </cell>
          <cell r="E3345" t="str">
            <v>EACH</v>
          </cell>
        </row>
        <row r="3346">
          <cell r="A3346" t="str">
            <v>63306-0700</v>
          </cell>
          <cell r="B3346" t="str">
            <v>Post, steel, pipe</v>
          </cell>
          <cell r="C3346" t="str">
            <v>Each</v>
          </cell>
          <cell r="D3346" t="str">
            <v>POST, STEEL, PIPE</v>
          </cell>
          <cell r="E3346" t="str">
            <v>EACH</v>
          </cell>
        </row>
        <row r="3347">
          <cell r="A3347" t="str">
            <v>63306-0800</v>
          </cell>
          <cell r="B3347" t="str">
            <v>Post, steel, w150 x 14</v>
          </cell>
          <cell r="C3347" t="str">
            <v>Each</v>
          </cell>
          <cell r="D3347" t="str">
            <v>POST, STEEL, W6 X 9</v>
          </cell>
          <cell r="E3347" t="str">
            <v>EACH</v>
          </cell>
        </row>
        <row r="3348">
          <cell r="A3348" t="str">
            <v>63306-0900</v>
          </cell>
          <cell r="B3348" t="str">
            <v>Post, steel, w150 x 18</v>
          </cell>
          <cell r="C3348" t="str">
            <v>Each</v>
          </cell>
          <cell r="D3348" t="str">
            <v>POST, STEEL, W6 X 12</v>
          </cell>
          <cell r="E3348" t="str">
            <v>EACH</v>
          </cell>
        </row>
        <row r="3349">
          <cell r="A3349" t="str">
            <v>63306-1000</v>
          </cell>
          <cell r="B3349" t="str">
            <v>Post, steel, w150 x 22</v>
          </cell>
          <cell r="C3349" t="str">
            <v>Each</v>
          </cell>
          <cell r="D3349" t="str">
            <v>POST, STEEL, W6 X 15</v>
          </cell>
          <cell r="E3349" t="str">
            <v>EACH</v>
          </cell>
        </row>
        <row r="3350">
          <cell r="A3350" t="str">
            <v>63306-1100</v>
          </cell>
          <cell r="B3350" t="str">
            <v>Post, steel, w200 x 27</v>
          </cell>
          <cell r="C3350" t="str">
            <v>Each</v>
          </cell>
          <cell r="D3350" t="str">
            <v>POST, STEEL, W8 X 18</v>
          </cell>
          <cell r="E3350" t="str">
            <v>EACH</v>
          </cell>
        </row>
        <row r="3351">
          <cell r="A3351" t="str">
            <v>63306-1200</v>
          </cell>
          <cell r="B3351" t="str">
            <v>Post, steel, w200 x 31</v>
          </cell>
          <cell r="C3351" t="str">
            <v>Each</v>
          </cell>
          <cell r="D3351" t="str">
            <v>POST, STEEL, W8 X 21</v>
          </cell>
          <cell r="E3351" t="str">
            <v>EACH</v>
          </cell>
        </row>
        <row r="3352">
          <cell r="A3352" t="str">
            <v>63306-1300</v>
          </cell>
          <cell r="B3352" t="str">
            <v>Post, steel, w250 x 33</v>
          </cell>
          <cell r="C3352" t="str">
            <v>Each</v>
          </cell>
          <cell r="D3352" t="str">
            <v>POST, STEEL, W10 X 22</v>
          </cell>
          <cell r="E3352" t="str">
            <v>EACH</v>
          </cell>
        </row>
        <row r="3353">
          <cell r="A3353" t="str">
            <v>63306-1400</v>
          </cell>
          <cell r="B3353" t="str">
            <v>Post, steel, w250 x 39</v>
          </cell>
          <cell r="C3353" t="str">
            <v>Each</v>
          </cell>
          <cell r="D3353" t="str">
            <v>POST, STEEL, W10 X 26</v>
          </cell>
          <cell r="E3353" t="str">
            <v>EACH</v>
          </cell>
        </row>
        <row r="3354">
          <cell r="A3354" t="str">
            <v>63306-1500</v>
          </cell>
          <cell r="B3354" t="str">
            <v>Post, steel, w310 x 24</v>
          </cell>
          <cell r="C3354" t="str">
            <v>Each</v>
          </cell>
          <cell r="D3354" t="str">
            <v>POST, STEEL, W12 X 16</v>
          </cell>
          <cell r="E3354" t="str">
            <v>EACH</v>
          </cell>
        </row>
        <row r="3355">
          <cell r="A3355" t="str">
            <v>63306-1600</v>
          </cell>
          <cell r="B3355" t="str">
            <v>Post, steel, w310 x 28</v>
          </cell>
          <cell r="C3355" t="str">
            <v>Each</v>
          </cell>
          <cell r="D3355" t="str">
            <v>POST, STEEL, W12 X 19</v>
          </cell>
          <cell r="E3355" t="str">
            <v>EACH</v>
          </cell>
        </row>
        <row r="3356">
          <cell r="A3356" t="str">
            <v>63306-1700</v>
          </cell>
          <cell r="B3356" t="str">
            <v>Post, wood, 100mm x 100mm</v>
          </cell>
          <cell r="C3356" t="str">
            <v>Each</v>
          </cell>
          <cell r="D3356" t="str">
            <v>POST, WOOD, 4-INCH X 4-INCH</v>
          </cell>
          <cell r="E3356" t="str">
            <v>EACH</v>
          </cell>
        </row>
        <row r="3357">
          <cell r="A3357" t="str">
            <v>63306-1800</v>
          </cell>
          <cell r="B3357" t="str">
            <v>Post, wood, 100mm x 150mm</v>
          </cell>
          <cell r="C3357" t="str">
            <v>Each</v>
          </cell>
          <cell r="D3357" t="str">
            <v>POST, WOOD, 4-INCH X 6-INCH</v>
          </cell>
          <cell r="E3357" t="str">
            <v>EACH</v>
          </cell>
        </row>
        <row r="3358">
          <cell r="A3358" t="str">
            <v>63306-1900</v>
          </cell>
          <cell r="B3358" t="str">
            <v>Post, wood, 150mm x 150mm</v>
          </cell>
          <cell r="C3358" t="str">
            <v>Each</v>
          </cell>
          <cell r="D3358" t="str">
            <v>POST, WOOD, 6-INCH X 6-INCH</v>
          </cell>
          <cell r="E3358" t="str">
            <v>EACH</v>
          </cell>
        </row>
        <row r="3359">
          <cell r="A3359" t="str">
            <v>63306-2000</v>
          </cell>
          <cell r="B3359" t="str">
            <v>Post, wood, 200mm x 150mm</v>
          </cell>
          <cell r="C3359" t="str">
            <v>Each</v>
          </cell>
          <cell r="D3359" t="str">
            <v>POST, WOOD, 8-INCH X 6-INCH</v>
          </cell>
          <cell r="E3359" t="str">
            <v>EACH</v>
          </cell>
        </row>
        <row r="3360">
          <cell r="A3360" t="str">
            <v>63306-2100</v>
          </cell>
          <cell r="B3360" t="str">
            <v>Post, wood, 200mm diameter</v>
          </cell>
          <cell r="C3360" t="str">
            <v>Each</v>
          </cell>
          <cell r="D3360" t="str">
            <v>POST, WOOD, 8-INCH DIAMETER</v>
          </cell>
          <cell r="E3360" t="str">
            <v>EACH</v>
          </cell>
        </row>
        <row r="3361">
          <cell r="A3361" t="str">
            <v>63307-0000</v>
          </cell>
          <cell r="B3361" t="str">
            <v>Sign structure, overhead</v>
          </cell>
          <cell r="C3361" t="str">
            <v>Each</v>
          </cell>
          <cell r="D3361" t="str">
            <v>SIGN STRUCTURE, OVERHEAD</v>
          </cell>
          <cell r="E3361" t="str">
            <v>EACH</v>
          </cell>
        </row>
        <row r="3362">
          <cell r="A3362" t="str">
            <v>63308-0000</v>
          </cell>
          <cell r="B3362" t="str">
            <v>Object marker</v>
          </cell>
          <cell r="C3362" t="str">
            <v>Each</v>
          </cell>
          <cell r="D3362" t="str">
            <v>OBJECT MARKER</v>
          </cell>
          <cell r="E3362" t="str">
            <v>EACH</v>
          </cell>
        </row>
        <row r="3363">
          <cell r="A3363" t="str">
            <v>63308-1000</v>
          </cell>
          <cell r="B3363" t="str">
            <v>Object marker, type 1</v>
          </cell>
          <cell r="C3363" t="str">
            <v>Each</v>
          </cell>
          <cell r="D3363" t="str">
            <v>OBJECT MARKER, TYPE 1</v>
          </cell>
          <cell r="E3363" t="str">
            <v>EACH</v>
          </cell>
        </row>
        <row r="3364">
          <cell r="A3364" t="str">
            <v>63308-2000</v>
          </cell>
          <cell r="B3364" t="str">
            <v>Object marker, type 2</v>
          </cell>
          <cell r="C3364" t="str">
            <v>Each</v>
          </cell>
          <cell r="D3364" t="str">
            <v>OBJECT MARKER, TYPE 2</v>
          </cell>
          <cell r="E3364" t="str">
            <v>EACH</v>
          </cell>
        </row>
        <row r="3365">
          <cell r="A3365" t="str">
            <v>63308-3000</v>
          </cell>
          <cell r="B3365" t="str">
            <v>Object marker, type 3</v>
          </cell>
          <cell r="C3365" t="str">
            <v>Each</v>
          </cell>
          <cell r="D3365" t="str">
            <v>OBJECT MARKER, TYPE 3</v>
          </cell>
          <cell r="E3365" t="str">
            <v>EACH</v>
          </cell>
        </row>
        <row r="3366">
          <cell r="A3366" t="str">
            <v>63308-3400</v>
          </cell>
          <cell r="B3366" t="str">
            <v>Object marker, type 4</v>
          </cell>
          <cell r="C3366" t="str">
            <v>Each</v>
          </cell>
          <cell r="D3366" t="str">
            <v>OBJECT MARKER, TYPE 4</v>
          </cell>
          <cell r="E3366" t="str">
            <v>EACH</v>
          </cell>
        </row>
        <row r="3367">
          <cell r="A3367" t="str">
            <v>63308-4000</v>
          </cell>
          <cell r="B3367" t="str">
            <v>Object marker, type CALTRANS type L</v>
          </cell>
          <cell r="C3367" t="str">
            <v>Each</v>
          </cell>
          <cell r="D3367" t="str">
            <v>OBJECT MARKER, TYPE CALTRANS TYPE L</v>
          </cell>
          <cell r="E3367" t="str">
            <v>EACH</v>
          </cell>
        </row>
        <row r="3368">
          <cell r="A3368" t="str">
            <v>63308-5000</v>
          </cell>
          <cell r="B3368" t="str">
            <v>Object marker, type CALTRANS type P</v>
          </cell>
          <cell r="C3368" t="str">
            <v>Each</v>
          </cell>
          <cell r="D3368" t="str">
            <v>OBJECT MARKER, TYPE CALTRANS TYPE P</v>
          </cell>
          <cell r="E3368" t="str">
            <v>EACH</v>
          </cell>
        </row>
        <row r="3369">
          <cell r="A3369" t="str">
            <v>63309-0000</v>
          </cell>
          <cell r="B3369" t="str">
            <v>Delineator</v>
          </cell>
          <cell r="C3369" t="str">
            <v>Each</v>
          </cell>
          <cell r="D3369" t="str">
            <v>DELINEATOR</v>
          </cell>
          <cell r="E3369" t="str">
            <v>EACH</v>
          </cell>
        </row>
        <row r="3370">
          <cell r="A3370" t="str">
            <v>63309-0100</v>
          </cell>
          <cell r="B3370" t="str">
            <v>Delineator, type 1</v>
          </cell>
          <cell r="C3370" t="str">
            <v>Each</v>
          </cell>
          <cell r="D3370" t="str">
            <v>DELINEATOR, TYPE 1</v>
          </cell>
          <cell r="E3370" t="str">
            <v>EACH</v>
          </cell>
        </row>
        <row r="3371">
          <cell r="A3371" t="str">
            <v>63309-0200</v>
          </cell>
          <cell r="B3371" t="str">
            <v>Delineator, type 2</v>
          </cell>
          <cell r="C3371" t="str">
            <v>Each</v>
          </cell>
          <cell r="D3371" t="str">
            <v>DELINEATOR, TYPE 2</v>
          </cell>
          <cell r="E3371" t="str">
            <v>EACH</v>
          </cell>
        </row>
        <row r="3372">
          <cell r="A3372" t="str">
            <v>63309-0300</v>
          </cell>
          <cell r="B3372" t="str">
            <v>Delineator, type 3</v>
          </cell>
          <cell r="C3372" t="str">
            <v>Each</v>
          </cell>
          <cell r="D3372" t="str">
            <v>DELINEATOR, TYPE 3</v>
          </cell>
          <cell r="E3372" t="str">
            <v>EACH</v>
          </cell>
        </row>
        <row r="3373">
          <cell r="A3373" t="str">
            <v>63309-0400</v>
          </cell>
          <cell r="B3373" t="str">
            <v>Delineator, type 4</v>
          </cell>
          <cell r="C3373" t="str">
            <v>Each</v>
          </cell>
          <cell r="D3373" t="str">
            <v>DELINEATOR, TYPE 4</v>
          </cell>
          <cell r="E3373" t="str">
            <v>EACH</v>
          </cell>
        </row>
        <row r="3374">
          <cell r="A3374" t="str">
            <v>63309-0500</v>
          </cell>
          <cell r="B3374" t="str">
            <v>Delineator, type 5</v>
          </cell>
          <cell r="C3374" t="str">
            <v>Each</v>
          </cell>
          <cell r="D3374" t="str">
            <v>DELINEATOR, TYPE 5</v>
          </cell>
          <cell r="E3374" t="str">
            <v>EACH</v>
          </cell>
        </row>
        <row r="3375">
          <cell r="A3375" t="str">
            <v>63309-0600</v>
          </cell>
          <cell r="B3375" t="str">
            <v>Delineator, type 6</v>
          </cell>
          <cell r="C3375" t="str">
            <v>Each</v>
          </cell>
          <cell r="D3375" t="str">
            <v>DELINEATOR, TYPE 6</v>
          </cell>
          <cell r="E3375" t="str">
            <v>EACH</v>
          </cell>
        </row>
        <row r="3376">
          <cell r="A3376" t="str">
            <v>63309-0700</v>
          </cell>
          <cell r="B3376" t="str">
            <v>Delineator, type NMSHTD type A</v>
          </cell>
          <cell r="C3376" t="str">
            <v>Each</v>
          </cell>
          <cell r="D3376" t="str">
            <v>DELINEATOR, TYPE NMSHTD TYPE A</v>
          </cell>
          <cell r="E3376" t="str">
            <v>EACH</v>
          </cell>
        </row>
        <row r="3377">
          <cell r="A3377" t="str">
            <v>63309-0800</v>
          </cell>
          <cell r="B3377" t="str">
            <v>Delineator, type NMSHTD type C</v>
          </cell>
          <cell r="C3377" t="str">
            <v>Each</v>
          </cell>
          <cell r="D3377" t="str">
            <v>DELINEATOR, TYPE NMSHTD TYPE C</v>
          </cell>
          <cell r="E3377" t="str">
            <v>EACH</v>
          </cell>
        </row>
        <row r="3378">
          <cell r="A3378" t="str">
            <v>63309-0900</v>
          </cell>
          <cell r="B3378" t="str">
            <v>Delineator, type flexible</v>
          </cell>
          <cell r="C3378" t="str">
            <v>Each</v>
          </cell>
          <cell r="D3378" t="str">
            <v>DELINEATOR, TYPE FLEXIBLE</v>
          </cell>
          <cell r="E3378" t="str">
            <v>EACH</v>
          </cell>
        </row>
        <row r="3379">
          <cell r="A3379" t="str">
            <v>63309-1000</v>
          </cell>
          <cell r="B3379" t="str">
            <v>Delineator, type snow pole</v>
          </cell>
          <cell r="C3379" t="str">
            <v>Each</v>
          </cell>
          <cell r="D3379" t="str">
            <v>DELINEATOR, TYPE SNOW POLE</v>
          </cell>
          <cell r="E3379" t="str">
            <v>EACH</v>
          </cell>
        </row>
        <row r="3380">
          <cell r="A3380" t="str">
            <v>63309-1100</v>
          </cell>
          <cell r="B3380" t="str">
            <v>Delineator, type snow pole, 2400mm</v>
          </cell>
          <cell r="C3380" t="str">
            <v>Each</v>
          </cell>
          <cell r="D3380" t="str">
            <v>DELINEATOR, TYPE SNOW POLE, 8 FEET</v>
          </cell>
          <cell r="E3380" t="str">
            <v>EACH</v>
          </cell>
        </row>
        <row r="3381">
          <cell r="A3381" t="str">
            <v>63309-1200</v>
          </cell>
          <cell r="B3381" t="str">
            <v>Delineator, type snow pole, 3000mm</v>
          </cell>
          <cell r="C3381" t="str">
            <v>Each</v>
          </cell>
          <cell r="D3381" t="str">
            <v>DELINEATOR, TYPE SNOW POLE, 10 FEET</v>
          </cell>
          <cell r="E3381" t="str">
            <v>EACH</v>
          </cell>
        </row>
        <row r="3382">
          <cell r="A3382" t="str">
            <v>63309-1300</v>
          </cell>
          <cell r="B3382" t="str">
            <v>Delineator, type snow pole, 3600mm</v>
          </cell>
          <cell r="C3382" t="str">
            <v>Each</v>
          </cell>
          <cell r="D3382" t="str">
            <v>DELINEATOR, TYPE SNOW POLE, 12 FEET</v>
          </cell>
          <cell r="E3382" t="str">
            <v>EACH</v>
          </cell>
        </row>
        <row r="3383">
          <cell r="A3383" t="str">
            <v>63310-0000</v>
          </cell>
          <cell r="B3383" t="str">
            <v>Channelizing device</v>
          </cell>
          <cell r="C3383" t="str">
            <v>Each</v>
          </cell>
          <cell r="D3383" t="str">
            <v>CHANNELIZING DEVICE</v>
          </cell>
          <cell r="E3383" t="str">
            <v>EACH</v>
          </cell>
        </row>
        <row r="3384">
          <cell r="A3384" t="str">
            <v>63311-0000</v>
          </cell>
          <cell r="B3384" t="str">
            <v>Speed hump</v>
          </cell>
          <cell r="C3384" t="str">
            <v>m</v>
          </cell>
          <cell r="D3384" t="str">
            <v>SPEED HUMP</v>
          </cell>
          <cell r="E3384" t="str">
            <v>LNFT</v>
          </cell>
        </row>
        <row r="3385">
          <cell r="A3385" t="str">
            <v>63312-0000</v>
          </cell>
          <cell r="B3385" t="str">
            <v>Speed hump</v>
          </cell>
          <cell r="C3385" t="str">
            <v>Each</v>
          </cell>
          <cell r="D3385" t="str">
            <v>SPEED HUMP</v>
          </cell>
          <cell r="E3385" t="str">
            <v>EACH</v>
          </cell>
        </row>
        <row r="3386">
          <cell r="A3386" t="str">
            <v>63313-0000</v>
          </cell>
          <cell r="B3386" t="str">
            <v>Rumble strip</v>
          </cell>
          <cell r="C3386" t="str">
            <v>m</v>
          </cell>
          <cell r="D3386" t="str">
            <v>RUMBLE STRIP</v>
          </cell>
          <cell r="E3386" t="str">
            <v>LNFT</v>
          </cell>
        </row>
        <row r="3387">
          <cell r="A3387" t="str">
            <v>63313-1000</v>
          </cell>
          <cell r="B3387" t="str">
            <v>Rumble strip, shoulder</v>
          </cell>
          <cell r="C3387" t="str">
            <v>m</v>
          </cell>
          <cell r="D3387" t="str">
            <v>RUMBLE STRIP, SHOULDER</v>
          </cell>
          <cell r="E3387" t="str">
            <v>LNFT</v>
          </cell>
        </row>
        <row r="3388">
          <cell r="A3388" t="str">
            <v>63314-0000</v>
          </cell>
          <cell r="B3388" t="str">
            <v>Rumble strip</v>
          </cell>
          <cell r="C3388" t="str">
            <v>km</v>
          </cell>
          <cell r="D3388" t="str">
            <v>RUMBLE STRIP</v>
          </cell>
          <cell r="E3388" t="str">
            <v>MILE</v>
          </cell>
        </row>
        <row r="3389">
          <cell r="A3389" t="str">
            <v>63314-1000</v>
          </cell>
          <cell r="B3389" t="str">
            <v>Rumble strip, shoulder</v>
          </cell>
          <cell r="C3389" t="str">
            <v>km</v>
          </cell>
          <cell r="D3389" t="str">
            <v>RUMBLE STRIP, SHOULDER</v>
          </cell>
          <cell r="E3389" t="str">
            <v>MILE</v>
          </cell>
        </row>
        <row r="3390">
          <cell r="A3390" t="str">
            <v>63315-0000</v>
          </cell>
          <cell r="B3390" t="str">
            <v>Rumble strip</v>
          </cell>
          <cell r="C3390" t="str">
            <v>m2</v>
          </cell>
          <cell r="D3390" t="str">
            <v>RUMBLE STRIP</v>
          </cell>
          <cell r="E3390" t="str">
            <v>SQYD</v>
          </cell>
        </row>
        <row r="3391">
          <cell r="A3391" t="str">
            <v>63316-1000</v>
          </cell>
          <cell r="B3391" t="str">
            <v>Remove and reset sign</v>
          </cell>
          <cell r="C3391" t="str">
            <v>Each</v>
          </cell>
          <cell r="D3391" t="str">
            <v>REMOVE AND RESET SIGN</v>
          </cell>
          <cell r="E3391" t="str">
            <v>EACH</v>
          </cell>
        </row>
        <row r="3392">
          <cell r="A3392" t="str">
            <v>63316-2000</v>
          </cell>
          <cell r="B3392" t="str">
            <v>Remove and reset delineator</v>
          </cell>
          <cell r="C3392" t="str">
            <v>Each</v>
          </cell>
          <cell r="D3392" t="str">
            <v>REMOVE AND RESET DELINEATOR</v>
          </cell>
          <cell r="E3392" t="str">
            <v>EACH</v>
          </cell>
        </row>
        <row r="3393">
          <cell r="A3393" t="str">
            <v>63316-3000</v>
          </cell>
          <cell r="B3393" t="str">
            <v>Remove and reset object marker</v>
          </cell>
          <cell r="C3393" t="str">
            <v>Each</v>
          </cell>
          <cell r="D3393" t="str">
            <v>REMOVE AND RESET OBJECT MARKER</v>
          </cell>
          <cell r="E3393" t="str">
            <v>EACH</v>
          </cell>
        </row>
        <row r="3394">
          <cell r="A3394" t="str">
            <v>63317-1000</v>
          </cell>
          <cell r="B3394" t="str">
            <v>Remove and reset sign</v>
          </cell>
          <cell r="C3394" t="str">
            <v>m2</v>
          </cell>
          <cell r="D3394" t="str">
            <v>REMOVE AND RESET SIGN</v>
          </cell>
          <cell r="E3394" t="str">
            <v>SQYD</v>
          </cell>
        </row>
        <row r="3395">
          <cell r="A3395" t="str">
            <v>63318-1000</v>
          </cell>
          <cell r="B3395" t="str">
            <v>Snow pole holder</v>
          </cell>
          <cell r="C3395" t="str">
            <v>Each</v>
          </cell>
          <cell r="D3395" t="str">
            <v>SNOW POLE HOLDER</v>
          </cell>
          <cell r="E3395" t="str">
            <v>EACH</v>
          </cell>
        </row>
        <row r="3396">
          <cell r="A3396" t="str">
            <v>63319-0000</v>
          </cell>
          <cell r="B3396" t="str">
            <v>Post sleeve</v>
          </cell>
          <cell r="C3396" t="str">
            <v>Each</v>
          </cell>
          <cell r="D3396" t="str">
            <v>POST SLEEVE</v>
          </cell>
          <cell r="E3396" t="str">
            <v>EACH</v>
          </cell>
        </row>
        <row r="3397">
          <cell r="A3397" t="str">
            <v>63320-0000</v>
          </cell>
          <cell r="B3397" t="str">
            <v>Speed cushion</v>
          </cell>
          <cell r="C3397" t="str">
            <v>Each</v>
          </cell>
          <cell r="D3397" t="str">
            <v>SPEED CUSHION</v>
          </cell>
          <cell r="E3397" t="str">
            <v>EACH</v>
          </cell>
        </row>
        <row r="3398">
          <cell r="A3398" t="str">
            <v>63325-0000</v>
          </cell>
          <cell r="B3398" t="str">
            <v>Mumble strip</v>
          </cell>
          <cell r="C3398" t="str">
            <v>m</v>
          </cell>
          <cell r="D3398" t="str">
            <v>MUMBLE STRIP</v>
          </cell>
          <cell r="E3398" t="str">
            <v>LNFT</v>
          </cell>
        </row>
        <row r="3399">
          <cell r="A3399" t="str">
            <v>63325-1000</v>
          </cell>
          <cell r="B3399" t="str">
            <v>Mumble strip, shoulder</v>
          </cell>
          <cell r="C3399" t="str">
            <v>m</v>
          </cell>
          <cell r="D3399" t="str">
            <v>MUMBLE STRIP, SHOULDER</v>
          </cell>
          <cell r="E3399" t="str">
            <v>LNFT</v>
          </cell>
        </row>
        <row r="3400">
          <cell r="A3400" t="str">
            <v>63326-0000</v>
          </cell>
          <cell r="B3400" t="str">
            <v>Mumble strip</v>
          </cell>
          <cell r="C3400" t="str">
            <v>km</v>
          </cell>
          <cell r="D3400" t="str">
            <v>MUMBLE STRIP</v>
          </cell>
          <cell r="E3400" t="str">
            <v>MILE</v>
          </cell>
        </row>
        <row r="3401">
          <cell r="A3401" t="str">
            <v>63326-1000</v>
          </cell>
          <cell r="B3401" t="str">
            <v>Mumble strip, shoulder</v>
          </cell>
          <cell r="C3401" t="str">
            <v>km</v>
          </cell>
          <cell r="D3401" t="str">
            <v>MUMBLE STRIP, SHOULDER</v>
          </cell>
          <cell r="E3401" t="str">
            <v>MILE</v>
          </cell>
        </row>
        <row r="3402">
          <cell r="A3402" t="str">
            <v>63328-0000</v>
          </cell>
          <cell r="B3402" t="str">
            <v>Speed bump</v>
          </cell>
          <cell r="C3402" t="str">
            <v>Each</v>
          </cell>
          <cell r="D3402" t="str">
            <v>SPEED BUMP</v>
          </cell>
          <cell r="E3402" t="str">
            <v>EACH</v>
          </cell>
        </row>
        <row r="3403">
          <cell r="A3403" t="str">
            <v>63401-0000</v>
          </cell>
          <cell r="B3403" t="str">
            <v>Pavement markings</v>
          </cell>
          <cell r="C3403" t="str">
            <v>m</v>
          </cell>
          <cell r="D3403" t="str">
            <v>PAVEMENT MARKINGS</v>
          </cell>
          <cell r="E3403" t="str">
            <v>LNFT</v>
          </cell>
        </row>
        <row r="3404">
          <cell r="A3404" t="str">
            <v>63401-0100</v>
          </cell>
          <cell r="B3404" t="str">
            <v>Pavement markings, type A, solid</v>
          </cell>
          <cell r="C3404" t="str">
            <v>m</v>
          </cell>
          <cell r="D3404" t="str">
            <v>PAVEMENT MARKINGS, TYPE A, SOLID</v>
          </cell>
          <cell r="E3404" t="str">
            <v>LNFT</v>
          </cell>
        </row>
        <row r="3405">
          <cell r="A3405" t="str">
            <v>63401-0200</v>
          </cell>
          <cell r="B3405" t="str">
            <v>Pavement markings, type A, broken</v>
          </cell>
          <cell r="C3405" t="str">
            <v>m</v>
          </cell>
          <cell r="D3405" t="str">
            <v>PAVEMENT MARKINGS, TYPE A, BROKEN</v>
          </cell>
          <cell r="E3405" t="str">
            <v>LNFT</v>
          </cell>
        </row>
        <row r="3406">
          <cell r="A3406" t="str">
            <v>63401-0300</v>
          </cell>
          <cell r="B3406" t="str">
            <v>Pavement markings, type B, solid</v>
          </cell>
          <cell r="C3406" t="str">
            <v>m</v>
          </cell>
          <cell r="D3406" t="str">
            <v>PAVEMENT MARKINGS, TYPE B, SOLID</v>
          </cell>
          <cell r="E3406" t="str">
            <v>LNFT</v>
          </cell>
        </row>
        <row r="3407">
          <cell r="A3407" t="str">
            <v>63401-0400</v>
          </cell>
          <cell r="B3407" t="str">
            <v>Pavement markings, type B, broken</v>
          </cell>
          <cell r="C3407" t="str">
            <v>m</v>
          </cell>
          <cell r="D3407" t="str">
            <v>PAVEMENT MARKINGS, TYPE B, BROKEN</v>
          </cell>
          <cell r="E3407" t="str">
            <v>LNFT</v>
          </cell>
        </row>
        <row r="3408">
          <cell r="A3408" t="str">
            <v>63401-0450</v>
          </cell>
          <cell r="B3408" t="str">
            <v>Pavement markings, type B, dotted</v>
          </cell>
          <cell r="C3408" t="str">
            <v>m</v>
          </cell>
          <cell r="D3408" t="str">
            <v>PAVEMENT MARKINGS, TYPE B, DOTTED</v>
          </cell>
          <cell r="E3408" t="str">
            <v>LNFT</v>
          </cell>
        </row>
        <row r="3409">
          <cell r="A3409" t="str">
            <v>63401-0500</v>
          </cell>
          <cell r="B3409" t="str">
            <v>Pavement markings, type C, solid</v>
          </cell>
          <cell r="C3409" t="str">
            <v>m</v>
          </cell>
          <cell r="D3409" t="str">
            <v>PAVEMENT MARKINGS, TYPE C, SOLID</v>
          </cell>
          <cell r="E3409" t="str">
            <v>LNFT</v>
          </cell>
        </row>
        <row r="3410">
          <cell r="A3410" t="str">
            <v>63401-0600</v>
          </cell>
          <cell r="B3410" t="str">
            <v>Pavement markings, type C, broken</v>
          </cell>
          <cell r="C3410" t="str">
            <v>m</v>
          </cell>
          <cell r="D3410" t="str">
            <v>PAVEMENT MARKINGS, TYPE C, BROKEN</v>
          </cell>
          <cell r="E3410" t="str">
            <v>LNFT</v>
          </cell>
        </row>
        <row r="3411">
          <cell r="A3411" t="str">
            <v>63401-0700</v>
          </cell>
          <cell r="B3411" t="str">
            <v>Pavement markings, type D, solid</v>
          </cell>
          <cell r="C3411" t="str">
            <v>m</v>
          </cell>
          <cell r="D3411" t="str">
            <v>PAVEMENT MARKINGS, TYPE D, SOLID</v>
          </cell>
          <cell r="E3411" t="str">
            <v>LNFT</v>
          </cell>
        </row>
        <row r="3412">
          <cell r="A3412" t="str">
            <v>63401-0800</v>
          </cell>
          <cell r="B3412" t="str">
            <v>Pavement markings, type D, broken</v>
          </cell>
          <cell r="C3412" t="str">
            <v>m</v>
          </cell>
          <cell r="D3412" t="str">
            <v>PAVEMENT MARKINGS, TYPE D, BROKEN</v>
          </cell>
          <cell r="E3412" t="str">
            <v>LNFT</v>
          </cell>
        </row>
        <row r="3413">
          <cell r="A3413" t="str">
            <v>63401-0850</v>
          </cell>
          <cell r="B3413" t="str">
            <v>Pavement markings, type D, dotted</v>
          </cell>
          <cell r="C3413" t="str">
            <v>m</v>
          </cell>
          <cell r="D3413" t="str">
            <v>PAVEMENT MARKINGS, TYPE D, DOTTED</v>
          </cell>
          <cell r="E3413" t="str">
            <v>LNFT</v>
          </cell>
        </row>
        <row r="3414">
          <cell r="A3414" t="str">
            <v>63401-0900</v>
          </cell>
          <cell r="B3414" t="str">
            <v>Pavement markings, type E, solid</v>
          </cell>
          <cell r="C3414" t="str">
            <v>m</v>
          </cell>
          <cell r="D3414" t="str">
            <v>PAVEMENT MARKINGS, TYPE E, SOLID</v>
          </cell>
          <cell r="E3414" t="str">
            <v>LNFT</v>
          </cell>
        </row>
        <row r="3415">
          <cell r="A3415" t="str">
            <v>63401-1000</v>
          </cell>
          <cell r="B3415" t="str">
            <v>Pavement markings, type E, broken</v>
          </cell>
          <cell r="C3415" t="str">
            <v>m</v>
          </cell>
          <cell r="D3415" t="str">
            <v>PAVEMENT MARKINGS, TYPE E, BROKEN</v>
          </cell>
          <cell r="E3415" t="str">
            <v>LNFT</v>
          </cell>
        </row>
        <row r="3416">
          <cell r="A3416" t="str">
            <v>63401-1500</v>
          </cell>
          <cell r="B3416" t="str">
            <v>Pavement markings, type H, solid</v>
          </cell>
          <cell r="C3416" t="str">
            <v>m</v>
          </cell>
          <cell r="D3416" t="str">
            <v>PAVEMENT MARKINGS, TYPE H, SOLID</v>
          </cell>
          <cell r="E3416" t="str">
            <v>LNFT</v>
          </cell>
        </row>
        <row r="3417">
          <cell r="A3417" t="str">
            <v>63401-1600</v>
          </cell>
          <cell r="B3417" t="str">
            <v>Pavement markings, type H, broken</v>
          </cell>
          <cell r="C3417" t="str">
            <v>m</v>
          </cell>
          <cell r="D3417" t="str">
            <v>PAVEMENT MARKINGS, TYPE H, BROKEN</v>
          </cell>
          <cell r="E3417" t="str">
            <v>LNFT</v>
          </cell>
        </row>
        <row r="3418">
          <cell r="A3418" t="str">
            <v>63401-1650</v>
          </cell>
          <cell r="B3418" t="str">
            <v>Pavement markings, type H, dotted</v>
          </cell>
          <cell r="C3418" t="str">
            <v>m</v>
          </cell>
          <cell r="D3418" t="str">
            <v>PAVEMENT MARKINGS, TYPE H, DOTTED</v>
          </cell>
          <cell r="E3418" t="str">
            <v>LNFT</v>
          </cell>
        </row>
        <row r="3419">
          <cell r="A3419" t="str">
            <v>63401-1700</v>
          </cell>
          <cell r="B3419" t="str">
            <v>Pavement markings, type I, solid</v>
          </cell>
          <cell r="C3419" t="str">
            <v>m</v>
          </cell>
          <cell r="D3419" t="str">
            <v>PAVEMENT MARKINGS, TYPE I, SOLID</v>
          </cell>
          <cell r="E3419" t="str">
            <v>LNFT</v>
          </cell>
        </row>
        <row r="3420">
          <cell r="A3420" t="str">
            <v>63401-1800</v>
          </cell>
          <cell r="B3420" t="str">
            <v>Pavement markings, type I, broken</v>
          </cell>
          <cell r="C3420" t="str">
            <v>m</v>
          </cell>
          <cell r="D3420" t="str">
            <v>PAVEMENT MARKINGS, TYPE I, BROKEN</v>
          </cell>
          <cell r="E3420" t="str">
            <v>LNFT</v>
          </cell>
        </row>
        <row r="3421">
          <cell r="A3421" t="str">
            <v>63401-1900</v>
          </cell>
          <cell r="B3421" t="str">
            <v>Pavement markings, type J, solid</v>
          </cell>
          <cell r="C3421" t="str">
            <v>m</v>
          </cell>
          <cell r="D3421" t="str">
            <v>PAVEMENT MARKINGS, TYPE J, SOLID</v>
          </cell>
          <cell r="E3421" t="str">
            <v>LNFT</v>
          </cell>
        </row>
        <row r="3422">
          <cell r="A3422" t="str">
            <v>63401-2000</v>
          </cell>
          <cell r="B3422" t="str">
            <v>Pavement markings, type J, broken</v>
          </cell>
          <cell r="C3422" t="str">
            <v>m</v>
          </cell>
          <cell r="D3422" t="str">
            <v>PAVEMENT MARKINGS, TYPE J, BROKEN</v>
          </cell>
          <cell r="E3422" t="str">
            <v>LNFT</v>
          </cell>
        </row>
        <row r="3423">
          <cell r="A3423" t="str">
            <v>63401-2100</v>
          </cell>
          <cell r="B3423" t="str">
            <v>Pavement markings, type K, solid</v>
          </cell>
          <cell r="C3423" t="str">
            <v>m</v>
          </cell>
          <cell r="D3423" t="str">
            <v>PAVEMENT MARKINGS, TYPE K, SOLID</v>
          </cell>
          <cell r="E3423" t="str">
            <v>LNFT</v>
          </cell>
        </row>
        <row r="3424">
          <cell r="A3424" t="str">
            <v>63401-2200</v>
          </cell>
          <cell r="B3424" t="str">
            <v>Pavement markings, type K, broken</v>
          </cell>
          <cell r="C3424" t="str">
            <v>m</v>
          </cell>
          <cell r="D3424" t="str">
            <v>PAVEMENT MARKINGS, TYPE K, BROKEN</v>
          </cell>
          <cell r="E3424" t="str">
            <v>LNFT</v>
          </cell>
        </row>
        <row r="3425">
          <cell r="A3425" t="str">
            <v>63401-2300</v>
          </cell>
          <cell r="B3425" t="str">
            <v>Pavement markings, type L, solid</v>
          </cell>
          <cell r="C3425" t="str">
            <v>m</v>
          </cell>
          <cell r="D3425" t="str">
            <v>PAVEMENT MARKINGS, TYPE L, SOLID</v>
          </cell>
          <cell r="E3425" t="str">
            <v>LNFT</v>
          </cell>
        </row>
        <row r="3426">
          <cell r="A3426" t="str">
            <v>63401-2400</v>
          </cell>
          <cell r="B3426" t="str">
            <v>Pavement markings, type L, broken</v>
          </cell>
          <cell r="C3426" t="str">
            <v>m</v>
          </cell>
          <cell r="D3426" t="str">
            <v>PAVEMENT MARKINGS, TYPE L, BROKEN</v>
          </cell>
          <cell r="E3426" t="str">
            <v>LNFT</v>
          </cell>
        </row>
        <row r="3427">
          <cell r="A3427" t="str">
            <v>63401-2500</v>
          </cell>
          <cell r="B3427" t="str">
            <v>Pavement markings, type L, dotted</v>
          </cell>
          <cell r="C3427" t="str">
            <v>m</v>
          </cell>
          <cell r="D3427" t="str">
            <v>PAVEMENT MARKINGS, TYPE L, DOTTED</v>
          </cell>
          <cell r="E3427" t="str">
            <v>LNFT</v>
          </cell>
        </row>
        <row r="3428">
          <cell r="A3428" t="str">
            <v>63402-0000</v>
          </cell>
          <cell r="B3428" t="str">
            <v>Pavement markings</v>
          </cell>
          <cell r="C3428" t="str">
            <v>km</v>
          </cell>
          <cell r="D3428" t="str">
            <v>PAVEMENT MARKINGS</v>
          </cell>
          <cell r="E3428" t="str">
            <v>MILE</v>
          </cell>
        </row>
        <row r="3429">
          <cell r="A3429" t="str">
            <v>63402-0100</v>
          </cell>
          <cell r="B3429" t="str">
            <v>Pavement markings, type A, solid</v>
          </cell>
          <cell r="C3429" t="str">
            <v>km</v>
          </cell>
          <cell r="D3429" t="str">
            <v>PAVEMENT MARKINGS, TYPE A, SOLID</v>
          </cell>
          <cell r="E3429" t="str">
            <v>MILE</v>
          </cell>
        </row>
        <row r="3430">
          <cell r="A3430" t="str">
            <v>63402-0200</v>
          </cell>
          <cell r="B3430" t="str">
            <v>Pavement markings, type A, broken</v>
          </cell>
          <cell r="C3430" t="str">
            <v>km</v>
          </cell>
          <cell r="D3430" t="str">
            <v>PAVEMENT MARKINGS, TYPE A, BROKEN</v>
          </cell>
          <cell r="E3430" t="str">
            <v>MILE</v>
          </cell>
        </row>
        <row r="3431">
          <cell r="A3431" t="str">
            <v>63402-0300</v>
          </cell>
          <cell r="B3431" t="str">
            <v>Pavement markings, type B, solid</v>
          </cell>
          <cell r="C3431" t="str">
            <v>km</v>
          </cell>
          <cell r="D3431" t="str">
            <v>PAVEMENT MARKINGS, TYPE B, SOLID</v>
          </cell>
          <cell r="E3431" t="str">
            <v>MILE</v>
          </cell>
        </row>
        <row r="3432">
          <cell r="A3432" t="str">
            <v>63402-0400</v>
          </cell>
          <cell r="B3432" t="str">
            <v>Pavement markings, type B, broken</v>
          </cell>
          <cell r="C3432" t="str">
            <v>km</v>
          </cell>
          <cell r="D3432" t="str">
            <v>PAVEMENT MARKINGS, TYPE B, BROKEN</v>
          </cell>
          <cell r="E3432" t="str">
            <v>MILE</v>
          </cell>
        </row>
        <row r="3433">
          <cell r="A3433" t="str">
            <v>63402-0500</v>
          </cell>
          <cell r="B3433" t="str">
            <v>Pavement markings, type C, solid</v>
          </cell>
          <cell r="C3433" t="str">
            <v>km</v>
          </cell>
          <cell r="D3433" t="str">
            <v>PAVEMENT MARKINGS, TYPE C, SOLID</v>
          </cell>
          <cell r="E3433" t="str">
            <v>MILE</v>
          </cell>
        </row>
        <row r="3434">
          <cell r="A3434" t="str">
            <v>63402-0600</v>
          </cell>
          <cell r="B3434" t="str">
            <v>Pavement markings, type C, broken</v>
          </cell>
          <cell r="C3434" t="str">
            <v>km</v>
          </cell>
          <cell r="D3434" t="str">
            <v>PAVEMENT MARKINGS, TYPE C, BROKEN</v>
          </cell>
          <cell r="E3434" t="str">
            <v>MILE</v>
          </cell>
        </row>
        <row r="3435">
          <cell r="A3435" t="str">
            <v>63402-0700</v>
          </cell>
          <cell r="B3435" t="str">
            <v>Pavement markings, type D, solid</v>
          </cell>
          <cell r="C3435" t="str">
            <v>km</v>
          </cell>
          <cell r="D3435" t="str">
            <v>PAVEMENT MARKINGS, TYPE D, SOLID</v>
          </cell>
          <cell r="E3435" t="str">
            <v>MILE</v>
          </cell>
        </row>
        <row r="3436">
          <cell r="A3436" t="str">
            <v>63402-0800</v>
          </cell>
          <cell r="B3436" t="str">
            <v>Pavement markings, type D, broken</v>
          </cell>
          <cell r="C3436" t="str">
            <v>km</v>
          </cell>
          <cell r="D3436" t="str">
            <v>PAVEMENT MARKINGS, TYPE D, BROKEN</v>
          </cell>
          <cell r="E3436" t="str">
            <v>MILE</v>
          </cell>
        </row>
        <row r="3437">
          <cell r="A3437" t="str">
            <v>63402-0900</v>
          </cell>
          <cell r="B3437" t="str">
            <v>Pavement markings, type E, solid</v>
          </cell>
          <cell r="C3437" t="str">
            <v>km</v>
          </cell>
          <cell r="D3437" t="str">
            <v>PAVEMENT MARKINGS, TYPE E, SOLID</v>
          </cell>
          <cell r="E3437" t="str">
            <v>MILE</v>
          </cell>
        </row>
        <row r="3438">
          <cell r="A3438" t="str">
            <v>63402-1000</v>
          </cell>
          <cell r="B3438" t="str">
            <v>Pavement markings, type E, broken</v>
          </cell>
          <cell r="C3438" t="str">
            <v>km</v>
          </cell>
          <cell r="D3438" t="str">
            <v>PAVEMENT MARKINGS, TYPE E, BROKEN</v>
          </cell>
          <cell r="E3438" t="str">
            <v>MILE</v>
          </cell>
        </row>
        <row r="3439">
          <cell r="A3439" t="str">
            <v>63402-1500</v>
          </cell>
          <cell r="B3439" t="str">
            <v>Pavement markings, type H, solid</v>
          </cell>
          <cell r="C3439" t="str">
            <v>km</v>
          </cell>
          <cell r="D3439" t="str">
            <v>PAVEMENT MARKINGS, TYPE H, SOLID</v>
          </cell>
          <cell r="E3439" t="str">
            <v>MILE</v>
          </cell>
        </row>
        <row r="3440">
          <cell r="A3440" t="str">
            <v>63402-1600</v>
          </cell>
          <cell r="B3440" t="str">
            <v>Pavement markings, type H, broken</v>
          </cell>
          <cell r="C3440" t="str">
            <v>km</v>
          </cell>
          <cell r="D3440" t="str">
            <v>PAVEMENT MARKINGS, TYPE H, BROKEN</v>
          </cell>
          <cell r="E3440" t="str">
            <v>MILE</v>
          </cell>
        </row>
        <row r="3441">
          <cell r="A3441" t="str">
            <v>63402-1700</v>
          </cell>
          <cell r="B3441" t="str">
            <v>Pavement markings, type I, solid</v>
          </cell>
          <cell r="C3441" t="str">
            <v>km</v>
          </cell>
          <cell r="D3441" t="str">
            <v>PAVEMENT MARKINGS, TYPE I, SOLID</v>
          </cell>
          <cell r="E3441" t="str">
            <v>MILE</v>
          </cell>
        </row>
        <row r="3442">
          <cell r="A3442" t="str">
            <v>63402-1800</v>
          </cell>
          <cell r="B3442" t="str">
            <v>Pavement markings, type I, broken</v>
          </cell>
          <cell r="C3442" t="str">
            <v>km</v>
          </cell>
          <cell r="D3442" t="str">
            <v>PAVEMENT MARKINGS, TYPE I, BROKEN</v>
          </cell>
          <cell r="E3442" t="str">
            <v>MILE</v>
          </cell>
        </row>
        <row r="3443">
          <cell r="A3443" t="str">
            <v>63402-1900</v>
          </cell>
          <cell r="B3443" t="str">
            <v>Pavement markings, type J, solid</v>
          </cell>
          <cell r="C3443" t="str">
            <v>km</v>
          </cell>
          <cell r="D3443" t="str">
            <v>PAVEMENT MARKINGS, TYPE J, SOLID</v>
          </cell>
          <cell r="E3443" t="str">
            <v>MILE</v>
          </cell>
        </row>
        <row r="3444">
          <cell r="A3444" t="str">
            <v>63402-2000</v>
          </cell>
          <cell r="B3444" t="str">
            <v>Pavement markings, type J, broken</v>
          </cell>
          <cell r="C3444" t="str">
            <v>km</v>
          </cell>
          <cell r="D3444" t="str">
            <v>PAVEMENT MARKINGS, TYPE J, BROKEN</v>
          </cell>
          <cell r="E3444" t="str">
            <v>MILE</v>
          </cell>
        </row>
        <row r="3445">
          <cell r="A3445" t="str">
            <v>63402-2100</v>
          </cell>
          <cell r="B3445" t="str">
            <v>Pavement markings, type K, solid</v>
          </cell>
          <cell r="C3445" t="str">
            <v>km</v>
          </cell>
          <cell r="D3445" t="str">
            <v>PAVEMENT MARKINGS, TYPE K, SOLID</v>
          </cell>
          <cell r="E3445" t="str">
            <v>MILE</v>
          </cell>
        </row>
        <row r="3446">
          <cell r="A3446" t="str">
            <v>63402-2200</v>
          </cell>
          <cell r="B3446" t="str">
            <v>Pavement markings, type K, broken</v>
          </cell>
          <cell r="C3446" t="str">
            <v>km</v>
          </cell>
          <cell r="D3446" t="str">
            <v>PAVEMENT MARKINGS, TYPE K, BROKEN</v>
          </cell>
          <cell r="E3446" t="str">
            <v>MILE</v>
          </cell>
        </row>
        <row r="3447">
          <cell r="A3447" t="str">
            <v>63402-2300</v>
          </cell>
          <cell r="B3447" t="str">
            <v>Pavement markings, type L, solid</v>
          </cell>
          <cell r="C3447" t="str">
            <v>km</v>
          </cell>
          <cell r="D3447" t="str">
            <v>PAVEMENT MARKINGS, TYPE L, SOLID</v>
          </cell>
          <cell r="E3447" t="str">
            <v>MILE</v>
          </cell>
        </row>
        <row r="3448">
          <cell r="A3448" t="str">
            <v>63402-2400</v>
          </cell>
          <cell r="B3448" t="str">
            <v>Pavement markings, type L, broken</v>
          </cell>
          <cell r="C3448" t="str">
            <v>km</v>
          </cell>
          <cell r="D3448" t="str">
            <v>PAVEMENT MARKINGS, TYPE L, BROKEN</v>
          </cell>
          <cell r="E3448" t="str">
            <v>MILE</v>
          </cell>
        </row>
        <row r="3449">
          <cell r="A3449" t="str">
            <v>63403-0100</v>
          </cell>
          <cell r="B3449" t="str">
            <v>Pavement markings, type A</v>
          </cell>
          <cell r="C3449" t="str">
            <v>m2</v>
          </cell>
          <cell r="D3449" t="str">
            <v>PAVEMENT MARKINGS, TYPE A</v>
          </cell>
          <cell r="E3449" t="str">
            <v>SQFT</v>
          </cell>
        </row>
        <row r="3450">
          <cell r="A3450" t="str">
            <v>63403-0200</v>
          </cell>
          <cell r="B3450" t="str">
            <v>Pavement markings, type B</v>
          </cell>
          <cell r="C3450" t="str">
            <v>m2</v>
          </cell>
          <cell r="D3450" t="str">
            <v>PAVEMENT MARKINGS, TYPE B</v>
          </cell>
          <cell r="E3450" t="str">
            <v>SQFT</v>
          </cell>
        </row>
        <row r="3451">
          <cell r="A3451" t="str">
            <v>63403-0300</v>
          </cell>
          <cell r="B3451" t="str">
            <v>Pavement markings, type C</v>
          </cell>
          <cell r="C3451" t="str">
            <v>m2</v>
          </cell>
          <cell r="D3451" t="str">
            <v>PAVEMENT MARKINGS, TYPE C</v>
          </cell>
          <cell r="E3451" t="str">
            <v>SQFT</v>
          </cell>
        </row>
        <row r="3452">
          <cell r="A3452" t="str">
            <v>63403-0400</v>
          </cell>
          <cell r="B3452" t="str">
            <v>Pavement markings, type D</v>
          </cell>
          <cell r="C3452" t="str">
            <v>m2</v>
          </cell>
          <cell r="D3452" t="str">
            <v>PAVEMENT MARKINGS, TYPE D</v>
          </cell>
          <cell r="E3452" t="str">
            <v>SQFT</v>
          </cell>
        </row>
        <row r="3453">
          <cell r="A3453" t="str">
            <v>63403-0500</v>
          </cell>
          <cell r="B3453" t="str">
            <v>Pavement markings, type E</v>
          </cell>
          <cell r="C3453" t="str">
            <v>m2</v>
          </cell>
          <cell r="D3453" t="str">
            <v>PAVEMENT MARKINGS, TYPE E</v>
          </cell>
          <cell r="E3453" t="str">
            <v>SQFT</v>
          </cell>
        </row>
        <row r="3454">
          <cell r="A3454" t="str">
            <v>63403-0800</v>
          </cell>
          <cell r="B3454" t="str">
            <v>Pavement markings, type H</v>
          </cell>
          <cell r="C3454" t="str">
            <v>m2</v>
          </cell>
          <cell r="D3454" t="str">
            <v>PAVEMENT MARKINGS, TYPE H</v>
          </cell>
          <cell r="E3454" t="str">
            <v>SQFT</v>
          </cell>
        </row>
        <row r="3455">
          <cell r="A3455" t="str">
            <v>63403-0900</v>
          </cell>
          <cell r="B3455" t="str">
            <v>Pavement markings, type I</v>
          </cell>
          <cell r="C3455" t="str">
            <v>m2</v>
          </cell>
          <cell r="D3455" t="str">
            <v>PAVEMENT MARKINGS, TYPE I</v>
          </cell>
          <cell r="E3455" t="str">
            <v>SQFT</v>
          </cell>
        </row>
        <row r="3456">
          <cell r="A3456" t="str">
            <v>63403-1000</v>
          </cell>
          <cell r="B3456" t="str">
            <v>Pavement markings, type J</v>
          </cell>
          <cell r="C3456" t="str">
            <v>m2</v>
          </cell>
          <cell r="D3456" t="str">
            <v>PAVEMENT MARKINGS, TYPE J</v>
          </cell>
          <cell r="E3456" t="str">
            <v>SQFT</v>
          </cell>
        </row>
        <row r="3457">
          <cell r="A3457" t="str">
            <v>63403-1100</v>
          </cell>
          <cell r="B3457" t="str">
            <v>Pavement markings, type K</v>
          </cell>
          <cell r="C3457" t="str">
            <v>m2</v>
          </cell>
          <cell r="D3457" t="str">
            <v>PAVEMENT MARKINGS, TYPE K</v>
          </cell>
          <cell r="E3457" t="str">
            <v>SQFT</v>
          </cell>
        </row>
        <row r="3458">
          <cell r="A3458" t="str">
            <v>63403-1200</v>
          </cell>
          <cell r="B3458" t="str">
            <v>Pavement markings, type L</v>
          </cell>
          <cell r="C3458" t="str">
            <v>m2</v>
          </cell>
          <cell r="D3458" t="str">
            <v>PAVEMENT MARKINGS, TYPE L</v>
          </cell>
          <cell r="E3458" t="str">
            <v>SQFT</v>
          </cell>
        </row>
        <row r="3459">
          <cell r="A3459" t="str">
            <v>63403-1300</v>
          </cell>
          <cell r="B3459" t="str">
            <v>Pavement markings, type bike lane surface</v>
          </cell>
          <cell r="C3459" t="str">
            <v>m2</v>
          </cell>
          <cell r="D3459" t="str">
            <v>PAVEMENT MARKINGS, TYPE BIKE LANE SURFACE</v>
          </cell>
          <cell r="E3459" t="str">
            <v>SQFT</v>
          </cell>
        </row>
        <row r="3460">
          <cell r="A3460" t="str">
            <v>63404-0100</v>
          </cell>
          <cell r="B3460" t="str">
            <v>Pavement markings, type A</v>
          </cell>
          <cell r="C3460" t="str">
            <v>L</v>
          </cell>
          <cell r="D3460" t="str">
            <v>PAVEMENT MARKINGS, TYPE A</v>
          </cell>
          <cell r="E3460" t="str">
            <v>GAL</v>
          </cell>
        </row>
        <row r="3461">
          <cell r="A3461" t="str">
            <v>63404-0200</v>
          </cell>
          <cell r="B3461" t="str">
            <v>Pavement markings, type B</v>
          </cell>
          <cell r="C3461" t="str">
            <v>L</v>
          </cell>
          <cell r="D3461" t="str">
            <v>PAVEMENT MARKINGS, TYPE B</v>
          </cell>
          <cell r="E3461" t="str">
            <v>GAL</v>
          </cell>
        </row>
        <row r="3462">
          <cell r="A3462" t="str">
            <v>63404-0300</v>
          </cell>
          <cell r="B3462" t="str">
            <v>Pavement markings, type C</v>
          </cell>
          <cell r="C3462" t="str">
            <v>L</v>
          </cell>
          <cell r="D3462" t="str">
            <v>PAVEMENT MARKINGS, TYPE C</v>
          </cell>
          <cell r="E3462" t="str">
            <v>GAL</v>
          </cell>
        </row>
        <row r="3463">
          <cell r="A3463" t="str">
            <v>63404-0400</v>
          </cell>
          <cell r="B3463" t="str">
            <v>Pavement markings, type D</v>
          </cell>
          <cell r="C3463" t="str">
            <v>L</v>
          </cell>
          <cell r="D3463" t="str">
            <v>PAVEMENT MARKINGS, TYPE D</v>
          </cell>
          <cell r="E3463" t="str">
            <v>GAL</v>
          </cell>
        </row>
        <row r="3464">
          <cell r="A3464" t="str">
            <v>63404-0500</v>
          </cell>
          <cell r="B3464" t="str">
            <v>Pavement markings, type E</v>
          </cell>
          <cell r="C3464" t="str">
            <v>L</v>
          </cell>
          <cell r="D3464" t="str">
            <v>PAVEMENT MARKINGS, TYPE E</v>
          </cell>
          <cell r="E3464" t="str">
            <v>GAL</v>
          </cell>
        </row>
        <row r="3465">
          <cell r="A3465" t="str">
            <v>63404-0800</v>
          </cell>
          <cell r="B3465" t="str">
            <v>Pavement markings, type H</v>
          </cell>
          <cell r="C3465" t="str">
            <v>L</v>
          </cell>
          <cell r="D3465" t="str">
            <v>PAVEMENT MARKINGS, TYPE H</v>
          </cell>
          <cell r="E3465" t="str">
            <v>GAL</v>
          </cell>
        </row>
        <row r="3466">
          <cell r="A3466" t="str">
            <v>63404-0900</v>
          </cell>
          <cell r="B3466" t="str">
            <v>Pavement markings, type I</v>
          </cell>
          <cell r="C3466" t="str">
            <v>L</v>
          </cell>
          <cell r="D3466" t="str">
            <v>PAVEMENT MARKINGS, TYPE I</v>
          </cell>
          <cell r="E3466" t="str">
            <v>GAL</v>
          </cell>
        </row>
        <row r="3467">
          <cell r="A3467" t="str">
            <v>63404-1000</v>
          </cell>
          <cell r="B3467" t="str">
            <v>Pavement markings, type J</v>
          </cell>
          <cell r="C3467" t="str">
            <v>L</v>
          </cell>
          <cell r="D3467" t="str">
            <v>PAVEMENT MARKINGS, TYPE J</v>
          </cell>
          <cell r="E3467" t="str">
            <v>GAL</v>
          </cell>
        </row>
        <row r="3468">
          <cell r="A3468" t="str">
            <v>63404-1100</v>
          </cell>
          <cell r="B3468" t="str">
            <v>Pavement markings, type K</v>
          </cell>
          <cell r="C3468" t="str">
            <v>L</v>
          </cell>
          <cell r="D3468" t="str">
            <v>PAVEMENT MARKINGS, TYPE K</v>
          </cell>
          <cell r="E3468" t="str">
            <v>GAL</v>
          </cell>
        </row>
        <row r="3469">
          <cell r="A3469" t="str">
            <v>63404-1200</v>
          </cell>
          <cell r="B3469" t="str">
            <v>Pavement markings, type L</v>
          </cell>
          <cell r="C3469" t="str">
            <v>L</v>
          </cell>
          <cell r="D3469" t="str">
            <v>PAVEMENT MARKINGS, TYPE L</v>
          </cell>
          <cell r="E3469" t="str">
            <v>GAL</v>
          </cell>
        </row>
        <row r="3470">
          <cell r="A3470" t="str">
            <v>63405-0050</v>
          </cell>
          <cell r="B3470" t="str">
            <v>Pavement markings, symbols</v>
          </cell>
          <cell r="C3470" t="str">
            <v>Each</v>
          </cell>
          <cell r="D3470" t="str">
            <v>PAVEMENT MARKINGS, SYMBOLS</v>
          </cell>
          <cell r="E3470" t="str">
            <v>EACH</v>
          </cell>
        </row>
        <row r="3471">
          <cell r="A3471" t="str">
            <v>63405-0100</v>
          </cell>
          <cell r="B3471" t="str">
            <v>Pavement markings, type A, turn arrow</v>
          </cell>
          <cell r="C3471" t="str">
            <v>Each</v>
          </cell>
          <cell r="D3471" t="str">
            <v>PAVEMENT MARKINGS, TYPE A, TURN ARROW</v>
          </cell>
          <cell r="E3471" t="str">
            <v>EACH</v>
          </cell>
        </row>
        <row r="3472">
          <cell r="A3472" t="str">
            <v>63405-0150</v>
          </cell>
          <cell r="B3472" t="str">
            <v>Pavement markings, type A, straight arrow</v>
          </cell>
          <cell r="C3472" t="str">
            <v>Each</v>
          </cell>
          <cell r="D3472" t="str">
            <v>PAVEMENT MARKINGS, TYPE A, STRAIGHT ARROW</v>
          </cell>
          <cell r="E3472" t="str">
            <v>EACH</v>
          </cell>
        </row>
        <row r="3473">
          <cell r="A3473" t="str">
            <v>63405-0200</v>
          </cell>
          <cell r="B3473" t="str">
            <v>Pavement markings, type A, straight/turn arrow combination</v>
          </cell>
          <cell r="C3473" t="str">
            <v>Each</v>
          </cell>
          <cell r="D3473" t="str">
            <v>PAVEMENT MARKINGS, TYPE A, STRAIGHT/TURN ARROW COMBINATION</v>
          </cell>
          <cell r="E3473" t="str">
            <v>EACH</v>
          </cell>
        </row>
        <row r="3474">
          <cell r="A3474" t="str">
            <v>63405-0250</v>
          </cell>
          <cell r="B3474" t="str">
            <v>Pavement markings, type A, "ONLY" word message</v>
          </cell>
          <cell r="C3474" t="str">
            <v>Each</v>
          </cell>
          <cell r="D3474" t="str">
            <v>PAVEMENT MARKINGS, TYPE A, "ONLY" WORD MESSAGE</v>
          </cell>
          <cell r="E3474" t="str">
            <v>EACH</v>
          </cell>
        </row>
        <row r="3475">
          <cell r="A3475" t="str">
            <v>63405-0300</v>
          </cell>
          <cell r="B3475" t="str">
            <v>Pavement markings, type A, "STOP" word message</v>
          </cell>
          <cell r="C3475" t="str">
            <v>Each</v>
          </cell>
          <cell r="D3475" t="str">
            <v>PAVEMENT MARKINGS, TYPE A, "STOP" WORD MESSAGE</v>
          </cell>
          <cell r="E3475" t="str">
            <v>EACH</v>
          </cell>
        </row>
        <row r="3476">
          <cell r="A3476" t="str">
            <v>63405-0350</v>
          </cell>
          <cell r="B3476" t="str">
            <v>Pavement markings, type A, "SCHOOL" word message</v>
          </cell>
          <cell r="C3476" t="str">
            <v>Each</v>
          </cell>
          <cell r="D3476" t="str">
            <v>PAVEMENT MARKINGS, TYPE A, "SCHOOL" WORD MESSAGE</v>
          </cell>
          <cell r="E3476" t="str">
            <v>EACH</v>
          </cell>
        </row>
        <row r="3477">
          <cell r="A3477" t="str">
            <v>63405-0400</v>
          </cell>
          <cell r="B3477" t="str">
            <v>Pavement markings, type A, railroad symbol</v>
          </cell>
          <cell r="C3477" t="str">
            <v>Each</v>
          </cell>
          <cell r="D3477" t="str">
            <v>PAVEMENT MARKINGS, TYPE A, RAILROAD SYMBOL</v>
          </cell>
          <cell r="E3477" t="str">
            <v>EACH</v>
          </cell>
        </row>
        <row r="3478">
          <cell r="A3478" t="str">
            <v>63405-0450</v>
          </cell>
          <cell r="B3478" t="str">
            <v>Pavement markings, type A, accessibility symbol</v>
          </cell>
          <cell r="C3478" t="str">
            <v>Each</v>
          </cell>
          <cell r="D3478" t="str">
            <v>PAVEMENT MARKINGS, TYPE A, ACCESSIBILITY SYMBOL</v>
          </cell>
          <cell r="E3478" t="str">
            <v>EACH</v>
          </cell>
        </row>
        <row r="3479">
          <cell r="A3479" t="str">
            <v>63405-0500</v>
          </cell>
          <cell r="B3479" t="str">
            <v>Pavement markings, type B, turn arrow</v>
          </cell>
          <cell r="C3479" t="str">
            <v>Each</v>
          </cell>
          <cell r="D3479" t="str">
            <v>PAVEMENT MARKINGS, TYPE B, TURN ARROW</v>
          </cell>
          <cell r="E3479" t="str">
            <v>EACH</v>
          </cell>
        </row>
        <row r="3480">
          <cell r="A3480" t="str">
            <v>63405-0550</v>
          </cell>
          <cell r="B3480" t="str">
            <v>Pavement markings, type B, straight arrow</v>
          </cell>
          <cell r="C3480" t="str">
            <v>Each</v>
          </cell>
          <cell r="D3480" t="str">
            <v>PAVEMENT MARKINGS, TYPE B, STRAIGHT ARROW</v>
          </cell>
          <cell r="E3480" t="str">
            <v>EACH</v>
          </cell>
        </row>
        <row r="3481">
          <cell r="A3481" t="str">
            <v>63405-0600</v>
          </cell>
          <cell r="B3481" t="str">
            <v>Pavement markings, type B, straight/turn arrow combination</v>
          </cell>
          <cell r="C3481" t="str">
            <v>Each</v>
          </cell>
          <cell r="D3481" t="str">
            <v>PAVEMENT MARKINGS, TYPE B, STRAIGHT/TURN ARROW COMBINATION</v>
          </cell>
          <cell r="E3481" t="str">
            <v>EACH</v>
          </cell>
        </row>
        <row r="3482">
          <cell r="A3482" t="str">
            <v>63405-0650</v>
          </cell>
          <cell r="B3482" t="str">
            <v>Pavement markings, type B, "ONLY" word message</v>
          </cell>
          <cell r="C3482" t="str">
            <v>Each</v>
          </cell>
          <cell r="D3482" t="str">
            <v>PAVEMENT MARKINGS, TYPE B, "ONLY" WORD MESSAGE</v>
          </cell>
          <cell r="E3482" t="str">
            <v>EACH</v>
          </cell>
        </row>
        <row r="3483">
          <cell r="A3483" t="str">
            <v>63405-0700</v>
          </cell>
          <cell r="B3483" t="str">
            <v>Pavement markings, type B, "STOP" word message</v>
          </cell>
          <cell r="C3483" t="str">
            <v>Each</v>
          </cell>
          <cell r="D3483" t="str">
            <v>PAVEMENT MARKINGS, TYPE B, "STOP" WORD MESSAGE</v>
          </cell>
          <cell r="E3483" t="str">
            <v>EACH</v>
          </cell>
        </row>
        <row r="3484">
          <cell r="A3484" t="str">
            <v>63405-0750</v>
          </cell>
          <cell r="B3484" t="str">
            <v>Pavement markings, type B, "SCHOOL" word message</v>
          </cell>
          <cell r="C3484" t="str">
            <v>Each</v>
          </cell>
          <cell r="D3484" t="str">
            <v>PAVEMENT MARKINGS, TYPE B, "SCHOOL" WORD MESSAGE</v>
          </cell>
          <cell r="E3484" t="str">
            <v>EACH</v>
          </cell>
        </row>
        <row r="3485">
          <cell r="A3485" t="str">
            <v>63405-0800</v>
          </cell>
          <cell r="B3485" t="str">
            <v>Pavement markings, type B, railroad symbol</v>
          </cell>
          <cell r="C3485" t="str">
            <v>Each</v>
          </cell>
          <cell r="D3485" t="str">
            <v>PAVEMENT MARKINGS, TYPE B, RAILROAD SYMBOL</v>
          </cell>
          <cell r="E3485" t="str">
            <v>EACH</v>
          </cell>
        </row>
        <row r="3486">
          <cell r="A3486" t="str">
            <v>63405-0850</v>
          </cell>
          <cell r="B3486" t="str">
            <v>Pavement markings, type B, accessibility symbol</v>
          </cell>
          <cell r="C3486" t="str">
            <v>Each</v>
          </cell>
          <cell r="D3486" t="str">
            <v>PAVEMENT MARKINGS, TYPE B, ACCESSIBILITY SYMBOL</v>
          </cell>
          <cell r="E3486" t="str">
            <v>EACH</v>
          </cell>
        </row>
        <row r="3487">
          <cell r="A3487" t="str">
            <v>63405-0855</v>
          </cell>
          <cell r="B3487" t="str">
            <v>Pavement markings, type B, speed hump markings</v>
          </cell>
          <cell r="C3487" t="str">
            <v>Each</v>
          </cell>
          <cell r="D3487" t="str">
            <v>PAVEMENT MARKINGS, TYPE B, SPEED HUMP MARKINGS</v>
          </cell>
          <cell r="E3487" t="str">
            <v>EACH</v>
          </cell>
        </row>
        <row r="3488">
          <cell r="A3488" t="str">
            <v>63405-0900</v>
          </cell>
          <cell r="B3488" t="str">
            <v>Pavement markings, type C, turn arrow</v>
          </cell>
          <cell r="C3488" t="str">
            <v>Each</v>
          </cell>
          <cell r="D3488" t="str">
            <v>PAVEMENT MARKINGS, TYPE C, TURN ARROW</v>
          </cell>
          <cell r="E3488" t="str">
            <v>EACH</v>
          </cell>
        </row>
        <row r="3489">
          <cell r="A3489" t="str">
            <v>63405-0950</v>
          </cell>
          <cell r="B3489" t="str">
            <v>Pavement markings, type C, straight arrow</v>
          </cell>
          <cell r="C3489" t="str">
            <v>Each</v>
          </cell>
          <cell r="D3489" t="str">
            <v>PAVEMENT MARKINGS, TYPE C, STRAIGHT ARROW</v>
          </cell>
          <cell r="E3489" t="str">
            <v>EACH</v>
          </cell>
        </row>
        <row r="3490">
          <cell r="A3490" t="str">
            <v>63405-1000</v>
          </cell>
          <cell r="B3490" t="str">
            <v>Pavement markings, type C, straight/turn arrow combination</v>
          </cell>
          <cell r="C3490" t="str">
            <v>Each</v>
          </cell>
          <cell r="D3490" t="str">
            <v>PAVEMENT MARKINGS, TYPE C, STRAIGHT/TURN ARROW COMBINATION</v>
          </cell>
          <cell r="E3490" t="str">
            <v>EACH</v>
          </cell>
        </row>
        <row r="3491">
          <cell r="A3491" t="str">
            <v>63405-1050</v>
          </cell>
          <cell r="B3491" t="str">
            <v>Pavement markings, type C, "ONLY" word message</v>
          </cell>
          <cell r="C3491" t="str">
            <v>Each</v>
          </cell>
          <cell r="D3491" t="str">
            <v>PAVEMENT MARKINGS, TYPE C, "ONLY" WORD MESSAGE</v>
          </cell>
          <cell r="E3491" t="str">
            <v>EACH</v>
          </cell>
        </row>
        <row r="3492">
          <cell r="A3492" t="str">
            <v>63405-1100</v>
          </cell>
          <cell r="B3492" t="str">
            <v>Pavement markings, type C, "STOP" word message</v>
          </cell>
          <cell r="C3492" t="str">
            <v>Each</v>
          </cell>
          <cell r="D3492" t="str">
            <v>PAVEMENT MARKINGS, TYPE C, "STOP" WORD MESSAGE</v>
          </cell>
          <cell r="E3492" t="str">
            <v>EACH</v>
          </cell>
        </row>
        <row r="3493">
          <cell r="A3493" t="str">
            <v>63405-1150</v>
          </cell>
          <cell r="B3493" t="str">
            <v>Pavement markings, type C, "SCHOOL" word message</v>
          </cell>
          <cell r="C3493" t="str">
            <v>Each</v>
          </cell>
          <cell r="D3493" t="str">
            <v>PAVEMENT MARKINGS, TYPE C, "SCHOOL" WORD MESSAGE</v>
          </cell>
          <cell r="E3493" t="str">
            <v>EACH</v>
          </cell>
        </row>
        <row r="3494">
          <cell r="A3494" t="str">
            <v>63405-1200</v>
          </cell>
          <cell r="B3494" t="str">
            <v>Pavement markings, type C, railroad symbol</v>
          </cell>
          <cell r="C3494" t="str">
            <v>Each</v>
          </cell>
          <cell r="D3494" t="str">
            <v>PAVEMENT MARKINGS, TYPE C, RAILROAD SYMBOL</v>
          </cell>
          <cell r="E3494" t="str">
            <v>EACH</v>
          </cell>
        </row>
        <row r="3495">
          <cell r="A3495" t="str">
            <v>63405-1250</v>
          </cell>
          <cell r="B3495" t="str">
            <v>Pavement markings, type C, accessibility symbol</v>
          </cell>
          <cell r="C3495" t="str">
            <v>Each</v>
          </cell>
          <cell r="D3495" t="str">
            <v>PAVEMENT MARKINGS, TYPE C, ACCESSIBILITY SYMBOL</v>
          </cell>
          <cell r="E3495" t="str">
            <v>EACH</v>
          </cell>
        </row>
        <row r="3496">
          <cell r="A3496" t="str">
            <v>63405-1300</v>
          </cell>
          <cell r="B3496" t="str">
            <v>Pavement markings, type D, turn arrow</v>
          </cell>
          <cell r="C3496" t="str">
            <v>Each</v>
          </cell>
          <cell r="D3496" t="str">
            <v>PAVEMENT MARKINGS, TYPE D, TURN ARROW</v>
          </cell>
          <cell r="E3496" t="str">
            <v>EACH</v>
          </cell>
        </row>
        <row r="3497">
          <cell r="A3497" t="str">
            <v>63405-1350</v>
          </cell>
          <cell r="B3497" t="str">
            <v>Pavement markings, type D, straight arrow</v>
          </cell>
          <cell r="C3497" t="str">
            <v>Each</v>
          </cell>
          <cell r="D3497" t="str">
            <v>PAVEMENT MARKINGS, TYPE D, STRAIGHT ARROW</v>
          </cell>
          <cell r="E3497" t="str">
            <v>EACH</v>
          </cell>
        </row>
        <row r="3498">
          <cell r="A3498" t="str">
            <v>63405-1400</v>
          </cell>
          <cell r="B3498" t="str">
            <v>Pavement markings, type D, straight/turn arrow combination</v>
          </cell>
          <cell r="C3498" t="str">
            <v>Each</v>
          </cell>
          <cell r="D3498" t="str">
            <v>PAVEMENT MARKINGS, TYPE D, STRAIGHT/TURN ARROW COMBINATION</v>
          </cell>
          <cell r="E3498" t="str">
            <v>EACH</v>
          </cell>
        </row>
        <row r="3499">
          <cell r="A3499" t="str">
            <v>63405-1450</v>
          </cell>
          <cell r="B3499" t="str">
            <v>Pavement markings, type D, "ONLY" word message</v>
          </cell>
          <cell r="C3499" t="str">
            <v>Each</v>
          </cell>
          <cell r="D3499" t="str">
            <v>PAVEMENT MARKINGS, TYPE D, "ONLY" WORD MESSAGE</v>
          </cell>
          <cell r="E3499" t="str">
            <v>EACH</v>
          </cell>
        </row>
        <row r="3500">
          <cell r="A3500" t="str">
            <v>63405-1500</v>
          </cell>
          <cell r="B3500" t="str">
            <v>Pavement markings, type D, "STOP" word message</v>
          </cell>
          <cell r="C3500" t="str">
            <v>Each</v>
          </cell>
          <cell r="D3500" t="str">
            <v>PAVEMENT MARKINGS, TYPE D, "STOP" WORD MESSAGE</v>
          </cell>
          <cell r="E3500" t="str">
            <v>EACH</v>
          </cell>
        </row>
        <row r="3501">
          <cell r="A3501" t="str">
            <v>63405-1550</v>
          </cell>
          <cell r="B3501" t="str">
            <v>Pavement markings, type D, "SCHOOL" word message</v>
          </cell>
          <cell r="C3501" t="str">
            <v>Each</v>
          </cell>
          <cell r="D3501" t="str">
            <v>PAVEMENT MARKINGS, TYPE D, "SCHOOL" WORD MESSAGE</v>
          </cell>
          <cell r="E3501" t="str">
            <v>EACH</v>
          </cell>
        </row>
        <row r="3502">
          <cell r="A3502" t="str">
            <v>63405-1600</v>
          </cell>
          <cell r="B3502" t="str">
            <v>Pavement markings, type D, railroad symbol</v>
          </cell>
          <cell r="C3502" t="str">
            <v>Each</v>
          </cell>
          <cell r="D3502" t="str">
            <v>PAVEMENT MARKINGS, TYPE D, RAILROAD SYMBOL</v>
          </cell>
          <cell r="E3502" t="str">
            <v>EACH</v>
          </cell>
        </row>
        <row r="3503">
          <cell r="A3503" t="str">
            <v>63405-1650</v>
          </cell>
          <cell r="B3503" t="str">
            <v>Pavement markings, type D, accessibility symbol</v>
          </cell>
          <cell r="C3503" t="str">
            <v>Each</v>
          </cell>
          <cell r="D3503" t="str">
            <v>PAVEMENT MARKINGS, TYPE D, ACCESSIBILITY SYMBOL</v>
          </cell>
          <cell r="E3503" t="str">
            <v>EACH</v>
          </cell>
        </row>
        <row r="3504">
          <cell r="A3504" t="str">
            <v>63405-1700</v>
          </cell>
          <cell r="B3504" t="str">
            <v>Pavement markings, type E, turn arrow</v>
          </cell>
          <cell r="C3504" t="str">
            <v>Each</v>
          </cell>
          <cell r="D3504" t="str">
            <v>PAVEMENT MARKINGS, TYPE E, TURN ARROW</v>
          </cell>
          <cell r="E3504" t="str">
            <v>EACH</v>
          </cell>
        </row>
        <row r="3505">
          <cell r="A3505" t="str">
            <v>63405-1750</v>
          </cell>
          <cell r="B3505" t="str">
            <v>Pavement markings, type E, straight arrow</v>
          </cell>
          <cell r="C3505" t="str">
            <v>Each</v>
          </cell>
          <cell r="D3505" t="str">
            <v>PAVEMENT MARKINGS, TYPE E, STRAIGHT ARROW</v>
          </cell>
          <cell r="E3505" t="str">
            <v>EACH</v>
          </cell>
        </row>
        <row r="3506">
          <cell r="A3506" t="str">
            <v>63405-1800</v>
          </cell>
          <cell r="B3506" t="str">
            <v>Pavement markings, type E, straight/turn arrow combination</v>
          </cell>
          <cell r="C3506" t="str">
            <v>Each</v>
          </cell>
          <cell r="D3506" t="str">
            <v>PAVEMENT MARKINGS, TYPE E, STRAIGHT/TURN ARROW COMBINATION</v>
          </cell>
          <cell r="E3506" t="str">
            <v>EACH</v>
          </cell>
        </row>
        <row r="3507">
          <cell r="A3507" t="str">
            <v>63405-1850</v>
          </cell>
          <cell r="B3507" t="str">
            <v>Pavement markings, type E, "ONLY" word message</v>
          </cell>
          <cell r="C3507" t="str">
            <v>Each</v>
          </cell>
          <cell r="D3507" t="str">
            <v>PAVEMENT MARKINGS, TYPE E, "ONLY" WORD MESSAGE</v>
          </cell>
          <cell r="E3507" t="str">
            <v>EACH</v>
          </cell>
        </row>
        <row r="3508">
          <cell r="A3508" t="str">
            <v>63405-1900</v>
          </cell>
          <cell r="B3508" t="str">
            <v>Pavement markings, type E, "STOP" word message</v>
          </cell>
          <cell r="C3508" t="str">
            <v>Each</v>
          </cell>
          <cell r="D3508" t="str">
            <v>PAVEMENT MARKINGS, TYPE E, "STOP" WORD MESSAGE</v>
          </cell>
          <cell r="E3508" t="str">
            <v>EACH</v>
          </cell>
        </row>
        <row r="3509">
          <cell r="A3509" t="str">
            <v>63405-1950</v>
          </cell>
          <cell r="B3509" t="str">
            <v>Pavement markings, type E, "SCHOOL" word message</v>
          </cell>
          <cell r="C3509" t="str">
            <v>Each</v>
          </cell>
          <cell r="D3509" t="str">
            <v>PAVEMENT MARKINGS, TYPE E, "SCHOOL" WORD MESSAGE</v>
          </cell>
          <cell r="E3509" t="str">
            <v>EACH</v>
          </cell>
        </row>
        <row r="3510">
          <cell r="A3510" t="str">
            <v>63405-2000</v>
          </cell>
          <cell r="B3510" t="str">
            <v>Pavement markings, type E, railroad symbol</v>
          </cell>
          <cell r="C3510" t="str">
            <v>Each</v>
          </cell>
          <cell r="D3510" t="str">
            <v>PAVEMENT MARKINGS, TYPE E, RAILROAD SYMBOL</v>
          </cell>
          <cell r="E3510" t="str">
            <v>EACH</v>
          </cell>
        </row>
        <row r="3511">
          <cell r="A3511" t="str">
            <v>63405-2050</v>
          </cell>
          <cell r="B3511" t="str">
            <v>Pavement markings, type E, accessibility symbol</v>
          </cell>
          <cell r="C3511" t="str">
            <v>Each</v>
          </cell>
          <cell r="D3511" t="str">
            <v>PAVEMENT MARKINGS, TYPE E, ACCESSIBILITY SYMBOL</v>
          </cell>
          <cell r="E3511" t="str">
            <v>EACH</v>
          </cell>
        </row>
        <row r="3512">
          <cell r="A3512" t="str">
            <v>63405-2100</v>
          </cell>
          <cell r="B3512" t="str">
            <v>Pavement markings, type E, speed hump markings</v>
          </cell>
          <cell r="C3512" t="str">
            <v>Each</v>
          </cell>
          <cell r="D3512" t="str">
            <v>PAVEMENT MARKINGS, TYPE E, SPEED HUMP MARKINGS</v>
          </cell>
          <cell r="E3512" t="str">
            <v>EACH</v>
          </cell>
        </row>
        <row r="3513">
          <cell r="A3513" t="str">
            <v>63405-2890</v>
          </cell>
          <cell r="B3513" t="str">
            <v>Pavement markings, type H</v>
          </cell>
          <cell r="C3513" t="str">
            <v>Each</v>
          </cell>
          <cell r="D3513" t="str">
            <v>PAVEMENT MARKINGS, TYPE H</v>
          </cell>
          <cell r="E3513" t="str">
            <v>EACH</v>
          </cell>
        </row>
        <row r="3514">
          <cell r="A3514" t="str">
            <v>63405-2900</v>
          </cell>
          <cell r="B3514" t="str">
            <v>Pavement markings, type H, turn arrow</v>
          </cell>
          <cell r="C3514" t="str">
            <v>Each</v>
          </cell>
          <cell r="D3514" t="str">
            <v>PAVEMENT MARKINGS, TYPE H, TURN ARROW</v>
          </cell>
          <cell r="E3514" t="str">
            <v>EACH</v>
          </cell>
        </row>
        <row r="3515">
          <cell r="A3515" t="str">
            <v>63405-2950</v>
          </cell>
          <cell r="B3515" t="str">
            <v>Pavement markings, type H, straight arrow</v>
          </cell>
          <cell r="C3515" t="str">
            <v>Each</v>
          </cell>
          <cell r="D3515" t="str">
            <v>PAVEMENT MARKINGS, TYPE H, STRAIGHT ARROW</v>
          </cell>
          <cell r="E3515" t="str">
            <v>EACH</v>
          </cell>
        </row>
        <row r="3516">
          <cell r="A3516" t="str">
            <v>63405-3000</v>
          </cell>
          <cell r="B3516" t="str">
            <v>Pavement markings, type H, straight/turn arrow combination</v>
          </cell>
          <cell r="C3516" t="str">
            <v>Each</v>
          </cell>
          <cell r="D3516" t="str">
            <v>PAVEMENT MARKINGS, TYPE H, STRAIGHT/TURN ARROW COMBINATION</v>
          </cell>
          <cell r="E3516" t="str">
            <v>EACH</v>
          </cell>
        </row>
        <row r="3517">
          <cell r="A3517" t="str">
            <v>63405-3050</v>
          </cell>
          <cell r="B3517" t="str">
            <v>Pavement markings, type H, "ONLY" word message</v>
          </cell>
          <cell r="C3517" t="str">
            <v>Each</v>
          </cell>
          <cell r="D3517" t="str">
            <v>PAVEMENT MARKINGS, TYPE H, "ONLY" WORD MESSAGE</v>
          </cell>
          <cell r="E3517" t="str">
            <v>EACH</v>
          </cell>
        </row>
        <row r="3518">
          <cell r="A3518" t="str">
            <v>63405-3100</v>
          </cell>
          <cell r="B3518" t="str">
            <v>Pavement markings, type H, "STOP" word message</v>
          </cell>
          <cell r="C3518" t="str">
            <v>Each</v>
          </cell>
          <cell r="D3518" t="str">
            <v>PAVEMENT MARKINGS, TYPE H, "STOP" WORD MESSAGE</v>
          </cell>
          <cell r="E3518" t="str">
            <v>EACH</v>
          </cell>
        </row>
        <row r="3519">
          <cell r="A3519" t="str">
            <v>63405-3150</v>
          </cell>
          <cell r="B3519" t="str">
            <v>Pavement markings, type H, "SCHOOL" word message</v>
          </cell>
          <cell r="C3519" t="str">
            <v>Each</v>
          </cell>
          <cell r="D3519" t="str">
            <v>PAVEMENT MARKINGS, TYPE H, "SCHOOL" WORD MESSAGE</v>
          </cell>
          <cell r="E3519" t="str">
            <v>EACH</v>
          </cell>
        </row>
        <row r="3520">
          <cell r="A3520" t="str">
            <v>63405-3200</v>
          </cell>
          <cell r="B3520" t="str">
            <v>Pavement markings, type H, railroad symbol</v>
          </cell>
          <cell r="C3520" t="str">
            <v>Each</v>
          </cell>
          <cell r="D3520" t="str">
            <v>PAVEMENT MARKINGS, TYPE H, RAILROAD SYMBOL</v>
          </cell>
          <cell r="E3520" t="str">
            <v>EACH</v>
          </cell>
        </row>
        <row r="3521">
          <cell r="A3521" t="str">
            <v>63405-3250</v>
          </cell>
          <cell r="B3521" t="str">
            <v>Pavement markings, type H, accessibility symbol</v>
          </cell>
          <cell r="C3521" t="str">
            <v>Each</v>
          </cell>
          <cell r="D3521" t="str">
            <v>PAVEMENT MARKINGS, TYPE H, ACCESSIBILITY SYMBOL</v>
          </cell>
          <cell r="E3521" t="str">
            <v>EACH</v>
          </cell>
        </row>
        <row r="3522">
          <cell r="A3522" t="str">
            <v>63405-3300</v>
          </cell>
          <cell r="B3522" t="str">
            <v>Pavement markings, type I, turn arrow</v>
          </cell>
          <cell r="C3522" t="str">
            <v>Each</v>
          </cell>
          <cell r="D3522" t="str">
            <v>PAVEMENT MARKINGS, TYPE I, TURN ARROW</v>
          </cell>
          <cell r="E3522" t="str">
            <v>EACH</v>
          </cell>
        </row>
        <row r="3523">
          <cell r="A3523" t="str">
            <v>63405-3350</v>
          </cell>
          <cell r="B3523" t="str">
            <v>Pavement markings, type I, straight arrow</v>
          </cell>
          <cell r="C3523" t="str">
            <v>Each</v>
          </cell>
          <cell r="D3523" t="str">
            <v>PAVEMENT MARKINGS, TYPE I, STRAIGHT ARROW</v>
          </cell>
          <cell r="E3523" t="str">
            <v>EACH</v>
          </cell>
        </row>
        <row r="3524">
          <cell r="A3524" t="str">
            <v>63405-3400</v>
          </cell>
          <cell r="B3524" t="str">
            <v>Pavement markings, type I, straight/turn arrow combination</v>
          </cell>
          <cell r="C3524" t="str">
            <v>Each</v>
          </cell>
          <cell r="D3524" t="str">
            <v>PAVEMENT MARKINGS, TYPE I, STRAIGHT/TURN ARROW COMBINATION</v>
          </cell>
          <cell r="E3524" t="str">
            <v>EACH</v>
          </cell>
        </row>
        <row r="3525">
          <cell r="A3525" t="str">
            <v>63405-3450</v>
          </cell>
          <cell r="B3525" t="str">
            <v>Pavement markings, type I, "ONLY" word message</v>
          </cell>
          <cell r="C3525" t="str">
            <v>Each</v>
          </cell>
          <cell r="D3525" t="str">
            <v>PAVEMENT MARKINGS, TYPE I, "ONLY" WORD MESSAGE</v>
          </cell>
          <cell r="E3525" t="str">
            <v>EACH</v>
          </cell>
        </row>
        <row r="3526">
          <cell r="A3526" t="str">
            <v>63405-3500</v>
          </cell>
          <cell r="B3526" t="str">
            <v>Pavement markings, type I, "STOP" word message</v>
          </cell>
          <cell r="C3526" t="str">
            <v>Each</v>
          </cell>
          <cell r="D3526" t="str">
            <v>PAVEMENT MARKINGS, TYPE I, "STOP" WORD MESSAGE</v>
          </cell>
          <cell r="E3526" t="str">
            <v>EACH</v>
          </cell>
        </row>
        <row r="3527">
          <cell r="A3527" t="str">
            <v>63405-3550</v>
          </cell>
          <cell r="B3527" t="str">
            <v>Pavement markings, type I, "SCHOOL" word message</v>
          </cell>
          <cell r="C3527" t="str">
            <v>Each</v>
          </cell>
          <cell r="D3527" t="str">
            <v>PAVEMENT MARKINGS, TYPE I, "SCHOOL" WORD MESSAGE</v>
          </cell>
          <cell r="E3527" t="str">
            <v>EACH</v>
          </cell>
        </row>
        <row r="3528">
          <cell r="A3528" t="str">
            <v>63405-3600</v>
          </cell>
          <cell r="B3528" t="str">
            <v>Pavement markings, type I, railroad symbol</v>
          </cell>
          <cell r="C3528" t="str">
            <v>Each</v>
          </cell>
          <cell r="D3528" t="str">
            <v>PAVEMENT MARKINGS, TYPE I, RAILROAD SYMBOL</v>
          </cell>
          <cell r="E3528" t="str">
            <v>EACH</v>
          </cell>
        </row>
        <row r="3529">
          <cell r="A3529" t="str">
            <v>63405-3650</v>
          </cell>
          <cell r="B3529" t="str">
            <v>Pavement markings, type I, accessibility symbol</v>
          </cell>
          <cell r="C3529" t="str">
            <v>Each</v>
          </cell>
          <cell r="D3529" t="str">
            <v>PAVEMENT MARKINGS, TYPE I, ACCESSIBILITY SYMBOL</v>
          </cell>
          <cell r="E3529" t="str">
            <v>EACH</v>
          </cell>
        </row>
        <row r="3530">
          <cell r="A3530" t="str">
            <v>63405-3700</v>
          </cell>
          <cell r="B3530" t="str">
            <v>Pavement markings, type J, turn arrow</v>
          </cell>
          <cell r="C3530" t="str">
            <v>Each</v>
          </cell>
          <cell r="D3530" t="str">
            <v>PAVEMENT MARKINGS, TYPE J, TURN ARROW</v>
          </cell>
          <cell r="E3530" t="str">
            <v>EACH</v>
          </cell>
        </row>
        <row r="3531">
          <cell r="A3531" t="str">
            <v>63405-3750</v>
          </cell>
          <cell r="B3531" t="str">
            <v>Pavement markings, type J, straight arrow</v>
          </cell>
          <cell r="C3531" t="str">
            <v>Each</v>
          </cell>
          <cell r="D3531" t="str">
            <v>PAVEMENT MARKINGS, TYPE J, STRAIGHT ARROW</v>
          </cell>
          <cell r="E3531" t="str">
            <v>EACH</v>
          </cell>
        </row>
        <row r="3532">
          <cell r="A3532" t="str">
            <v>63405-3800</v>
          </cell>
          <cell r="B3532" t="str">
            <v>Pavement markings, type J, straight/turn arrow combination</v>
          </cell>
          <cell r="C3532" t="str">
            <v>Each</v>
          </cell>
          <cell r="D3532" t="str">
            <v>PAVEMENT MARKINGS, TYPE J, STRAIGHT/TURN ARROW COMBINATION</v>
          </cell>
          <cell r="E3532" t="str">
            <v>EACH</v>
          </cell>
        </row>
        <row r="3533">
          <cell r="A3533" t="str">
            <v>63405-3850</v>
          </cell>
          <cell r="B3533" t="str">
            <v>Pavement markings, type J, "ONLY" word message</v>
          </cell>
          <cell r="C3533" t="str">
            <v>Each</v>
          </cell>
          <cell r="D3533" t="str">
            <v>PAVEMENT MARKINGS, TYPE J, "ONLY" WORD MESSAGE</v>
          </cell>
          <cell r="E3533" t="str">
            <v>EACH</v>
          </cell>
        </row>
        <row r="3534">
          <cell r="A3534" t="str">
            <v>63405-3900</v>
          </cell>
          <cell r="B3534" t="str">
            <v>Pavement markings, type J, "STOP" word message</v>
          </cell>
          <cell r="C3534" t="str">
            <v>Each</v>
          </cell>
          <cell r="D3534" t="str">
            <v>PAVEMENT MARKINGS, TYPE J, "STOP" WORD MESSAGE</v>
          </cell>
          <cell r="E3534" t="str">
            <v>EACH</v>
          </cell>
        </row>
        <row r="3535">
          <cell r="A3535" t="str">
            <v>63405-3950</v>
          </cell>
          <cell r="B3535" t="str">
            <v>Pavement markings, type J, "SCHOOL" word message</v>
          </cell>
          <cell r="C3535" t="str">
            <v>Each</v>
          </cell>
          <cell r="D3535" t="str">
            <v>PAVEMENT MARKINGS, TYPE J, "SCHOOL" WORD MESSAGE</v>
          </cell>
          <cell r="E3535" t="str">
            <v>EACH</v>
          </cell>
        </row>
        <row r="3536">
          <cell r="A3536" t="str">
            <v>63405-4000</v>
          </cell>
          <cell r="B3536" t="str">
            <v>Pavement markings, type J, railroad symbol</v>
          </cell>
          <cell r="C3536" t="str">
            <v>Each</v>
          </cell>
          <cell r="D3536" t="str">
            <v>PAVEMENT MARKINGS, TYPE J, RAILROAD SYMBOL</v>
          </cell>
          <cell r="E3536" t="str">
            <v>EACH</v>
          </cell>
        </row>
        <row r="3537">
          <cell r="A3537" t="str">
            <v>63405-4050</v>
          </cell>
          <cell r="B3537" t="str">
            <v>Pavement markings, type J, accessibility symbol</v>
          </cell>
          <cell r="C3537" t="str">
            <v>Each</v>
          </cell>
          <cell r="D3537" t="str">
            <v>PAVEMENT MARKINGS, TYPE J, ACCESSIBILITY SYMBOL</v>
          </cell>
          <cell r="E3537" t="str">
            <v>EACH</v>
          </cell>
        </row>
        <row r="3538">
          <cell r="A3538" t="str">
            <v>63405-4100</v>
          </cell>
          <cell r="B3538" t="str">
            <v>Pavement markings, type K, turn arrow</v>
          </cell>
          <cell r="C3538" t="str">
            <v>Each</v>
          </cell>
          <cell r="D3538" t="str">
            <v>PAVEMENT MARKINGS, TYPE K, TURN ARROW</v>
          </cell>
          <cell r="E3538" t="str">
            <v>EACH</v>
          </cell>
        </row>
        <row r="3539">
          <cell r="A3539" t="str">
            <v>63405-4150</v>
          </cell>
          <cell r="B3539" t="str">
            <v>Pavement markings, type K, straight arrow</v>
          </cell>
          <cell r="C3539" t="str">
            <v>Each</v>
          </cell>
          <cell r="D3539" t="str">
            <v>PAVEMENT MARKINGS, TYPE K, STRAIGHT ARROW</v>
          </cell>
          <cell r="E3539" t="str">
            <v>EACH</v>
          </cell>
        </row>
        <row r="3540">
          <cell r="A3540" t="str">
            <v>63405-4200</v>
          </cell>
          <cell r="B3540" t="str">
            <v>Pavement markings, type K, straight/turn arrow combination</v>
          </cell>
          <cell r="C3540" t="str">
            <v>Each</v>
          </cell>
          <cell r="D3540" t="str">
            <v>PAVEMENT MARKINGS, TYPE K, STRAIGHT/TURN ARROW COMBINATION</v>
          </cell>
          <cell r="E3540" t="str">
            <v>EACH</v>
          </cell>
        </row>
        <row r="3541">
          <cell r="A3541" t="str">
            <v>63405-4250</v>
          </cell>
          <cell r="B3541" t="str">
            <v>Pavement markings, type K, "ONLY" word message</v>
          </cell>
          <cell r="C3541" t="str">
            <v>Each</v>
          </cell>
          <cell r="D3541" t="str">
            <v>PAVEMENT MARKINGS, TYPE K, "ONLY" WORD MESSAGE</v>
          </cell>
          <cell r="E3541" t="str">
            <v>EACH</v>
          </cell>
        </row>
        <row r="3542">
          <cell r="A3542" t="str">
            <v>63405-4300</v>
          </cell>
          <cell r="B3542" t="str">
            <v>Pavement markings, type K, "STOP" word message</v>
          </cell>
          <cell r="C3542" t="str">
            <v>Each</v>
          </cell>
          <cell r="D3542" t="str">
            <v>PAVEMENT MARKINGS, TYPE K, "STOP" WORD MESSAGE</v>
          </cell>
          <cell r="E3542" t="str">
            <v>EACH</v>
          </cell>
        </row>
        <row r="3543">
          <cell r="A3543" t="str">
            <v>63405-4350</v>
          </cell>
          <cell r="B3543" t="str">
            <v>Pavement markings, type K, "SCHOOL" word message</v>
          </cell>
          <cell r="C3543" t="str">
            <v>Each</v>
          </cell>
          <cell r="D3543" t="str">
            <v>PAVEMENT MARKINGS, TYPE K, "SCHOOL" WORD MESSAGE</v>
          </cell>
          <cell r="E3543" t="str">
            <v>EACH</v>
          </cell>
        </row>
        <row r="3544">
          <cell r="A3544" t="str">
            <v>63405-4400</v>
          </cell>
          <cell r="B3544" t="str">
            <v>Pavement markings, type K, railroad symbol</v>
          </cell>
          <cell r="C3544" t="str">
            <v>Each</v>
          </cell>
          <cell r="D3544" t="str">
            <v>PAVEMENT MARKINGS, TYPE K, RAILROAD SYMBOL</v>
          </cell>
          <cell r="E3544" t="str">
            <v>EACH</v>
          </cell>
        </row>
        <row r="3545">
          <cell r="A3545" t="str">
            <v>63405-4450</v>
          </cell>
          <cell r="B3545" t="str">
            <v>Pavement markings, type K, accessibility symbol</v>
          </cell>
          <cell r="C3545" t="str">
            <v>Each</v>
          </cell>
          <cell r="D3545" t="str">
            <v>PAVEMENT MARKINGS, TYPE K, ACCESSIBILITY SYMBOL</v>
          </cell>
          <cell r="E3545" t="str">
            <v>EACH</v>
          </cell>
        </row>
        <row r="3546">
          <cell r="A3546" t="str">
            <v>63405-4500</v>
          </cell>
          <cell r="B3546" t="str">
            <v>Pavement markings, type L, turn arrow</v>
          </cell>
          <cell r="C3546" t="str">
            <v>Each</v>
          </cell>
          <cell r="D3546" t="str">
            <v>PAVEMENT MARKINGS, TYPE L, TURN ARROW</v>
          </cell>
          <cell r="E3546" t="str">
            <v>EACH</v>
          </cell>
        </row>
        <row r="3547">
          <cell r="A3547" t="str">
            <v>63405-4550</v>
          </cell>
          <cell r="B3547" t="str">
            <v>Pavement markings, type L, straight arrow</v>
          </cell>
          <cell r="C3547" t="str">
            <v>Each</v>
          </cell>
          <cell r="D3547" t="str">
            <v>PAVEMENT MARKINGS, TYPE L, STRAIGHT ARROW</v>
          </cell>
          <cell r="E3547" t="str">
            <v>EACH</v>
          </cell>
        </row>
        <row r="3548">
          <cell r="A3548" t="str">
            <v>63405-4600</v>
          </cell>
          <cell r="B3548" t="str">
            <v>Pavement markings, type L, straight/turn arrow combination</v>
          </cell>
          <cell r="C3548" t="str">
            <v>Each</v>
          </cell>
          <cell r="D3548" t="str">
            <v>PAVEMENT MARKINGS, TYPE L, STRAIGHT/TURN ARROW COMBINATION</v>
          </cell>
          <cell r="E3548" t="str">
            <v>EACH</v>
          </cell>
        </row>
        <row r="3549">
          <cell r="A3549" t="str">
            <v>63405-4650</v>
          </cell>
          <cell r="B3549" t="str">
            <v>Pavement markings, type L, "ONLY" word message</v>
          </cell>
          <cell r="C3549" t="str">
            <v>Each</v>
          </cell>
          <cell r="D3549" t="str">
            <v>PAVEMENT MARKINGS, TYPE L, "ONLY" WORD MESSAGE</v>
          </cell>
          <cell r="E3549" t="str">
            <v>EACH</v>
          </cell>
        </row>
        <row r="3550">
          <cell r="A3550" t="str">
            <v>63405-4700</v>
          </cell>
          <cell r="B3550" t="str">
            <v>Pavement markings, type L, "STOP" word message</v>
          </cell>
          <cell r="C3550" t="str">
            <v>Each</v>
          </cell>
          <cell r="D3550" t="str">
            <v>PAVEMENT MARKINGS, TYPE L, "STOP" WORD MESSAGE</v>
          </cell>
          <cell r="E3550" t="str">
            <v>EACH</v>
          </cell>
        </row>
        <row r="3551">
          <cell r="A3551" t="str">
            <v>63405-4750</v>
          </cell>
          <cell r="B3551" t="str">
            <v>Pavement markings, type L, "SCHOOL" word message</v>
          </cell>
          <cell r="C3551" t="str">
            <v>Each</v>
          </cell>
          <cell r="D3551" t="str">
            <v>PAVEMENT MARKINGS, TYPE L, "SCHOOL" WORD MESSAGE</v>
          </cell>
          <cell r="E3551" t="str">
            <v>EACH</v>
          </cell>
        </row>
        <row r="3552">
          <cell r="A3552" t="str">
            <v>63405-4800</v>
          </cell>
          <cell r="B3552" t="str">
            <v>Pavement markings, type L, railroad symbol</v>
          </cell>
          <cell r="C3552" t="str">
            <v>Each</v>
          </cell>
          <cell r="D3552" t="str">
            <v>PAVEMENT MARKINGS, TYPE L, RAILROAD SYMBOL</v>
          </cell>
          <cell r="E3552" t="str">
            <v>EACH</v>
          </cell>
        </row>
        <row r="3553">
          <cell r="A3553" t="str">
            <v>63405-4850</v>
          </cell>
          <cell r="B3553" t="str">
            <v>Pavement markings, type L, accessibility symbol</v>
          </cell>
          <cell r="C3553" t="str">
            <v>Each</v>
          </cell>
          <cell r="D3553" t="str">
            <v>PAVEMENT MARKINGS, TYPE L, ACCESSIBILITY SYMBOL</v>
          </cell>
          <cell r="E3553" t="str">
            <v>EACH</v>
          </cell>
        </row>
        <row r="3554">
          <cell r="A3554" t="str">
            <v>63406-0000</v>
          </cell>
          <cell r="B3554" t="str">
            <v>Raised pavement marker</v>
          </cell>
          <cell r="C3554" t="str">
            <v>Each</v>
          </cell>
          <cell r="D3554" t="str">
            <v>RAISED PAVEMENT MARKER</v>
          </cell>
          <cell r="E3554" t="str">
            <v>EACH</v>
          </cell>
        </row>
        <row r="3555">
          <cell r="A3555" t="str">
            <v>63406-0100</v>
          </cell>
          <cell r="B3555" t="str">
            <v>Raised pavement marker, non-reflective</v>
          </cell>
          <cell r="C3555" t="str">
            <v>Each</v>
          </cell>
          <cell r="D3555" t="str">
            <v>RAISED PAVEMENT MARKER, NON-REFLECTIVE</v>
          </cell>
          <cell r="E3555" t="str">
            <v>EACH</v>
          </cell>
        </row>
        <row r="3556">
          <cell r="A3556" t="str">
            <v>63406-0200</v>
          </cell>
          <cell r="B3556" t="str">
            <v>Raised pavement marker, non-plowable, bi-directional reflective</v>
          </cell>
          <cell r="C3556" t="str">
            <v>Each</v>
          </cell>
          <cell r="D3556" t="str">
            <v>RAISED PAVEMENT MARKER, NON-PLOWABLE, BI-DIRECTIONAL REFLECTIVE</v>
          </cell>
          <cell r="E3556" t="str">
            <v>EACH</v>
          </cell>
        </row>
        <row r="3557">
          <cell r="A3557" t="str">
            <v>63406-0300</v>
          </cell>
          <cell r="B3557" t="str">
            <v>Raised pavement marker, non-plowable, mono-directional reflective</v>
          </cell>
          <cell r="C3557" t="str">
            <v>Each</v>
          </cell>
          <cell r="D3557" t="str">
            <v>RAISED PAVEMENT MARKER, NON-PLOWABLE, MONO-DIRECTIONAL REFLECTIVE</v>
          </cell>
          <cell r="E3557" t="str">
            <v>EACH</v>
          </cell>
        </row>
        <row r="3558">
          <cell r="A3558" t="str">
            <v>63406-0400</v>
          </cell>
          <cell r="B3558" t="str">
            <v>Raised pavement marker, bi-directional reflective</v>
          </cell>
          <cell r="C3558" t="str">
            <v>Each</v>
          </cell>
          <cell r="D3558" t="str">
            <v>RAISED PAVEMENT MARKER, PLOWABLE, BI-DIRECTIONAL REFLECTIVE</v>
          </cell>
          <cell r="E3558" t="str">
            <v>EACH</v>
          </cell>
        </row>
        <row r="3559">
          <cell r="A3559" t="str">
            <v>63406-0500</v>
          </cell>
          <cell r="B3559" t="str">
            <v>Raised pavement marker, plowable, mono-directional reflective</v>
          </cell>
          <cell r="C3559" t="str">
            <v>Each</v>
          </cell>
          <cell r="D3559" t="str">
            <v>RAISED PAVEMENT MARKER, PLOWABLE, MONO-DIRECTIONAL REFLECTIVE</v>
          </cell>
          <cell r="E3559" t="str">
            <v>EACH</v>
          </cell>
        </row>
        <row r="3560">
          <cell r="A3560" t="str">
            <v>63407-0000</v>
          </cell>
          <cell r="B3560" t="str">
            <v>Recessed pavement marker</v>
          </cell>
          <cell r="C3560" t="str">
            <v>Each</v>
          </cell>
          <cell r="D3560" t="str">
            <v>RECESSED PAVEMENT MARKER</v>
          </cell>
          <cell r="E3560" t="str">
            <v>EACH</v>
          </cell>
        </row>
        <row r="3561">
          <cell r="A3561" t="str">
            <v>63407-0200</v>
          </cell>
          <cell r="B3561" t="str">
            <v>Recessed pavement marker, bi-directional reflective</v>
          </cell>
          <cell r="C3561" t="str">
            <v>Each</v>
          </cell>
          <cell r="D3561" t="str">
            <v>RECESSED PAVEMENT MARKER, BI-DIRECTIONAL REFLECTIVE</v>
          </cell>
          <cell r="E3561" t="str">
            <v>EACH</v>
          </cell>
        </row>
        <row r="3562">
          <cell r="A3562" t="str">
            <v>63407-0300</v>
          </cell>
          <cell r="B3562" t="str">
            <v>Recessed pavement marker, mono-directional reflective</v>
          </cell>
          <cell r="C3562" t="str">
            <v>Each</v>
          </cell>
          <cell r="D3562" t="str">
            <v>RECESSED PAVEMENT MARKER, MONO-DIRECTIONAL REFLECTIVE</v>
          </cell>
          <cell r="E3562" t="str">
            <v>EACH</v>
          </cell>
        </row>
        <row r="3563">
          <cell r="A3563" t="str">
            <v>63411-0000</v>
          </cell>
          <cell r="B3563" t="str">
            <v>Recessed pavement markings</v>
          </cell>
          <cell r="C3563" t="str">
            <v>m</v>
          </cell>
          <cell r="D3563" t="str">
            <v>RECESSED PAVEMENT MARKINGS</v>
          </cell>
          <cell r="E3563" t="str">
            <v>LNFT</v>
          </cell>
        </row>
        <row r="3564">
          <cell r="A3564" t="str">
            <v>63411-1500</v>
          </cell>
          <cell r="B3564" t="str">
            <v>Recessed pavement markings, type H, solid</v>
          </cell>
          <cell r="C3564" t="str">
            <v>m</v>
          </cell>
          <cell r="D3564" t="str">
            <v>RECESSED PAVEMENT MARKINGS, TYPE H, SOLID</v>
          </cell>
          <cell r="E3564" t="str">
            <v>LNFT</v>
          </cell>
        </row>
        <row r="3565">
          <cell r="A3565" t="str">
            <v>63411-1600</v>
          </cell>
          <cell r="B3565" t="str">
            <v>Recessed pavement markings, type H, broken</v>
          </cell>
          <cell r="C3565" t="str">
            <v>m</v>
          </cell>
          <cell r="D3565" t="str">
            <v>RECESSED PAVEMENT MARKINGS, TYPE H, BROKEN</v>
          </cell>
          <cell r="E3565" t="str">
            <v>LNFT</v>
          </cell>
        </row>
        <row r="3566">
          <cell r="A3566" t="str">
            <v>63411-1650</v>
          </cell>
          <cell r="B3566" t="str">
            <v>Recessed pavement markings, type H, dotted</v>
          </cell>
          <cell r="C3566" t="str">
            <v>m</v>
          </cell>
          <cell r="D3566" t="str">
            <v>RECESSED PAVEMENT MARKINGS, TYPE H, DOTTED</v>
          </cell>
          <cell r="E3566" t="str">
            <v>LNFT</v>
          </cell>
        </row>
        <row r="3567">
          <cell r="A3567" t="str">
            <v>63411-1700</v>
          </cell>
          <cell r="B3567" t="str">
            <v>Recessed pavement markings, type I, solid</v>
          </cell>
          <cell r="C3567" t="str">
            <v>m</v>
          </cell>
          <cell r="D3567" t="str">
            <v>RECESSED PAVEMENT MARKINGS, TYPE I, SOLID</v>
          </cell>
          <cell r="E3567" t="str">
            <v>LNFT</v>
          </cell>
        </row>
        <row r="3568">
          <cell r="A3568" t="str">
            <v>63411-1800</v>
          </cell>
          <cell r="B3568" t="str">
            <v>Recessed pavement markings, type I, broken</v>
          </cell>
          <cell r="C3568" t="str">
            <v>m</v>
          </cell>
          <cell r="D3568" t="str">
            <v>RECESSED PAVEMENT MARKINGS, TYPE I, BROKEN</v>
          </cell>
          <cell r="E3568" t="str">
            <v>LNFT</v>
          </cell>
        </row>
        <row r="3569">
          <cell r="A3569" t="str">
            <v>63411-1850</v>
          </cell>
          <cell r="B3569" t="str">
            <v>Recessed pavement markings, type I, dotted</v>
          </cell>
          <cell r="C3569" t="str">
            <v>m</v>
          </cell>
          <cell r="D3569" t="str">
            <v>RECESSED PAVEMENT MARKINGS, TYPE I, DOTTED</v>
          </cell>
          <cell r="E3569" t="str">
            <v>LNFT</v>
          </cell>
        </row>
        <row r="3570">
          <cell r="A3570" t="str">
            <v>63412-0700</v>
          </cell>
          <cell r="B3570" t="str">
            <v>Recessed pavement markings, type D, solid</v>
          </cell>
          <cell r="C3570" t="str">
            <v>km</v>
          </cell>
          <cell r="D3570" t="str">
            <v>RECESSED PAVEMENT MARKINGS, TYPE D, SOLID</v>
          </cell>
          <cell r="E3570" t="str">
            <v>MILE</v>
          </cell>
        </row>
        <row r="3571">
          <cell r="A3571" t="str">
            <v>63412-0800</v>
          </cell>
          <cell r="B3571" t="str">
            <v>Recessed pavement markings, type D, broken</v>
          </cell>
          <cell r="C3571" t="str">
            <v>km</v>
          </cell>
          <cell r="D3571" t="str">
            <v>RECESSED PAVEMENT MARKINGS, TYPE D, BROKEN</v>
          </cell>
          <cell r="E3571" t="str">
            <v>MILE</v>
          </cell>
        </row>
        <row r="3572">
          <cell r="A3572" t="str">
            <v>63413-0050</v>
          </cell>
          <cell r="B3572" t="str">
            <v>Recessed pavement markings, symbols</v>
          </cell>
          <cell r="C3572" t="str">
            <v>each</v>
          </cell>
          <cell r="D3572" t="str">
            <v>RECESSED PAVEMENT MARKINGS, SYMBOLS</v>
          </cell>
          <cell r="E3572" t="str">
            <v>EACH</v>
          </cell>
        </row>
        <row r="3573">
          <cell r="A3573" t="str">
            <v>63415-0000</v>
          </cell>
          <cell r="B3573" t="str">
            <v>Raised pavement marker</v>
          </cell>
          <cell r="C3573" t="str">
            <v>km</v>
          </cell>
          <cell r="D3573" t="str">
            <v>RAISED PAVEMENT MARKER</v>
          </cell>
          <cell r="E3573" t="str">
            <v>MILE</v>
          </cell>
        </row>
        <row r="3574">
          <cell r="A3574" t="str">
            <v>63501-0000</v>
          </cell>
          <cell r="B3574" t="str">
            <v>Temporary traffic control</v>
          </cell>
          <cell r="C3574" t="str">
            <v>LPSM</v>
          </cell>
          <cell r="D3574" t="str">
            <v>TEMPORARY TRAFFIC CONTROL</v>
          </cell>
          <cell r="E3574" t="str">
            <v>LPSM</v>
          </cell>
        </row>
        <row r="3575">
          <cell r="A3575" t="str">
            <v>63501-1000</v>
          </cell>
          <cell r="B3575" t="str">
            <v>Temporary traffic control, traffic control supervisor</v>
          </cell>
          <cell r="C3575" t="str">
            <v>LPSM</v>
          </cell>
          <cell r="D3575" t="str">
            <v>TEMPORARY TRAFFIC CONTROL, TRAFFIC CONTROL SUPERVISOR</v>
          </cell>
          <cell r="E3575" t="str">
            <v>LPSM</v>
          </cell>
        </row>
        <row r="3576">
          <cell r="A3576" t="str">
            <v>63501-2000</v>
          </cell>
          <cell r="B3576" t="str">
            <v>Temporary traffic control, traffic signal system</v>
          </cell>
          <cell r="C3576" t="str">
            <v>LPSM</v>
          </cell>
          <cell r="D3576" t="str">
            <v>TEMPORARY TRAFFIC CONTROL, TRAFFIC SIGNAL SYSTEM</v>
          </cell>
          <cell r="E3576" t="str">
            <v>LPSM</v>
          </cell>
        </row>
        <row r="3577">
          <cell r="A3577" t="str">
            <v>63501-3000</v>
          </cell>
          <cell r="B3577" t="str">
            <v>Temporary traffic control, transportation management plan</v>
          </cell>
          <cell r="C3577" t="str">
            <v>LPSM</v>
          </cell>
          <cell r="D3577" t="str">
            <v>TEMPORARY TRAFFIC CONTROL, TRANSPORTATION MANAGEMENT PLAN</v>
          </cell>
          <cell r="E3577" t="str">
            <v>LPSM</v>
          </cell>
        </row>
        <row r="3578">
          <cell r="A3578" t="str">
            <v>63501-3500</v>
          </cell>
          <cell r="B3578" t="str">
            <v>Temporary traffic control, public information program</v>
          </cell>
          <cell r="C3578" t="str">
            <v>LPSM</v>
          </cell>
          <cell r="D3578" t="str">
            <v>TEMPORARY TRAFFIC CONTROL, PUBLIC INFORMATION PROGRAM</v>
          </cell>
          <cell r="E3578" t="str">
            <v>LPSM</v>
          </cell>
        </row>
        <row r="3579">
          <cell r="A3579" t="str">
            <v>63501-4000</v>
          </cell>
          <cell r="B3579" t="str">
            <v>Temporary traffic control, lane rental</v>
          </cell>
          <cell r="C3579" t="str">
            <v>LPSM</v>
          </cell>
          <cell r="D3579" t="str">
            <v>TEMPORARY TRAFFIC CONTROL, LANE RENTAL</v>
          </cell>
          <cell r="E3579" t="str">
            <v>LPSM</v>
          </cell>
        </row>
        <row r="3580">
          <cell r="A3580" t="str">
            <v>63502-0100</v>
          </cell>
          <cell r="B3580" t="str">
            <v>Temporary traffic control, arrow board, type A</v>
          </cell>
          <cell r="C3580" t="str">
            <v>Each</v>
          </cell>
          <cell r="D3580" t="str">
            <v>TEMPORARY TRAFFIC CONTROL, ARROW BOARD, TYPE A</v>
          </cell>
          <cell r="E3580" t="str">
            <v>EACH</v>
          </cell>
        </row>
        <row r="3581">
          <cell r="A3581" t="str">
            <v>63502-0200</v>
          </cell>
          <cell r="B3581" t="str">
            <v>Temporary traffic control, arrow board, type B</v>
          </cell>
          <cell r="C3581" t="str">
            <v>Each</v>
          </cell>
          <cell r="D3581" t="str">
            <v>TEMPORARY TRAFFIC CONTROL, ARROW BOARD, TYPE B</v>
          </cell>
          <cell r="E3581" t="str">
            <v>EACH</v>
          </cell>
        </row>
        <row r="3582">
          <cell r="A3582" t="str">
            <v>63502-0300</v>
          </cell>
          <cell r="B3582" t="str">
            <v>Temporary traffic control, arrow board, type C</v>
          </cell>
          <cell r="C3582" t="str">
            <v>Each</v>
          </cell>
          <cell r="D3582" t="str">
            <v>TEMPORARY TRAFFIC CONTROL, ARROW BOARD, TYPE C</v>
          </cell>
          <cell r="E3582" t="str">
            <v>EACH</v>
          </cell>
        </row>
        <row r="3583">
          <cell r="A3583" t="str">
            <v>63502-0400</v>
          </cell>
          <cell r="B3583" t="str">
            <v>Temporary traffic control, barricade type 1</v>
          </cell>
          <cell r="C3583" t="str">
            <v>Each</v>
          </cell>
          <cell r="D3583" t="str">
            <v>TEMPORARY TRAFFIC CONTROL, BARRICADE TYPE 1</v>
          </cell>
          <cell r="E3583" t="str">
            <v>EACH</v>
          </cell>
        </row>
        <row r="3584">
          <cell r="A3584" t="str">
            <v>63502-0500</v>
          </cell>
          <cell r="B3584" t="str">
            <v>Temporary traffic control, barricade type 2</v>
          </cell>
          <cell r="C3584" t="str">
            <v>Each</v>
          </cell>
          <cell r="D3584" t="str">
            <v>TEMPORARY TRAFFIC CONTROL, BARRICADE TYPE 2</v>
          </cell>
          <cell r="E3584" t="str">
            <v>EACH</v>
          </cell>
        </row>
        <row r="3585">
          <cell r="A3585" t="str">
            <v>63502-0600</v>
          </cell>
          <cell r="B3585" t="str">
            <v>Temporary traffic control, barricade type 3</v>
          </cell>
          <cell r="C3585" t="str">
            <v>Each</v>
          </cell>
          <cell r="D3585" t="str">
            <v>TEMPORARY TRAFFIC CONTROL, BARRICADE TYPE 3</v>
          </cell>
          <cell r="E3585" t="str">
            <v>EACH</v>
          </cell>
        </row>
        <row r="3586">
          <cell r="A3586" t="str">
            <v>63502-0700</v>
          </cell>
          <cell r="B3586" t="str">
            <v>Temporary traffic control, cone</v>
          </cell>
          <cell r="C3586" t="str">
            <v>Each</v>
          </cell>
          <cell r="D3586" t="str">
            <v>TEMPORARY TRAFFIC CONTROL, CONE</v>
          </cell>
          <cell r="E3586" t="str">
            <v>EACH</v>
          </cell>
        </row>
        <row r="3587">
          <cell r="A3587" t="str">
            <v>63502-0800</v>
          </cell>
          <cell r="B3587" t="str">
            <v>Temporary traffic control, cone, type 450mm</v>
          </cell>
          <cell r="C3587" t="str">
            <v>Each</v>
          </cell>
          <cell r="D3587" t="str">
            <v>TEMPORARY TRAFFIC CONTROL, CONE, TYPE 18-INCH</v>
          </cell>
          <cell r="E3587" t="str">
            <v>EACH</v>
          </cell>
        </row>
        <row r="3588">
          <cell r="A3588" t="str">
            <v>63502-0900</v>
          </cell>
          <cell r="B3588" t="str">
            <v>Temporary traffic control, cone, type 700mm</v>
          </cell>
          <cell r="C3588" t="str">
            <v>Each</v>
          </cell>
          <cell r="D3588" t="str">
            <v>TEMPORARY TRAFFIC CONTROL, CONE, TYPE 28-INCH</v>
          </cell>
          <cell r="E3588" t="str">
            <v>EACH</v>
          </cell>
        </row>
        <row r="3589">
          <cell r="A3589" t="str">
            <v>63502-1000</v>
          </cell>
          <cell r="B3589" t="str">
            <v>Temporary traffic control, cone, type 900mm</v>
          </cell>
          <cell r="C3589" t="str">
            <v>Each</v>
          </cell>
          <cell r="D3589" t="str">
            <v>TEMPORARY TRAFFIC CONTROL, CONE, TYPE 36-INCH</v>
          </cell>
          <cell r="E3589" t="str">
            <v>EACH</v>
          </cell>
        </row>
        <row r="3590">
          <cell r="A3590" t="str">
            <v>63502-1050</v>
          </cell>
          <cell r="B3590" t="str">
            <v>Temporary traffic control, tubular marker</v>
          </cell>
          <cell r="C3590" t="str">
            <v>Each</v>
          </cell>
          <cell r="D3590" t="str">
            <v>TEMPORARY TRAFFIC CONTROL, TUBULAR MARKER</v>
          </cell>
          <cell r="E3590" t="str">
            <v>EACH</v>
          </cell>
        </row>
        <row r="3591">
          <cell r="A3591" t="str">
            <v>63502-1100</v>
          </cell>
          <cell r="B3591" t="str">
            <v>Temporary traffic control, tubular marker, type 450mm</v>
          </cell>
          <cell r="C3591" t="str">
            <v>Each</v>
          </cell>
          <cell r="D3591" t="str">
            <v>TEMPORARY TRAFFIC CONTROL, TUBULAR MARKER, TYPE 18-INCH</v>
          </cell>
          <cell r="E3591" t="str">
            <v>EACH</v>
          </cell>
        </row>
        <row r="3592">
          <cell r="A3592" t="str">
            <v>63502-1200</v>
          </cell>
          <cell r="B3592" t="str">
            <v>Temporary traffic control, tubular marker, type 700mm</v>
          </cell>
          <cell r="C3592" t="str">
            <v>Each</v>
          </cell>
          <cell r="D3592" t="str">
            <v>TEMPORARY TRAFFIC CONTROL, TUBULAR MARKER, TYPE 28-INCH</v>
          </cell>
          <cell r="E3592" t="str">
            <v>EACH</v>
          </cell>
        </row>
        <row r="3593">
          <cell r="A3593" t="str">
            <v>63502-1250</v>
          </cell>
          <cell r="B3593" t="str">
            <v>Temporary traffic control, tubular marker, type 1050mm</v>
          </cell>
          <cell r="C3593" t="str">
            <v>Each</v>
          </cell>
          <cell r="D3593" t="str">
            <v>TEMPORARY TRAFFIC CONTROL, TUBULAR MARKER, TYPE 42-INCH</v>
          </cell>
          <cell r="E3593" t="str">
            <v>EACH</v>
          </cell>
        </row>
        <row r="3594">
          <cell r="A3594" t="str">
            <v>63502-1300</v>
          </cell>
          <cell r="B3594" t="str">
            <v>Temporary traffic control, drum</v>
          </cell>
          <cell r="C3594" t="str">
            <v>Each</v>
          </cell>
          <cell r="D3594" t="str">
            <v>TEMPORARY TRAFFIC CONTROL, DRUM</v>
          </cell>
          <cell r="E3594" t="str">
            <v>EACH</v>
          </cell>
        </row>
        <row r="3595">
          <cell r="A3595" t="str">
            <v>63502-1400</v>
          </cell>
          <cell r="B3595" t="str">
            <v>Temporary traffic control, vertical panel</v>
          </cell>
          <cell r="C3595" t="str">
            <v>Each</v>
          </cell>
          <cell r="D3595" t="str">
            <v>TEMPORARY TRAFFIC CONTROL, VERTICAL PANEL</v>
          </cell>
          <cell r="E3595" t="str">
            <v>EACH</v>
          </cell>
        </row>
        <row r="3596">
          <cell r="A3596" t="str">
            <v>63502-1500</v>
          </cell>
          <cell r="B3596" t="str">
            <v>Temporary traffic control, warning light type A</v>
          </cell>
          <cell r="C3596" t="str">
            <v>Each</v>
          </cell>
          <cell r="D3596" t="str">
            <v>TEMPORARY TRAFFIC CONTROL, WARNING LIGHT TYPE A</v>
          </cell>
          <cell r="E3596" t="str">
            <v>EACH</v>
          </cell>
        </row>
        <row r="3597">
          <cell r="A3597" t="str">
            <v>63502-1600</v>
          </cell>
          <cell r="B3597" t="str">
            <v>Temporary traffic control, warning light type B</v>
          </cell>
          <cell r="C3597" t="str">
            <v>Each</v>
          </cell>
          <cell r="D3597" t="str">
            <v>TEMPORARY TRAFFIC CONTROL, WARNING LIGHT TYPE B</v>
          </cell>
          <cell r="E3597" t="str">
            <v>EACH</v>
          </cell>
        </row>
        <row r="3598">
          <cell r="A3598" t="str">
            <v>63502-1700</v>
          </cell>
          <cell r="B3598" t="str">
            <v>Temporary traffic control, warning light type C</v>
          </cell>
          <cell r="C3598" t="str">
            <v>Each</v>
          </cell>
          <cell r="D3598" t="str">
            <v>TEMPORARY TRAFFIC CONTROL, WARNING LIGHT TYPE C</v>
          </cell>
          <cell r="E3598" t="str">
            <v>EACH</v>
          </cell>
        </row>
        <row r="3599">
          <cell r="A3599" t="str">
            <v>63502-1800</v>
          </cell>
          <cell r="B3599" t="str">
            <v>Temporary traffic control, warning light type D</v>
          </cell>
          <cell r="C3599" t="str">
            <v>Each</v>
          </cell>
          <cell r="D3599" t="str">
            <v>TEMPORARY TRAFFIC CONTROL, WARNING LIGHT TYPE D</v>
          </cell>
          <cell r="E3599" t="str">
            <v>EACH</v>
          </cell>
        </row>
        <row r="3600">
          <cell r="A3600" t="str">
            <v>63502-1900</v>
          </cell>
          <cell r="B3600" t="str">
            <v>Temporary traffic control, shadow vehicle</v>
          </cell>
          <cell r="C3600" t="str">
            <v>Each</v>
          </cell>
          <cell r="D3600" t="str">
            <v>TEMPORARY TRAFFIC CONTROL, SHADOW VEHICLE</v>
          </cell>
          <cell r="E3600" t="str">
            <v>EACH</v>
          </cell>
        </row>
        <row r="3601">
          <cell r="A3601" t="str">
            <v>63502-2000</v>
          </cell>
          <cell r="B3601" t="str">
            <v>Temporary traffic control, portable changeable message sign</v>
          </cell>
          <cell r="C3601" t="str">
            <v>Each</v>
          </cell>
          <cell r="D3601" t="str">
            <v>TEMPORARY TRAFFIC CONTROL, PORTABLE CHANGEABLE MESSAGE SIGN</v>
          </cell>
          <cell r="E3601" t="str">
            <v>EACH</v>
          </cell>
        </row>
        <row r="3602">
          <cell r="A3602" t="str">
            <v>63502-2050</v>
          </cell>
          <cell r="B3602" t="str">
            <v>Temporary traffic control, speed feedback sign</v>
          </cell>
          <cell r="C3602" t="str">
            <v>Each</v>
          </cell>
          <cell r="D3602" t="str">
            <v>TEMPORARY TRAFFIC CONTROL, SPEED FEEDBACK SIGN</v>
          </cell>
          <cell r="E3602" t="str">
            <v>EACH</v>
          </cell>
        </row>
        <row r="3603">
          <cell r="A3603" t="str">
            <v>63502-2100</v>
          </cell>
          <cell r="B3603" t="str">
            <v>Temporary traffic control, crash cushion</v>
          </cell>
          <cell r="C3603" t="str">
            <v>Each</v>
          </cell>
          <cell r="D3603" t="str">
            <v>TEMPORARY TRAFFIC CONTROL, CRASH CUSHION</v>
          </cell>
          <cell r="E3603" t="str">
            <v>EACH</v>
          </cell>
        </row>
        <row r="3604">
          <cell r="A3604" t="str">
            <v>63502-2600</v>
          </cell>
          <cell r="B3604" t="str">
            <v>Temporary traffic control, moving temporary crash cushion</v>
          </cell>
          <cell r="C3604" t="str">
            <v>Each</v>
          </cell>
          <cell r="D3604" t="str">
            <v>TEMPORARY TRAFFIC CONTROL, MOVING TEMPORARY CRASH CUSHION</v>
          </cell>
          <cell r="E3604" t="str">
            <v>EACH</v>
          </cell>
        </row>
        <row r="3605">
          <cell r="A3605" t="str">
            <v>63502-2700</v>
          </cell>
          <cell r="B3605" t="str">
            <v>Temporary traffic control, replacement cartridges for crash cushion</v>
          </cell>
          <cell r="C3605" t="str">
            <v>Each</v>
          </cell>
          <cell r="D3605" t="str">
            <v>TEMPORARY TRAFFIC CONTROL, REPLACEMENT CARTRIDGES FOR CRASH CUSHION</v>
          </cell>
          <cell r="E3605" t="str">
            <v>EACH</v>
          </cell>
        </row>
        <row r="3606">
          <cell r="A3606" t="str">
            <v>63502-2800</v>
          </cell>
          <cell r="B3606" t="str">
            <v>Temporary traffic control, replacement barrels for crash cushion</v>
          </cell>
          <cell r="C3606" t="str">
            <v>Each</v>
          </cell>
          <cell r="D3606" t="str">
            <v>TEMPORARY TRAFFIC CONTROL, REPLACEMENT BARRELS FOR CRASH CUSHION</v>
          </cell>
          <cell r="E3606" t="str">
            <v>EACH</v>
          </cell>
        </row>
        <row r="3607">
          <cell r="A3607" t="str">
            <v>63502-2900</v>
          </cell>
          <cell r="B3607" t="str">
            <v>Temporary traffic control, pavement markings, symbols, and letters</v>
          </cell>
          <cell r="C3607" t="str">
            <v>Each</v>
          </cell>
          <cell r="D3607" t="str">
            <v>TEMPORARY TRAFFIC CONTROL, PAVEMENT MARKINGS, SYMBOLS, AND LETTERS</v>
          </cell>
          <cell r="E3607" t="str">
            <v>EACH</v>
          </cell>
        </row>
        <row r="3608">
          <cell r="A3608" t="str">
            <v>63502-3000</v>
          </cell>
          <cell r="B3608" t="str">
            <v>Temporary traffic control, raised pavement marker</v>
          </cell>
          <cell r="C3608" t="str">
            <v>Each</v>
          </cell>
          <cell r="D3608" t="str">
            <v>TEMPORARY TRAFFIC CONTROL, RAISED PAVEMENT MARKER</v>
          </cell>
          <cell r="E3608" t="str">
            <v>EACH</v>
          </cell>
        </row>
        <row r="3609">
          <cell r="A3609" t="str">
            <v>63502-3100</v>
          </cell>
          <cell r="B3609" t="str">
            <v>Temporary traffic control, traffic signal system</v>
          </cell>
          <cell r="C3609" t="str">
            <v>Each</v>
          </cell>
          <cell r="D3609" t="str">
            <v>TEMPORARY TRAFFIC CONTROL, TRAFFIC SIGNAL SYSTEM</v>
          </cell>
          <cell r="E3609" t="str">
            <v>EACH</v>
          </cell>
        </row>
        <row r="3610">
          <cell r="A3610" t="str">
            <v>63502-3200</v>
          </cell>
          <cell r="B3610" t="str">
            <v>Temporary traffic control, relocating traffic signal system</v>
          </cell>
          <cell r="C3610" t="str">
            <v>Each</v>
          </cell>
          <cell r="D3610" t="str">
            <v>TEMPORARY TRAFFIC CONTROL, RELOCATING TRAFFIC SIGNAL SYSTEM</v>
          </cell>
          <cell r="E3610" t="str">
            <v>EACH</v>
          </cell>
        </row>
        <row r="3611">
          <cell r="A3611" t="str">
            <v>63502-3300</v>
          </cell>
          <cell r="B3611" t="str">
            <v>Temporary traffic control, portable rumble strip</v>
          </cell>
          <cell r="C3611" t="str">
            <v>Each</v>
          </cell>
          <cell r="D3611" t="str">
            <v>TEMPORARY TRAFFIC CONTROL, PORTABLE RUMBLE STRIP</v>
          </cell>
          <cell r="E3611" t="str">
            <v>EACH</v>
          </cell>
        </row>
        <row r="3612">
          <cell r="A3612" t="str">
            <v>63502-3400</v>
          </cell>
          <cell r="B3612" t="str">
            <v>Temporary traffic control, opposing traffic lane divider</v>
          </cell>
          <cell r="C3612" t="str">
            <v>Each</v>
          </cell>
          <cell r="D3612" t="str">
            <v>TEMPORARY TRAFFIC CONTROL, OPPOSING TRAFFIC LANE DIVIDER</v>
          </cell>
          <cell r="E3612" t="str">
            <v>EACH</v>
          </cell>
        </row>
        <row r="3613">
          <cell r="A3613" t="str">
            <v>63502-3500</v>
          </cell>
          <cell r="B3613" t="str">
            <v>Temporary traffic control, vehicle positioning guide</v>
          </cell>
          <cell r="C3613" t="str">
            <v>Each</v>
          </cell>
          <cell r="D3613" t="str">
            <v>TEMPORARY TRAFFIC CONTROL, VEHICLE POSITIONING GUIDE</v>
          </cell>
          <cell r="E3613" t="str">
            <v>EACH</v>
          </cell>
        </row>
        <row r="3614">
          <cell r="A3614" t="str">
            <v>63502-3700</v>
          </cell>
          <cell r="B3614" t="str">
            <v>Temporary traffic control, snow pole</v>
          </cell>
          <cell r="C3614" t="str">
            <v>Each</v>
          </cell>
          <cell r="D3614" t="str">
            <v>TEMPORARY TRAFFIC CONTROL, SNOW POLE</v>
          </cell>
          <cell r="E3614" t="str">
            <v>EACH</v>
          </cell>
        </row>
        <row r="3615">
          <cell r="A3615" t="str">
            <v>63502-3800</v>
          </cell>
          <cell r="B3615" t="str">
            <v>Temporary traffic control, towing</v>
          </cell>
          <cell r="C3615" t="str">
            <v>Each</v>
          </cell>
          <cell r="D3615" t="str">
            <v>TEMPORARY TRAFFIC CONTROL, TOWING</v>
          </cell>
          <cell r="E3615" t="str">
            <v>EACH</v>
          </cell>
        </row>
        <row r="3616">
          <cell r="A3616" t="str">
            <v>63502-3900</v>
          </cell>
          <cell r="B3616" t="str">
            <v>Temporary traffic control, construction sign</v>
          </cell>
          <cell r="C3616" t="str">
            <v>Each</v>
          </cell>
          <cell r="D3616" t="str">
            <v>TEMPORARY TRAFFIC CONTROL, CONSTRUCTION SIGN</v>
          </cell>
          <cell r="E3616" t="str">
            <v>EACH</v>
          </cell>
        </row>
        <row r="3617">
          <cell r="A3617" t="str">
            <v>63503-0100</v>
          </cell>
          <cell r="B3617" t="str">
            <v>Temporary traffic control, barricade type 1</v>
          </cell>
          <cell r="C3617" t="str">
            <v>m</v>
          </cell>
          <cell r="D3617" t="str">
            <v>TEMPORARY TRAFFIC CONTROL, BARRICADE TYPE 1</v>
          </cell>
          <cell r="E3617" t="str">
            <v>LNFT</v>
          </cell>
        </row>
        <row r="3618">
          <cell r="A3618" t="str">
            <v>63503-0200</v>
          </cell>
          <cell r="B3618" t="str">
            <v>Temporary traffic control, barricade type 2</v>
          </cell>
          <cell r="C3618" t="str">
            <v>m</v>
          </cell>
          <cell r="D3618" t="str">
            <v>TEMPORARY TRAFFIC CONTROL, BARRICADE TYPE 2</v>
          </cell>
          <cell r="E3618" t="str">
            <v>LNFT</v>
          </cell>
        </row>
        <row r="3619">
          <cell r="A3619" t="str">
            <v>63503-0300</v>
          </cell>
          <cell r="B3619" t="str">
            <v>Temporary traffic control, barricade type 3</v>
          </cell>
          <cell r="C3619" t="str">
            <v>m</v>
          </cell>
          <cell r="D3619" t="str">
            <v>TEMPORARY TRAFFIC CONTROL, BARRICADE TYPE 3</v>
          </cell>
          <cell r="E3619" t="str">
            <v>LNFT</v>
          </cell>
        </row>
        <row r="3620">
          <cell r="A3620" t="str">
            <v>63503-0380</v>
          </cell>
          <cell r="B3620" t="str">
            <v>Temporary traffic control, crowd control barricade</v>
          </cell>
          <cell r="C3620" t="str">
            <v>m</v>
          </cell>
          <cell r="D3620" t="str">
            <v>TEMPORARY TRAFFIC CONTROL, CROWD CONTROL BARRICADE</v>
          </cell>
          <cell r="E3620" t="str">
            <v>LNFT</v>
          </cell>
        </row>
        <row r="3621">
          <cell r="A3621" t="str">
            <v>63503-0400</v>
          </cell>
          <cell r="B3621" t="str">
            <v>Temporary traffic control, concrete barrier</v>
          </cell>
          <cell r="C3621" t="str">
            <v>m</v>
          </cell>
          <cell r="D3621" t="str">
            <v>TEMPORARY TRAFFIC CONTROL, CONCRETE BARRIER</v>
          </cell>
          <cell r="E3621" t="str">
            <v>LNFT</v>
          </cell>
        </row>
        <row r="3622">
          <cell r="A3622" t="str">
            <v>63503-0450</v>
          </cell>
          <cell r="B3622" t="str">
            <v>Temporary traffic control, water-filled barrier</v>
          </cell>
          <cell r="C3622" t="str">
            <v>m</v>
          </cell>
          <cell r="D3622" t="str">
            <v>TEMPORARY TRAFFIC CONTROL, WATER-FILLED BARRIER</v>
          </cell>
          <cell r="E3622" t="str">
            <v>LNFT</v>
          </cell>
        </row>
        <row r="3623">
          <cell r="A3623" t="str">
            <v>63503-0500</v>
          </cell>
          <cell r="B3623" t="str">
            <v>Temporary traffic control, moving concrete barrier</v>
          </cell>
          <cell r="C3623" t="str">
            <v>m</v>
          </cell>
          <cell r="D3623" t="str">
            <v>TEMPORARY TRAFFIC CONTROL, MOVING CONCRETE BARRIER</v>
          </cell>
          <cell r="E3623" t="str">
            <v>LNFT</v>
          </cell>
        </row>
        <row r="3624">
          <cell r="A3624" t="str">
            <v>63503-0550</v>
          </cell>
          <cell r="B3624" t="str">
            <v>Temporary traffic control, moving water-filled barrier</v>
          </cell>
          <cell r="C3624" t="str">
            <v>m</v>
          </cell>
          <cell r="D3624" t="str">
            <v>TEMPORARY TRAFFIC CONTROL, MOVING WATER-FILLED BARRIER</v>
          </cell>
          <cell r="E3624" t="str">
            <v>LNFT</v>
          </cell>
        </row>
        <row r="3625">
          <cell r="A3625" t="str">
            <v>63503-0700</v>
          </cell>
          <cell r="B3625" t="str">
            <v>Temporary traffic control, pavement markings</v>
          </cell>
          <cell r="C3625" t="str">
            <v>m</v>
          </cell>
          <cell r="D3625" t="str">
            <v>TEMPORARY TRAFFIC CONTROL, PAVEMENT MARKINGS</v>
          </cell>
          <cell r="E3625" t="str">
            <v>LNFT</v>
          </cell>
        </row>
        <row r="3626">
          <cell r="A3626" t="str">
            <v>63503-0800</v>
          </cell>
          <cell r="B3626" t="str">
            <v>Temporary traffic control, pavement marking removal</v>
          </cell>
          <cell r="C3626" t="str">
            <v>m</v>
          </cell>
          <cell r="D3626" t="str">
            <v>TEMPORARY TRAFFIC CONTROL, PAVEMENT MARKING REMOVAL</v>
          </cell>
          <cell r="E3626" t="str">
            <v>LNFT</v>
          </cell>
        </row>
        <row r="3627">
          <cell r="A3627" t="str">
            <v>63503-0900</v>
          </cell>
          <cell r="B3627" t="str">
            <v>Temporary traffic control, snow fence</v>
          </cell>
          <cell r="C3627" t="str">
            <v>m</v>
          </cell>
          <cell r="D3627" t="str">
            <v>TEMPORARY TRAFFIC CONTROL, SNOW FENCE</v>
          </cell>
          <cell r="E3627" t="str">
            <v>LNFT</v>
          </cell>
        </row>
        <row r="3628">
          <cell r="A3628" t="str">
            <v>63503-1000</v>
          </cell>
          <cell r="B3628" t="str">
            <v>Temporary traffic control, plastic fence</v>
          </cell>
          <cell r="C3628" t="str">
            <v>m</v>
          </cell>
          <cell r="D3628" t="str">
            <v>TEMPORARY TRAFFIC CONTROL, PLASTIC FENCE</v>
          </cell>
          <cell r="E3628" t="str">
            <v>LNFT</v>
          </cell>
        </row>
        <row r="3629">
          <cell r="A3629" t="str">
            <v>63504-1000</v>
          </cell>
          <cell r="B3629" t="str">
            <v>Temporary traffic control, construction sign</v>
          </cell>
          <cell r="C3629" t="str">
            <v>m2</v>
          </cell>
          <cell r="D3629" t="str">
            <v>TEMPORARY TRAFFIC CONTROL, CONSTRUCTION SIGN</v>
          </cell>
          <cell r="E3629" t="str">
            <v>SQFT</v>
          </cell>
        </row>
        <row r="3630">
          <cell r="A3630" t="str">
            <v>63504-2000</v>
          </cell>
          <cell r="B3630" t="str">
            <v>Temporary traffic control, pavement markings, symbols and letters</v>
          </cell>
          <cell r="C3630" t="str">
            <v>m2</v>
          </cell>
          <cell r="D3630" t="str">
            <v>TEMPORARY TRAFFIC CONTROL, PAVEMENT MARKINGS, SYMBOLS AND LETTERS</v>
          </cell>
          <cell r="E3630" t="str">
            <v>SQFT</v>
          </cell>
        </row>
        <row r="3631">
          <cell r="A3631" t="str">
            <v>63504-3000</v>
          </cell>
          <cell r="B3631" t="str">
            <v>Temporary traffic control, steel plates</v>
          </cell>
          <cell r="C3631" t="str">
            <v>m2</v>
          </cell>
          <cell r="D3631" t="str">
            <v>TEMPORARY TRAFFIC CONTROL, STEEL PLATES</v>
          </cell>
          <cell r="E3631" t="str">
            <v>SQFT</v>
          </cell>
        </row>
        <row r="3632">
          <cell r="A3632" t="str">
            <v>63505-1000</v>
          </cell>
          <cell r="B3632" t="str">
            <v>Temporary traffic control, pavement markings</v>
          </cell>
          <cell r="C3632" t="str">
            <v>km</v>
          </cell>
          <cell r="D3632" t="str">
            <v>TEMPORARY TRAFFIC CONTROL, PAVEMENT MARKINGS</v>
          </cell>
          <cell r="E3632" t="str">
            <v>MILE</v>
          </cell>
        </row>
        <row r="3633">
          <cell r="A3633" t="str">
            <v>63505-1500</v>
          </cell>
          <cell r="B3633" t="str">
            <v>Temporary traffic control, vehicle positioning guides</v>
          </cell>
          <cell r="C3633" t="str">
            <v>km</v>
          </cell>
          <cell r="D3633" t="str">
            <v>TEMPORARY TRAFFIC CONTROL, VEHICLE POSITIONING GUIDES</v>
          </cell>
          <cell r="E3633" t="str">
            <v>MILE</v>
          </cell>
        </row>
        <row r="3634">
          <cell r="A3634" t="str">
            <v>63506-0400</v>
          </cell>
          <cell r="B3634" t="str">
            <v>Temporary traffic control, police officer</v>
          </cell>
          <cell r="C3634" t="str">
            <v>Hour</v>
          </cell>
          <cell r="D3634" t="str">
            <v>TEMPORARY TRAFFIC CONTROL, POLICE OFFICER</v>
          </cell>
          <cell r="E3634" t="str">
            <v>HOUR</v>
          </cell>
        </row>
        <row r="3635">
          <cell r="A3635" t="str">
            <v>63506-0500</v>
          </cell>
          <cell r="B3635" t="str">
            <v>Temporary traffic control, flagger</v>
          </cell>
          <cell r="C3635" t="str">
            <v>Hour</v>
          </cell>
          <cell r="D3635" t="str">
            <v>TEMPORARY TRAFFIC CONTROL, FLAGGER</v>
          </cell>
          <cell r="E3635" t="str">
            <v>HOUR</v>
          </cell>
        </row>
        <row r="3636">
          <cell r="A3636" t="str">
            <v>63506-0600</v>
          </cell>
          <cell r="B3636" t="str">
            <v>Temporary traffic control, pilot car</v>
          </cell>
          <cell r="C3636" t="str">
            <v>Hour</v>
          </cell>
          <cell r="D3636" t="str">
            <v>TEMPORARY TRAFFIC CONTROL, PILOT CAR</v>
          </cell>
          <cell r="E3636" t="str">
            <v>HOUR</v>
          </cell>
        </row>
        <row r="3637">
          <cell r="A3637" t="str">
            <v>63506-0700</v>
          </cell>
          <cell r="B3637" t="str">
            <v>Temporary traffic control, traffic control supervisor</v>
          </cell>
          <cell r="C3637" t="str">
            <v>Hour</v>
          </cell>
          <cell r="D3637" t="str">
            <v>TEMPORARY TRAFFIC CONTROL, TRAFFIC CONTROL SUPERVISOR</v>
          </cell>
          <cell r="E3637" t="str">
            <v>HOUR</v>
          </cell>
        </row>
        <row r="3638">
          <cell r="A3638" t="str">
            <v>63506-0800</v>
          </cell>
          <cell r="B3638" t="str">
            <v>Temporary traffic control, portable changeable message sign</v>
          </cell>
          <cell r="C3638" t="str">
            <v>Hour</v>
          </cell>
          <cell r="D3638" t="str">
            <v>TEMPORARY TRAFFIC CONTROL, PORTABLE CHANGEABLE MESSAGE SIGN</v>
          </cell>
          <cell r="E3638" t="str">
            <v>HOUR</v>
          </cell>
        </row>
        <row r="3639">
          <cell r="A3639" t="str">
            <v>63507-0100</v>
          </cell>
          <cell r="B3639" t="str">
            <v>Temporary traffic control, advance warning arrow panel, type A</v>
          </cell>
          <cell r="C3639" t="str">
            <v>Day</v>
          </cell>
          <cell r="D3639" t="str">
            <v>TEMPORARY TRAFFIC CONTROL, ADVANCE WARNING ARROW PANEL, TYPE A</v>
          </cell>
          <cell r="E3639" t="str">
            <v>DAY</v>
          </cell>
        </row>
        <row r="3640">
          <cell r="A3640" t="str">
            <v>63507-0200</v>
          </cell>
          <cell r="B3640" t="str">
            <v>Temporary traffic control, advance warning arrow panel, type B</v>
          </cell>
          <cell r="C3640" t="str">
            <v>Day</v>
          </cell>
          <cell r="D3640" t="str">
            <v>TEMPORARY TRAFFIC CONTROL, ADVANCE WARNING ARROW PANEL, TYPE B</v>
          </cell>
          <cell r="E3640" t="str">
            <v>DAY</v>
          </cell>
        </row>
        <row r="3641">
          <cell r="A3641" t="str">
            <v>63507-0300</v>
          </cell>
          <cell r="B3641" t="str">
            <v>Temporary traffic control, advance warning arrow panel, type C</v>
          </cell>
          <cell r="C3641" t="str">
            <v>Day</v>
          </cell>
          <cell r="D3641" t="str">
            <v>TEMPORARY TRAFFIC CONTROL, ADVANCE WARNING ARROW PANEL, TYPE C</v>
          </cell>
          <cell r="E3641" t="str">
            <v>DAY</v>
          </cell>
        </row>
        <row r="3642">
          <cell r="A3642" t="str">
            <v>63507-0400</v>
          </cell>
          <cell r="B3642" t="str">
            <v>Temporary traffic control, police officer</v>
          </cell>
          <cell r="C3642" t="str">
            <v>Day</v>
          </cell>
          <cell r="D3642" t="str">
            <v>TEMPORARY TRAFFIC CONTROL, POLICE OFFICER</v>
          </cell>
          <cell r="E3642" t="str">
            <v>DAY</v>
          </cell>
        </row>
        <row r="3643">
          <cell r="A3643" t="str">
            <v>63507-0500</v>
          </cell>
          <cell r="B3643" t="str">
            <v>Temporary traffic control, flagger</v>
          </cell>
          <cell r="C3643" t="str">
            <v>Day</v>
          </cell>
          <cell r="D3643" t="str">
            <v>TEMPORARY TRAFFIC CONTROL, FLAGGER</v>
          </cell>
          <cell r="E3643" t="str">
            <v>DAY</v>
          </cell>
        </row>
        <row r="3644">
          <cell r="A3644" t="str">
            <v>63507-0600</v>
          </cell>
          <cell r="B3644" t="str">
            <v>Temporary traffic control, pilot car</v>
          </cell>
          <cell r="C3644" t="str">
            <v>Day</v>
          </cell>
          <cell r="D3644" t="str">
            <v>TEMPORARY TRAFFIC CONTROL, PILOT CAR</v>
          </cell>
          <cell r="E3644" t="str">
            <v>DAY</v>
          </cell>
        </row>
        <row r="3645">
          <cell r="A3645" t="str">
            <v>63507-0700</v>
          </cell>
          <cell r="B3645" t="str">
            <v>Temporary traffic control, traffic control supervisor</v>
          </cell>
          <cell r="C3645" t="str">
            <v>Day</v>
          </cell>
          <cell r="D3645" t="str">
            <v>TEMPORARY TRAFFIC CONTROL, TRAFFIC CONTROL SUPERVISOR</v>
          </cell>
          <cell r="E3645" t="str">
            <v>DAY</v>
          </cell>
        </row>
        <row r="3646">
          <cell r="A3646" t="str">
            <v>63507-0800</v>
          </cell>
          <cell r="B3646" t="str">
            <v>Temporary traffic control, portable changeable message sign</v>
          </cell>
          <cell r="C3646" t="str">
            <v>Day</v>
          </cell>
          <cell r="D3646" t="str">
            <v>TEMPORARY TRAFFIC CONTROL, PORTABLE CHANGEABLE MESSAGE SIGN</v>
          </cell>
          <cell r="E3646" t="str">
            <v>DAY</v>
          </cell>
        </row>
        <row r="3647">
          <cell r="A3647" t="str">
            <v>63508-1000</v>
          </cell>
          <cell r="B3647" t="str">
            <v>Temporary traffic control, maintenance of traffic, pavement patch</v>
          </cell>
          <cell r="C3647" t="str">
            <v>t</v>
          </cell>
          <cell r="D3647" t="str">
            <v>TEMPORARY TRAFFIC CONTROL, MAINTENANCE OF TRAFFIC, PAVEMENT PATCH</v>
          </cell>
          <cell r="E3647" t="str">
            <v>TON</v>
          </cell>
        </row>
        <row r="3648">
          <cell r="A3648" t="str">
            <v>63509-1000</v>
          </cell>
          <cell r="B3648" t="str">
            <v>Temporary traffic control, flagger</v>
          </cell>
          <cell r="C3648" t="str">
            <v>Fxhr</v>
          </cell>
          <cell r="D3648" t="str">
            <v>TEMPORARY TRAFFIC CONTROL, FLAGGER</v>
          </cell>
          <cell r="E3648" t="str">
            <v>FXHR</v>
          </cell>
        </row>
        <row r="3649">
          <cell r="A3649" t="str">
            <v>63510-0100</v>
          </cell>
          <cell r="B3649" t="str">
            <v>Temporary traffic control, traffic control supervisor</v>
          </cell>
          <cell r="C3649" t="str">
            <v>Week</v>
          </cell>
          <cell r="D3649" t="str">
            <v>TEMPORARY TRAFFIC CONTROL, TRAFFIC CONTROL SUPERVISOR</v>
          </cell>
          <cell r="E3649" t="str">
            <v>WEEK</v>
          </cell>
        </row>
        <row r="3650">
          <cell r="A3650" t="str">
            <v>63511-0100</v>
          </cell>
          <cell r="B3650" t="str">
            <v>Temporary traffic control, railroad flagger</v>
          </cell>
          <cell r="C3650" t="str">
            <v>CTSM</v>
          </cell>
          <cell r="D3650" t="str">
            <v>TEMPORARY TRAFFIC CONTROL, RAILROAD FLAGGER</v>
          </cell>
          <cell r="E3650" t="str">
            <v>CTSM</v>
          </cell>
        </row>
        <row r="3651">
          <cell r="A3651" t="str">
            <v>63601-1000</v>
          </cell>
          <cell r="B3651" t="str">
            <v>System installation, traffic signal</v>
          </cell>
          <cell r="C3651" t="str">
            <v>LPSM</v>
          </cell>
          <cell r="D3651" t="str">
            <v>SYSTEM INSTALLATION, TRAFFIC SIGNAL</v>
          </cell>
          <cell r="E3651" t="str">
            <v>LPSM</v>
          </cell>
        </row>
        <row r="3652">
          <cell r="A3652" t="str">
            <v>63601-2000</v>
          </cell>
          <cell r="B3652" t="str">
            <v>System installation, lighting</v>
          </cell>
          <cell r="C3652" t="str">
            <v>LPSM</v>
          </cell>
          <cell r="D3652" t="str">
            <v>SYSTEM INSTALLATION, LIGHTING</v>
          </cell>
          <cell r="E3652" t="str">
            <v>LPSM</v>
          </cell>
        </row>
        <row r="3653">
          <cell r="A3653" t="str">
            <v>63601-3000</v>
          </cell>
          <cell r="B3653" t="str">
            <v>System installation, electrical</v>
          </cell>
          <cell r="C3653" t="str">
            <v>LPSM</v>
          </cell>
          <cell r="D3653" t="str">
            <v>SYSTEM INSTALLATION, ELECTRICAL</v>
          </cell>
          <cell r="E3653" t="str">
            <v>LPSM</v>
          </cell>
        </row>
        <row r="3654">
          <cell r="A3654" t="str">
            <v>63601-3100</v>
          </cell>
          <cell r="B3654" t="str">
            <v>System installation, telephone</v>
          </cell>
          <cell r="C3654" t="str">
            <v>LPSM</v>
          </cell>
          <cell r="D3654" t="str">
            <v>SYSTEM INSTALLATION, TELEPHONE</v>
          </cell>
          <cell r="E3654" t="str">
            <v>LPSM</v>
          </cell>
        </row>
        <row r="3655">
          <cell r="A3655" t="str">
            <v>63601-3200</v>
          </cell>
          <cell r="B3655" t="str">
            <v>System installation, cable television</v>
          </cell>
          <cell r="C3655" t="str">
            <v>LPSM</v>
          </cell>
          <cell r="D3655" t="str">
            <v>SYSTEM INSTALLATION, CABLE TELEVISION</v>
          </cell>
          <cell r="E3655" t="str">
            <v>LPSM</v>
          </cell>
        </row>
        <row r="3656">
          <cell r="A3656" t="str">
            <v>63601-4000</v>
          </cell>
          <cell r="B3656" t="str">
            <v>System installation, railroad crossing</v>
          </cell>
          <cell r="C3656" t="str">
            <v>LPSM</v>
          </cell>
          <cell r="D3656" t="str">
            <v>SYSTEM INSTALLATION, RAILROAD CROSSING</v>
          </cell>
          <cell r="E3656" t="str">
            <v>LPSM</v>
          </cell>
        </row>
        <row r="3657">
          <cell r="A3657" t="str">
            <v>63601-5000</v>
          </cell>
          <cell r="B3657" t="str">
            <v>System installation, changeable message sign</v>
          </cell>
          <cell r="C3657" t="str">
            <v>LPSM</v>
          </cell>
          <cell r="D3657" t="str">
            <v>SYSTEM INSTALLATION, CHANGEABLE MESSAGE SIGN</v>
          </cell>
          <cell r="E3657" t="str">
            <v>LPSM</v>
          </cell>
        </row>
        <row r="3658">
          <cell r="A3658" t="str">
            <v>63601-6000</v>
          </cell>
          <cell r="B3658" t="str">
            <v>System installation, traffic detector system</v>
          </cell>
          <cell r="C3658" t="str">
            <v>LPSM</v>
          </cell>
          <cell r="D3658" t="str">
            <v>SYSTEM INSTALLATION, TRAFFIC DETECTOR SYSTEM</v>
          </cell>
          <cell r="E3658" t="str">
            <v>LPSM</v>
          </cell>
        </row>
        <row r="3659">
          <cell r="A3659" t="str">
            <v>63601-7000</v>
          </cell>
          <cell r="B3659" t="str">
            <v>System installation, speed feedback sign</v>
          </cell>
          <cell r="C3659" t="str">
            <v>LPSM</v>
          </cell>
          <cell r="D3659" t="str">
            <v>SYSTEM INSTALLATION, SPEED FEEDBACK SIGN</v>
          </cell>
          <cell r="E3659" t="str">
            <v>LPSM</v>
          </cell>
        </row>
        <row r="3660">
          <cell r="A3660" t="str">
            <v>63602-1000</v>
          </cell>
          <cell r="B3660" t="str">
            <v>System installation, traffic signal</v>
          </cell>
          <cell r="C3660" t="str">
            <v>Each</v>
          </cell>
          <cell r="D3660" t="str">
            <v>SYSTEM INSTALLATION, TRAFFIC SIGNAL</v>
          </cell>
          <cell r="E3660" t="str">
            <v>EACH</v>
          </cell>
        </row>
        <row r="3661">
          <cell r="A3661" t="str">
            <v>63602-2000</v>
          </cell>
          <cell r="B3661" t="str">
            <v>System installation, lighting</v>
          </cell>
          <cell r="C3661" t="str">
            <v>Each</v>
          </cell>
          <cell r="D3661" t="str">
            <v>SYSTEM INSTALLATION, LIGHTING</v>
          </cell>
          <cell r="E3661" t="str">
            <v>EACH</v>
          </cell>
        </row>
        <row r="3662">
          <cell r="A3662" t="str">
            <v>63602-3000</v>
          </cell>
          <cell r="B3662" t="str">
            <v>System installation, electrical</v>
          </cell>
          <cell r="C3662" t="str">
            <v>Each</v>
          </cell>
          <cell r="D3662" t="str">
            <v>SYSTEM INSTALLATION, ELECTRICAL</v>
          </cell>
          <cell r="E3662" t="str">
            <v>EACH</v>
          </cell>
        </row>
        <row r="3663">
          <cell r="A3663" t="str">
            <v>63602-4000</v>
          </cell>
          <cell r="B3663" t="str">
            <v>System installation, railroad crossing</v>
          </cell>
          <cell r="C3663" t="str">
            <v>Each</v>
          </cell>
          <cell r="D3663" t="str">
            <v>SYSTEM INSTALLATION, RAILROAD CROSSING</v>
          </cell>
          <cell r="E3663" t="str">
            <v>EACH</v>
          </cell>
        </row>
        <row r="3664">
          <cell r="A3664" t="str">
            <v>63602-5000</v>
          </cell>
          <cell r="B3664" t="str">
            <v>System installation, changeable message sign</v>
          </cell>
          <cell r="C3664" t="str">
            <v>Each</v>
          </cell>
          <cell r="D3664" t="str">
            <v>SYSTEM INSTALLATION, CHANGEABLE MESSAGE SIGN</v>
          </cell>
          <cell r="E3664" t="str">
            <v>EACH</v>
          </cell>
        </row>
        <row r="3665">
          <cell r="A3665" t="str">
            <v>63602-6000</v>
          </cell>
          <cell r="B3665" t="str">
            <v>System installation, traffic detector system</v>
          </cell>
          <cell r="C3665" t="str">
            <v>Each</v>
          </cell>
          <cell r="D3665" t="str">
            <v>SYSTEM INSTALLATION, TRAFFIC DETECTOR SYSTEM</v>
          </cell>
          <cell r="E3665" t="str">
            <v>EACH</v>
          </cell>
        </row>
        <row r="3666">
          <cell r="A3666" t="str">
            <v>63602-6020</v>
          </cell>
          <cell r="B3666" t="str">
            <v>System installation, traffic detector wire loop</v>
          </cell>
          <cell r="C3666" t="str">
            <v>Each</v>
          </cell>
          <cell r="D3666" t="str">
            <v>SYSTEM INSTALLATION, TRAFFIC DETECTOR WIRE LOOP</v>
          </cell>
          <cell r="E3666" t="str">
            <v>EACH</v>
          </cell>
        </row>
        <row r="3667">
          <cell r="A3667" t="str">
            <v>63602-6100</v>
          </cell>
          <cell r="B3667" t="str">
            <v>System installation, scour monitoring system</v>
          </cell>
          <cell r="C3667" t="str">
            <v>Each</v>
          </cell>
          <cell r="D3667" t="str">
            <v>SYSTEM INSTALLATION, SCOUR MONITORING SYSTEM</v>
          </cell>
          <cell r="E3667" t="str">
            <v>EACH</v>
          </cell>
        </row>
        <row r="3668">
          <cell r="A3668" t="str">
            <v>63602-7000</v>
          </cell>
          <cell r="B3668" t="str">
            <v>System installation, speed feedback sign</v>
          </cell>
          <cell r="C3668" t="str">
            <v>Each</v>
          </cell>
          <cell r="D3668" t="str">
            <v>SYSTEM INSTALLATION, SPEED FEEDBACK SIGN</v>
          </cell>
          <cell r="E3668" t="str">
            <v>EACH</v>
          </cell>
        </row>
        <row r="3669">
          <cell r="A3669" t="str">
            <v>63603-0100</v>
          </cell>
          <cell r="B3669" t="str">
            <v>System installation, electrical utility company compensation</v>
          </cell>
          <cell r="C3669" t="str">
            <v>CTSM</v>
          </cell>
          <cell r="D3669" t="str">
            <v>SYSTEM INSTALLATION, ELECTRICAL COMPANY COMPENSATION</v>
          </cell>
          <cell r="E3669" t="str">
            <v>CTSM</v>
          </cell>
        </row>
        <row r="3670">
          <cell r="A3670" t="str">
            <v>63603-0200</v>
          </cell>
          <cell r="B3670" t="str">
            <v>System installation, telephone company compensation</v>
          </cell>
          <cell r="C3670" t="str">
            <v>CTSM</v>
          </cell>
          <cell r="D3670" t="str">
            <v>SYSTEM INSTALLATION, TELEPHONE COMPANY COMPENSATION</v>
          </cell>
          <cell r="E3670" t="str">
            <v>CTSM</v>
          </cell>
        </row>
        <row r="3671">
          <cell r="A3671" t="str">
            <v>63610-0000</v>
          </cell>
          <cell r="B3671" t="str">
            <v>Conduit</v>
          </cell>
          <cell r="C3671" t="str">
            <v>m</v>
          </cell>
          <cell r="D3671" t="str">
            <v>CONDUIT</v>
          </cell>
          <cell r="E3671" t="str">
            <v>LNFT</v>
          </cell>
        </row>
        <row r="3672">
          <cell r="A3672" t="str">
            <v>63610-0100</v>
          </cell>
          <cell r="B3672" t="str">
            <v>Conduit, 20mm, PVC</v>
          </cell>
          <cell r="C3672" t="str">
            <v>m</v>
          </cell>
          <cell r="D3672" t="str">
            <v>CONDUIT, 3/4-INCH, PVC</v>
          </cell>
          <cell r="E3672" t="str">
            <v>LNFT</v>
          </cell>
        </row>
        <row r="3673">
          <cell r="A3673" t="str">
            <v>63610-0200</v>
          </cell>
          <cell r="B3673" t="str">
            <v>Conduit, 20mm, rigid galvanized steel</v>
          </cell>
          <cell r="C3673" t="str">
            <v>m</v>
          </cell>
          <cell r="D3673" t="str">
            <v>CONDUIT, 3/4-INCH, RIGID GALVANIZED STEEL</v>
          </cell>
          <cell r="E3673" t="str">
            <v>LNFT</v>
          </cell>
        </row>
        <row r="3674">
          <cell r="A3674" t="str">
            <v>63610-0300</v>
          </cell>
          <cell r="B3674" t="str">
            <v>Conduit, 20mm, fiberglass</v>
          </cell>
          <cell r="C3674" t="str">
            <v>m</v>
          </cell>
          <cell r="D3674" t="str">
            <v>CONDUIT, 3/4-INCH, FIBERGLASS</v>
          </cell>
          <cell r="E3674" t="str">
            <v>LNFT</v>
          </cell>
        </row>
        <row r="3675">
          <cell r="A3675" t="str">
            <v>63610-0400</v>
          </cell>
          <cell r="B3675" t="str">
            <v>Conduit, 25mm, PVC</v>
          </cell>
          <cell r="C3675" t="str">
            <v>m</v>
          </cell>
          <cell r="D3675" t="str">
            <v>CONDUIT, 1-INCH, PVC</v>
          </cell>
          <cell r="E3675" t="str">
            <v>LNFT</v>
          </cell>
        </row>
        <row r="3676">
          <cell r="A3676" t="str">
            <v>63610-0500</v>
          </cell>
          <cell r="B3676" t="str">
            <v>Conduit, 25mm, rigid galvanized steel</v>
          </cell>
          <cell r="C3676" t="str">
            <v>m</v>
          </cell>
          <cell r="D3676" t="str">
            <v>CONDUIT, 1-INCH, RIGID GALVANIZED STEEL</v>
          </cell>
          <cell r="E3676" t="str">
            <v>LNFT</v>
          </cell>
        </row>
        <row r="3677">
          <cell r="A3677" t="str">
            <v>63610-0600</v>
          </cell>
          <cell r="B3677" t="str">
            <v>Conduit, 25mm, fiberglass</v>
          </cell>
          <cell r="C3677" t="str">
            <v>m</v>
          </cell>
          <cell r="D3677" t="str">
            <v>CONDUIT, 1-INCH, FIBERGLASS</v>
          </cell>
          <cell r="E3677" t="str">
            <v>LNFT</v>
          </cell>
        </row>
        <row r="3678">
          <cell r="A3678" t="str">
            <v>63610-0700</v>
          </cell>
          <cell r="B3678" t="str">
            <v>Conduit, 32mm, PVC</v>
          </cell>
          <cell r="C3678" t="str">
            <v>m</v>
          </cell>
          <cell r="D3678" t="str">
            <v>CONDUIT, 1 1/4-INCH, PVC</v>
          </cell>
          <cell r="E3678" t="str">
            <v>LNFT</v>
          </cell>
        </row>
        <row r="3679">
          <cell r="A3679" t="str">
            <v>63610-0800</v>
          </cell>
          <cell r="B3679" t="str">
            <v>Conduit, 32mm, rigid galvanized steel</v>
          </cell>
          <cell r="C3679" t="str">
            <v>m</v>
          </cell>
          <cell r="D3679" t="str">
            <v>CONDUIT, 1 1/4-INCH, RIGID GALVANIZED STEEL</v>
          </cell>
          <cell r="E3679" t="str">
            <v>LNFT</v>
          </cell>
        </row>
        <row r="3680">
          <cell r="A3680" t="str">
            <v>63610-0900</v>
          </cell>
          <cell r="B3680" t="str">
            <v>Conduit, 32mm, fiberglass</v>
          </cell>
          <cell r="C3680" t="str">
            <v>m</v>
          </cell>
          <cell r="D3680" t="str">
            <v>CONDUIT, 1 1/4-INCH, FIBERGLASS</v>
          </cell>
          <cell r="E3680" t="str">
            <v>LNFT</v>
          </cell>
        </row>
        <row r="3681">
          <cell r="A3681" t="str">
            <v>63610-1000</v>
          </cell>
          <cell r="B3681" t="str">
            <v>Conduit, 40mm, PVC</v>
          </cell>
          <cell r="C3681" t="str">
            <v>m</v>
          </cell>
          <cell r="D3681" t="str">
            <v>CONDUIT, 1 1/2-INCH, PVC</v>
          </cell>
          <cell r="E3681" t="str">
            <v>LNFT</v>
          </cell>
        </row>
        <row r="3682">
          <cell r="A3682" t="str">
            <v>63610-1100</v>
          </cell>
          <cell r="B3682" t="str">
            <v>Conduit, 40mm, rigid galvanized steel</v>
          </cell>
          <cell r="C3682" t="str">
            <v>m</v>
          </cell>
          <cell r="D3682" t="str">
            <v>CONDUIT, 1 1/2-INCH, RIGID GALVANIZED STEEL</v>
          </cell>
          <cell r="E3682" t="str">
            <v>LNFT</v>
          </cell>
        </row>
        <row r="3683">
          <cell r="A3683" t="str">
            <v>63610-1200</v>
          </cell>
          <cell r="B3683" t="str">
            <v>Conduit, 40mm, fiberglass</v>
          </cell>
          <cell r="C3683" t="str">
            <v>m</v>
          </cell>
          <cell r="D3683" t="str">
            <v>CONDUIT, 1 1/2-INCH, FIBERGLASS</v>
          </cell>
          <cell r="E3683" t="str">
            <v>LNFT</v>
          </cell>
        </row>
        <row r="3684">
          <cell r="A3684" t="str">
            <v>63610-1300</v>
          </cell>
          <cell r="B3684" t="str">
            <v>Conduit, 45mm, PVC</v>
          </cell>
          <cell r="C3684" t="str">
            <v>m</v>
          </cell>
          <cell r="D3684" t="str">
            <v>CONDUIT, 1 3/4-INCH, PVC</v>
          </cell>
          <cell r="E3684" t="str">
            <v>LNFT</v>
          </cell>
        </row>
        <row r="3685">
          <cell r="A3685" t="str">
            <v>63610-1400</v>
          </cell>
          <cell r="B3685" t="str">
            <v>Conduit, 45mm, rigid galvanized steel</v>
          </cell>
          <cell r="C3685" t="str">
            <v>m</v>
          </cell>
          <cell r="D3685" t="str">
            <v>CONDUIT, 1 3/4-INCH, RIGID GALVANIZED STEEL</v>
          </cell>
          <cell r="E3685" t="str">
            <v>LNFT</v>
          </cell>
        </row>
        <row r="3686">
          <cell r="A3686" t="str">
            <v>63610-1500</v>
          </cell>
          <cell r="B3686" t="str">
            <v>Conduit, 45mm, fiberglass</v>
          </cell>
          <cell r="C3686" t="str">
            <v>m</v>
          </cell>
          <cell r="D3686" t="str">
            <v>CONDUIT, 1 3/4-INCH, FIBERGLASS</v>
          </cell>
          <cell r="E3686" t="str">
            <v>LNFT</v>
          </cell>
        </row>
        <row r="3687">
          <cell r="A3687" t="str">
            <v>63610-1600</v>
          </cell>
          <cell r="B3687" t="str">
            <v>Conduit, 50mm, PVC</v>
          </cell>
          <cell r="C3687" t="str">
            <v>m</v>
          </cell>
          <cell r="D3687" t="str">
            <v>CONDUIT, 2-INCH, PVC</v>
          </cell>
          <cell r="E3687" t="str">
            <v>LNFT</v>
          </cell>
        </row>
        <row r="3688">
          <cell r="A3688" t="str">
            <v>63610-1700</v>
          </cell>
          <cell r="B3688" t="str">
            <v>Conduit, 50mm, rigid galvanized steel</v>
          </cell>
          <cell r="C3688" t="str">
            <v>m</v>
          </cell>
          <cell r="D3688" t="str">
            <v>CONDUIT, 2-INCH, RIGID GALVANIZED STEEL</v>
          </cell>
          <cell r="E3688" t="str">
            <v>LNFT</v>
          </cell>
        </row>
        <row r="3689">
          <cell r="A3689" t="str">
            <v>63610-1800</v>
          </cell>
          <cell r="B3689" t="str">
            <v>Conduit, 50mm, fiberglass</v>
          </cell>
          <cell r="C3689" t="str">
            <v>m</v>
          </cell>
          <cell r="D3689" t="str">
            <v>CONDUIT, 2-INCH, FIBERGLASS</v>
          </cell>
          <cell r="E3689" t="str">
            <v>LNFT</v>
          </cell>
        </row>
        <row r="3690">
          <cell r="A3690" t="str">
            <v>63610-1900</v>
          </cell>
          <cell r="B3690" t="str">
            <v>Conduit, 65mm, PVC</v>
          </cell>
          <cell r="C3690" t="str">
            <v>m</v>
          </cell>
          <cell r="D3690" t="str">
            <v>CONDUIT, 2 1/2-INCH, PVC</v>
          </cell>
          <cell r="E3690" t="str">
            <v>LNFT</v>
          </cell>
        </row>
        <row r="3691">
          <cell r="A3691" t="str">
            <v>63610-2000</v>
          </cell>
          <cell r="B3691" t="str">
            <v>Conduit, 65mm, rigid galvanized steel</v>
          </cell>
          <cell r="C3691" t="str">
            <v>m</v>
          </cell>
          <cell r="D3691" t="str">
            <v>CONDUIT, 2 1/2-INCH, RIGID GALVANIZED STEEL</v>
          </cell>
          <cell r="E3691" t="str">
            <v>LNFT</v>
          </cell>
        </row>
        <row r="3692">
          <cell r="A3692" t="str">
            <v>63610-2100</v>
          </cell>
          <cell r="B3692" t="str">
            <v>Conduit, 65mm, fiberglass</v>
          </cell>
          <cell r="C3692" t="str">
            <v>m</v>
          </cell>
          <cell r="D3692" t="str">
            <v>CONDUIT, 2 1/2-INCH, FIBERGLASS</v>
          </cell>
          <cell r="E3692" t="str">
            <v>LNFT</v>
          </cell>
        </row>
        <row r="3693">
          <cell r="A3693" t="str">
            <v>63610-2200</v>
          </cell>
          <cell r="B3693" t="str">
            <v>Conduit, 75mm, PVC</v>
          </cell>
          <cell r="C3693" t="str">
            <v>m</v>
          </cell>
          <cell r="D3693" t="str">
            <v>CONDUIT, 3-INCH, PVC</v>
          </cell>
          <cell r="E3693" t="str">
            <v>LNFT</v>
          </cell>
        </row>
        <row r="3694">
          <cell r="A3694" t="str">
            <v>63610-2300</v>
          </cell>
          <cell r="B3694" t="str">
            <v>Conduit, 75mm, rigid galvanized steel</v>
          </cell>
          <cell r="C3694" t="str">
            <v>m</v>
          </cell>
          <cell r="D3694" t="str">
            <v>CONDUIT, 3-INCH, RIGID GALVANIZED STEEL</v>
          </cell>
          <cell r="E3694" t="str">
            <v>LNFT</v>
          </cell>
        </row>
        <row r="3695">
          <cell r="A3695" t="str">
            <v>63610-2400</v>
          </cell>
          <cell r="B3695" t="str">
            <v>Conduit, 75mm, fiberglass</v>
          </cell>
          <cell r="C3695" t="str">
            <v>m</v>
          </cell>
          <cell r="D3695" t="str">
            <v>CONDUIT, 3-INCH, FIBERGLASS</v>
          </cell>
          <cell r="E3695" t="str">
            <v>LNFT</v>
          </cell>
        </row>
        <row r="3696">
          <cell r="A3696" t="str">
            <v>63610-2500</v>
          </cell>
          <cell r="B3696" t="str">
            <v>Conduit, 90mm, PVC</v>
          </cell>
          <cell r="C3696" t="str">
            <v>m</v>
          </cell>
          <cell r="D3696" t="str">
            <v>CONDUIT, 3 1/2-INCH, PVC</v>
          </cell>
          <cell r="E3696" t="str">
            <v>LNFT</v>
          </cell>
        </row>
        <row r="3697">
          <cell r="A3697" t="str">
            <v>63610-2600</v>
          </cell>
          <cell r="B3697" t="str">
            <v>Conduit, 90mm, rigid galvanized steel</v>
          </cell>
          <cell r="C3697" t="str">
            <v>m</v>
          </cell>
          <cell r="D3697" t="str">
            <v>CONDUIT, 3 1/2-INCH, RIGID GALVANIZED STEEL</v>
          </cell>
          <cell r="E3697" t="str">
            <v>LNFT</v>
          </cell>
        </row>
        <row r="3698">
          <cell r="A3698" t="str">
            <v>63610-2700</v>
          </cell>
          <cell r="B3698" t="str">
            <v>Conduit, 90mm, fiberglass</v>
          </cell>
          <cell r="C3698" t="str">
            <v>m</v>
          </cell>
          <cell r="D3698" t="str">
            <v>CONDUIT, 3 1/2-INCH, FIBERGLASS</v>
          </cell>
          <cell r="E3698" t="str">
            <v>LNFT</v>
          </cell>
        </row>
        <row r="3699">
          <cell r="A3699" t="str">
            <v>63610-2800</v>
          </cell>
          <cell r="B3699" t="str">
            <v>Conduit, 100mm, PVC</v>
          </cell>
          <cell r="C3699" t="str">
            <v>m</v>
          </cell>
          <cell r="D3699" t="str">
            <v>CONDUIT, 4-INCH, PVC</v>
          </cell>
          <cell r="E3699" t="str">
            <v>LNFT</v>
          </cell>
        </row>
        <row r="3700">
          <cell r="A3700" t="str">
            <v>63610-2900</v>
          </cell>
          <cell r="B3700" t="str">
            <v>Conduit, 100mm, rigid galvanized steel</v>
          </cell>
          <cell r="C3700" t="str">
            <v>m</v>
          </cell>
          <cell r="D3700" t="str">
            <v>CONDUIT, 4-INCH, RIGID GALVANIZED STEEL</v>
          </cell>
          <cell r="E3700" t="str">
            <v>LNFT</v>
          </cell>
        </row>
        <row r="3701">
          <cell r="A3701" t="str">
            <v>63610-3000</v>
          </cell>
          <cell r="B3701" t="str">
            <v>Conduit, 100mm, fiberglass</v>
          </cell>
          <cell r="C3701" t="str">
            <v>m</v>
          </cell>
          <cell r="D3701" t="str">
            <v>CONDUIT, 4-INCH, FIBERGLASS</v>
          </cell>
          <cell r="E3701" t="str">
            <v>LNFT</v>
          </cell>
        </row>
        <row r="3702">
          <cell r="A3702" t="str">
            <v>63610-3010</v>
          </cell>
          <cell r="B3702" t="str">
            <v>Conduit, 100mm, HDPE</v>
          </cell>
          <cell r="C3702" t="str">
            <v>m</v>
          </cell>
          <cell r="D3702" t="str">
            <v>CONDUIT, 4-INCH, HDPE</v>
          </cell>
          <cell r="E3702" t="str">
            <v>LNFT</v>
          </cell>
        </row>
        <row r="3703">
          <cell r="A3703" t="str">
            <v>63610-3100</v>
          </cell>
          <cell r="B3703" t="str">
            <v>Conduit, 125mm, PVC</v>
          </cell>
          <cell r="C3703" t="str">
            <v>m</v>
          </cell>
          <cell r="D3703" t="str">
            <v>CONDUIT, 5-INCH, PVC</v>
          </cell>
          <cell r="E3703" t="str">
            <v>LNFT</v>
          </cell>
        </row>
        <row r="3704">
          <cell r="A3704" t="str">
            <v>63610-3200</v>
          </cell>
          <cell r="B3704" t="str">
            <v>Conduit, 150mm, PVC</v>
          </cell>
          <cell r="C3704" t="str">
            <v>m</v>
          </cell>
          <cell r="D3704" t="str">
            <v>CONDUIT, 6-INCH, PVC</v>
          </cell>
          <cell r="E3704" t="str">
            <v>LNFT</v>
          </cell>
        </row>
        <row r="3705">
          <cell r="A3705" t="str">
            <v>63610-3300</v>
          </cell>
          <cell r="B3705" t="str">
            <v>Conduit, 150mm, rigid galvanized steel</v>
          </cell>
          <cell r="C3705" t="str">
            <v>m</v>
          </cell>
          <cell r="D3705" t="str">
            <v>CONDUIT, 6-INCH, RIGID GALVANIZED STEEL</v>
          </cell>
          <cell r="E3705" t="str">
            <v>LNFT</v>
          </cell>
        </row>
        <row r="3706">
          <cell r="A3706" t="str">
            <v>63610-3400</v>
          </cell>
          <cell r="B3706" t="str">
            <v>Conduit, 150mm, fiberglass</v>
          </cell>
          <cell r="C3706" t="str">
            <v>m</v>
          </cell>
          <cell r="D3706" t="str">
            <v>CONDUIT, 6-INCH, FIBERGLASS</v>
          </cell>
          <cell r="E3706" t="str">
            <v>LNFT</v>
          </cell>
        </row>
        <row r="3707">
          <cell r="A3707" t="str">
            <v>63610-3410</v>
          </cell>
          <cell r="B3707" t="str">
            <v>Conduit, 150mm, HDPE</v>
          </cell>
          <cell r="C3707" t="str">
            <v>m</v>
          </cell>
          <cell r="D3707" t="str">
            <v>CONDUIT, 6-INCH, HDPE</v>
          </cell>
          <cell r="E3707" t="str">
            <v>LNFT</v>
          </cell>
        </row>
        <row r="3708">
          <cell r="A3708" t="str">
            <v>63610-3500</v>
          </cell>
          <cell r="B3708" t="str">
            <v>Conduit, 200mm, PVC</v>
          </cell>
          <cell r="C3708" t="str">
            <v>m</v>
          </cell>
          <cell r="D3708" t="str">
            <v>CONDUIT, 8-INCH, PVC</v>
          </cell>
          <cell r="E3708" t="str">
            <v>LNFT</v>
          </cell>
        </row>
        <row r="3709">
          <cell r="A3709" t="str">
            <v>63610-3600</v>
          </cell>
          <cell r="B3709" t="str">
            <v>Conduit, 200mm, rigid galvanized steel</v>
          </cell>
          <cell r="C3709" t="str">
            <v>m</v>
          </cell>
          <cell r="D3709" t="str">
            <v>CONDUIT, 8-INCH, RIGID GALVANIZED STEEL</v>
          </cell>
          <cell r="E3709" t="str">
            <v>LNFT</v>
          </cell>
        </row>
        <row r="3710">
          <cell r="A3710" t="str">
            <v>63610-3700</v>
          </cell>
          <cell r="B3710" t="str">
            <v>Conduit, 200mm, fiberglass</v>
          </cell>
          <cell r="C3710" t="str">
            <v>m</v>
          </cell>
          <cell r="D3710" t="str">
            <v>CONDUIT, 8-INCH, FIBERGLASS</v>
          </cell>
          <cell r="E3710" t="str">
            <v>LNFT</v>
          </cell>
        </row>
        <row r="3711">
          <cell r="A3711" t="str">
            <v>63610-3800</v>
          </cell>
          <cell r="B3711" t="str">
            <v>Conduit, 250mm, PVC</v>
          </cell>
          <cell r="C3711" t="str">
            <v>m</v>
          </cell>
          <cell r="D3711" t="str">
            <v>CONDUIT, 10-INCH, PVC</v>
          </cell>
          <cell r="E3711" t="str">
            <v>LNFT</v>
          </cell>
        </row>
        <row r="3712">
          <cell r="A3712" t="str">
            <v>63610-3900</v>
          </cell>
          <cell r="B3712" t="str">
            <v>Conduit, 250mm, rigid galvanized steel</v>
          </cell>
          <cell r="C3712" t="str">
            <v>m</v>
          </cell>
          <cell r="D3712" t="str">
            <v>CONDUIT, 10-INCH, RIGID GALVANIZED STEEL</v>
          </cell>
          <cell r="E3712" t="str">
            <v>LNFT</v>
          </cell>
        </row>
        <row r="3713">
          <cell r="A3713" t="str">
            <v>63610-4000</v>
          </cell>
          <cell r="B3713" t="str">
            <v>Conduit, 250mm, fiberglass</v>
          </cell>
          <cell r="C3713" t="str">
            <v>m</v>
          </cell>
          <cell r="D3713" t="str">
            <v>CONDUIT, 10-INCH, FIBERGLASS</v>
          </cell>
          <cell r="E3713" t="str">
            <v>LNFT</v>
          </cell>
        </row>
        <row r="3714">
          <cell r="A3714" t="str">
            <v>63610-4100</v>
          </cell>
          <cell r="B3714" t="str">
            <v>Conduit, 300mm, PVC</v>
          </cell>
          <cell r="C3714" t="str">
            <v>m</v>
          </cell>
          <cell r="D3714" t="str">
            <v>CONDUIT, 12-INCH, PVC</v>
          </cell>
          <cell r="E3714" t="str">
            <v>LNFT</v>
          </cell>
        </row>
        <row r="3715">
          <cell r="A3715" t="str">
            <v>63610-4200</v>
          </cell>
          <cell r="B3715" t="str">
            <v>Conduit, 300mm, rigid galvanized steel</v>
          </cell>
          <cell r="C3715" t="str">
            <v>m</v>
          </cell>
          <cell r="D3715" t="str">
            <v>CONDUIT, 12-INCH, RIGID GALVANIZED STEEL</v>
          </cell>
          <cell r="E3715" t="str">
            <v>LNFT</v>
          </cell>
        </row>
        <row r="3716">
          <cell r="A3716" t="str">
            <v>63610-4300</v>
          </cell>
          <cell r="B3716" t="str">
            <v>Conduit, 300mm, fiberglass</v>
          </cell>
          <cell r="C3716" t="str">
            <v>m</v>
          </cell>
          <cell r="D3716" t="str">
            <v>CONDUIT, 12-INCH, FIBERGLASS</v>
          </cell>
          <cell r="E3716" t="str">
            <v>LNFT</v>
          </cell>
        </row>
        <row r="3717">
          <cell r="A3717" t="str">
            <v>63610-4310</v>
          </cell>
          <cell r="B3717" t="str">
            <v>Conduit, 300mm, HDPE</v>
          </cell>
          <cell r="C3717" t="str">
            <v>m</v>
          </cell>
          <cell r="D3717" t="str">
            <v>CONDUIT, 12-INCH, HDPE</v>
          </cell>
          <cell r="E3717" t="str">
            <v>LNFT</v>
          </cell>
        </row>
        <row r="3718">
          <cell r="A3718" t="str">
            <v>63611-0100</v>
          </cell>
          <cell r="B3718" t="str">
            <v>Wire, electrical conductors, 14 awg</v>
          </cell>
          <cell r="C3718" t="str">
            <v>m</v>
          </cell>
          <cell r="D3718" t="str">
            <v>WIRE, ELECTRICAL CONDUCTORS, 14 AWG</v>
          </cell>
          <cell r="E3718" t="str">
            <v>LNFT</v>
          </cell>
        </row>
        <row r="3719">
          <cell r="A3719" t="str">
            <v>63611-0200</v>
          </cell>
          <cell r="B3719" t="str">
            <v>Wire, electrical conductors, 12 awg</v>
          </cell>
          <cell r="C3719" t="str">
            <v>m</v>
          </cell>
          <cell r="D3719" t="str">
            <v>WIRE, ELECTRICAL CONDUCTORS, 12 AWG</v>
          </cell>
          <cell r="E3719" t="str">
            <v>LNFT</v>
          </cell>
        </row>
        <row r="3720">
          <cell r="A3720" t="str">
            <v>63611-0300</v>
          </cell>
          <cell r="B3720" t="str">
            <v>Wire, electrical conductors, 10 awg</v>
          </cell>
          <cell r="C3720" t="str">
            <v>m</v>
          </cell>
          <cell r="D3720" t="str">
            <v>WIRE, ELECTRICAL CONDUCTORS, 10 AWG</v>
          </cell>
          <cell r="E3720" t="str">
            <v>LNFT</v>
          </cell>
        </row>
        <row r="3721">
          <cell r="A3721" t="str">
            <v>63611-0400</v>
          </cell>
          <cell r="B3721" t="str">
            <v>Wire, electrical conductors, 8 awg</v>
          </cell>
          <cell r="C3721" t="str">
            <v>m</v>
          </cell>
          <cell r="D3721" t="str">
            <v>WIRE, ELECTRICAL CONDUCTORS, 8 AWG</v>
          </cell>
          <cell r="E3721" t="str">
            <v>LNFT</v>
          </cell>
        </row>
        <row r="3722">
          <cell r="A3722" t="str">
            <v>63611-0500</v>
          </cell>
          <cell r="B3722" t="str">
            <v>Wire, electrical conductors, 6 awg</v>
          </cell>
          <cell r="C3722" t="str">
            <v>m</v>
          </cell>
          <cell r="D3722" t="str">
            <v>WIRE, ELECTRICAL CONDUCTORS, 6 AWG</v>
          </cell>
          <cell r="E3722" t="str">
            <v>LNFT</v>
          </cell>
        </row>
        <row r="3723">
          <cell r="A3723" t="str">
            <v>63611-0600</v>
          </cell>
          <cell r="B3723" t="str">
            <v>Wire, electrical conductors, 4 awg</v>
          </cell>
          <cell r="C3723" t="str">
            <v>m</v>
          </cell>
          <cell r="D3723" t="str">
            <v>WIRE, ELECTRICAL CONDUCTORS, 4 AWG</v>
          </cell>
          <cell r="E3723" t="str">
            <v>LNFT</v>
          </cell>
        </row>
        <row r="3724">
          <cell r="A3724" t="str">
            <v>63611-0700</v>
          </cell>
          <cell r="B3724" t="str">
            <v>Wire, electrical conductors, 3 awg</v>
          </cell>
          <cell r="C3724" t="str">
            <v>m</v>
          </cell>
          <cell r="D3724" t="str">
            <v>WIRE, ELECTRICAL CONDUCTORS, 3 AWG</v>
          </cell>
          <cell r="E3724" t="str">
            <v>LNFT</v>
          </cell>
        </row>
        <row r="3725">
          <cell r="A3725" t="str">
            <v>63611-0800</v>
          </cell>
          <cell r="B3725" t="str">
            <v>Wire, electrical conductors, 2 awg</v>
          </cell>
          <cell r="C3725" t="str">
            <v>m</v>
          </cell>
          <cell r="D3725" t="str">
            <v>WIRE, ELECTRICAL CONDUCTORS, 2 AWG</v>
          </cell>
          <cell r="E3725" t="str">
            <v>LNFT</v>
          </cell>
        </row>
        <row r="3726">
          <cell r="A3726" t="str">
            <v>63611-0900</v>
          </cell>
          <cell r="B3726" t="str">
            <v>Wire, electrical conductors, 1 awg</v>
          </cell>
          <cell r="C3726" t="str">
            <v>m</v>
          </cell>
          <cell r="D3726" t="str">
            <v>WIRE, ELECTRICAL CONDUCTORS, 1 AWG</v>
          </cell>
          <cell r="E3726" t="str">
            <v>LNFT</v>
          </cell>
        </row>
        <row r="3727">
          <cell r="A3727" t="str">
            <v>63611-1000</v>
          </cell>
          <cell r="B3727" t="str">
            <v>Wire, electrical conductors, 0 awg</v>
          </cell>
          <cell r="C3727" t="str">
            <v>m</v>
          </cell>
          <cell r="D3727" t="str">
            <v>WIRE, ELECTRICAL CONDUCTORS, 0 AWG</v>
          </cell>
          <cell r="E3727" t="str">
            <v>LNFT</v>
          </cell>
        </row>
        <row r="3728">
          <cell r="A3728" t="str">
            <v>63611-1100</v>
          </cell>
          <cell r="B3728" t="str">
            <v>Wire, electrical conductors, 00 awg</v>
          </cell>
          <cell r="C3728" t="str">
            <v>m</v>
          </cell>
          <cell r="D3728" t="str">
            <v>WIRE, ELECTRICAL CONDUCTORS, 00 AWG</v>
          </cell>
          <cell r="E3728" t="str">
            <v>LNFT</v>
          </cell>
        </row>
        <row r="3729">
          <cell r="A3729" t="str">
            <v>63611-1200</v>
          </cell>
          <cell r="B3729" t="str">
            <v>Wire, telephone, 3 pair, 19 awg</v>
          </cell>
          <cell r="C3729" t="str">
            <v>m</v>
          </cell>
          <cell r="D3729" t="str">
            <v>WIRE, TELEPHONE, 3 PAIR, 19 AWG</v>
          </cell>
          <cell r="E3729" t="str">
            <v>LNFT</v>
          </cell>
        </row>
        <row r="3730">
          <cell r="A3730" t="str">
            <v>63611-1300</v>
          </cell>
          <cell r="B3730" t="str">
            <v>Wire, coaxial cable type 1</v>
          </cell>
          <cell r="C3730" t="str">
            <v>m</v>
          </cell>
          <cell r="D3730" t="str">
            <v>WIRE, COAXIAL CABLE TYPE 1</v>
          </cell>
          <cell r="E3730" t="str">
            <v>LNFT</v>
          </cell>
        </row>
        <row r="3731">
          <cell r="A3731" t="str">
            <v>63611-1400</v>
          </cell>
          <cell r="B3731" t="str">
            <v>Wire, coaxial cable type 2</v>
          </cell>
          <cell r="C3731" t="str">
            <v>m</v>
          </cell>
          <cell r="D3731" t="str">
            <v>WIRE, COAXIAL CABLE TYPE 2</v>
          </cell>
          <cell r="E3731" t="str">
            <v>LNFT</v>
          </cell>
        </row>
        <row r="3732">
          <cell r="A3732" t="str">
            <v>63611-1500</v>
          </cell>
          <cell r="B3732" t="str">
            <v>Wire, coaxial cable, type 3</v>
          </cell>
          <cell r="C3732" t="str">
            <v>m</v>
          </cell>
          <cell r="D3732" t="str">
            <v>WIRE, COAXIAL CABLE, TYPE 3</v>
          </cell>
          <cell r="E3732" t="str">
            <v>LNFT</v>
          </cell>
        </row>
        <row r="3733">
          <cell r="A3733" t="str">
            <v>63612-0000</v>
          </cell>
          <cell r="B3733" t="str">
            <v>Luminaire</v>
          </cell>
          <cell r="C3733" t="str">
            <v>Each</v>
          </cell>
          <cell r="D3733" t="str">
            <v>LUMINAIRE</v>
          </cell>
          <cell r="E3733" t="str">
            <v>EACH</v>
          </cell>
        </row>
        <row r="3734">
          <cell r="A3734" t="str">
            <v>63612-0100</v>
          </cell>
          <cell r="B3734" t="str">
            <v>Luminaire, type A</v>
          </cell>
          <cell r="C3734" t="str">
            <v>Each</v>
          </cell>
          <cell r="D3734" t="str">
            <v>LUMINAIRE, TYPE A</v>
          </cell>
          <cell r="E3734" t="str">
            <v>EACH</v>
          </cell>
        </row>
        <row r="3735">
          <cell r="A3735" t="str">
            <v>63612-0200</v>
          </cell>
          <cell r="B3735" t="str">
            <v>Luminaire, type B</v>
          </cell>
          <cell r="C3735" t="str">
            <v>Each</v>
          </cell>
          <cell r="D3735" t="str">
            <v>LUMINAIRE, TYPE B</v>
          </cell>
          <cell r="E3735" t="str">
            <v>EACH</v>
          </cell>
        </row>
        <row r="3736">
          <cell r="A3736" t="str">
            <v>63612-0300</v>
          </cell>
          <cell r="B3736" t="str">
            <v>Luminaire, type C</v>
          </cell>
          <cell r="C3736" t="str">
            <v>Each</v>
          </cell>
          <cell r="D3736" t="str">
            <v>LUMINAIRE, TYPE C</v>
          </cell>
          <cell r="E3736" t="str">
            <v>EACH</v>
          </cell>
        </row>
        <row r="3737">
          <cell r="A3737" t="str">
            <v>63612-0400</v>
          </cell>
          <cell r="B3737" t="str">
            <v>Luminaire, type Washington Style</v>
          </cell>
          <cell r="C3737" t="str">
            <v>Each</v>
          </cell>
          <cell r="D3737" t="str">
            <v>LUMINAIRE, TYPE WASHINGTON STYLE</v>
          </cell>
          <cell r="E3737" t="str">
            <v>EACH</v>
          </cell>
        </row>
        <row r="3738">
          <cell r="A3738" t="str">
            <v>63612-0500</v>
          </cell>
          <cell r="B3738" t="str">
            <v>Luminaire, type Frederick Law Olmsted Style</v>
          </cell>
          <cell r="C3738" t="str">
            <v>Each</v>
          </cell>
          <cell r="D3738" t="str">
            <v>LUMINAIRE, TYPE FREDERICK LAW OLMSTED STYLE</v>
          </cell>
          <cell r="E3738" t="str">
            <v>EACH</v>
          </cell>
        </row>
        <row r="3739">
          <cell r="A3739" t="str">
            <v>63612-0600</v>
          </cell>
          <cell r="B3739" t="str">
            <v>Luminaire, Lamps, type Twin 20 Light Standard</v>
          </cell>
          <cell r="C3739" t="str">
            <v>Each</v>
          </cell>
          <cell r="D3739" t="str">
            <v>LUMINAIRE, LAMPS, TYPE TWIN 20 LIGHT STANDARD</v>
          </cell>
          <cell r="E3739" t="str">
            <v>EACH</v>
          </cell>
        </row>
        <row r="3740">
          <cell r="A3740" t="str">
            <v>63612-0700</v>
          </cell>
          <cell r="B3740" t="str">
            <v>Luminaire, Globe, type Twin 20 Light Standard</v>
          </cell>
          <cell r="C3740" t="str">
            <v>Each</v>
          </cell>
          <cell r="D3740" t="str">
            <v>LUMINAIRE, GLOBE, TYPE TWIN 20 LIGHT STANDARD</v>
          </cell>
          <cell r="E3740" t="str">
            <v>EACH</v>
          </cell>
        </row>
        <row r="3741">
          <cell r="A3741" t="str">
            <v>63612-0800</v>
          </cell>
          <cell r="B3741" t="str">
            <v>Luminaire, Conversion kit, type Twin 20 Light Standard</v>
          </cell>
          <cell r="C3741" t="str">
            <v>Each</v>
          </cell>
          <cell r="D3741" t="str">
            <v>LUMINAIRE, CONVERSION KIT, TYPE TWIN 20 LIGHT STANDARD</v>
          </cell>
          <cell r="E3741" t="str">
            <v>EACH</v>
          </cell>
        </row>
        <row r="3742">
          <cell r="A3742" t="str">
            <v>63612-0900</v>
          </cell>
          <cell r="B3742" t="str">
            <v>Luminaire, Cutoff luminaire, high pressure sodium, 400 watt with lamp</v>
          </cell>
          <cell r="C3742" t="str">
            <v>Each</v>
          </cell>
          <cell r="D3742" t="str">
            <v>LUMINAIRE, CUTOFF LUMINAIRE, HIGH PRESSURE SODIUM, 400 WATT WITH LAMP</v>
          </cell>
          <cell r="E3742" t="str">
            <v>EACH</v>
          </cell>
        </row>
        <row r="3743">
          <cell r="A3743" t="str">
            <v>63612-1000</v>
          </cell>
          <cell r="B3743" t="str">
            <v>Luminaire, Cutoff luminaire, high pressure sodium, 250 watt with lamp</v>
          </cell>
          <cell r="C3743" t="str">
            <v>Each</v>
          </cell>
          <cell r="D3743" t="str">
            <v>LUMINAIRE, CUTOFF LUMINAIRE, HIGH PRESSURE SODIUM, 250 WATT WITH LAMP</v>
          </cell>
          <cell r="E3743" t="str">
            <v>EACH</v>
          </cell>
        </row>
        <row r="3744">
          <cell r="A3744" t="str">
            <v>63612-1100</v>
          </cell>
          <cell r="B3744" t="str">
            <v>Luminaire, Cutoff luminaire, high pressure sodium, 150 watt with lamp</v>
          </cell>
          <cell r="C3744" t="str">
            <v>Each</v>
          </cell>
          <cell r="D3744" t="str">
            <v>LUMINAIRE, CUTOFF LUMINAIRE, HIGH PRESSURE SODIUM, 150 WATT WITH LAMP</v>
          </cell>
          <cell r="E3744" t="str">
            <v>EACH</v>
          </cell>
        </row>
        <row r="3745">
          <cell r="A3745" t="str">
            <v>63612-1200</v>
          </cell>
          <cell r="B3745" t="str">
            <v>Luminaire, Photocontrols, type Twin 20 Light Standard</v>
          </cell>
          <cell r="C3745" t="str">
            <v>Each</v>
          </cell>
          <cell r="D3745" t="str">
            <v>LUMINAIRE, PHOTOCONTROLS, TYPE TWIN 20 LIGHT STANDARD</v>
          </cell>
          <cell r="E3745" t="str">
            <v>EACH</v>
          </cell>
        </row>
        <row r="3746">
          <cell r="A3746" t="str">
            <v>63613-0000</v>
          </cell>
          <cell r="B3746" t="str">
            <v>Signal head</v>
          </cell>
          <cell r="C3746" t="str">
            <v>Each</v>
          </cell>
          <cell r="D3746" t="str">
            <v>SIGNAL HEAD</v>
          </cell>
          <cell r="E3746" t="str">
            <v>EACH</v>
          </cell>
        </row>
        <row r="3747">
          <cell r="A3747" t="str">
            <v>63620-0000</v>
          </cell>
          <cell r="B3747" t="str">
            <v>Pole</v>
          </cell>
          <cell r="C3747" t="str">
            <v>Each</v>
          </cell>
          <cell r="D3747" t="str">
            <v>POLE</v>
          </cell>
          <cell r="E3747" t="str">
            <v>EACH</v>
          </cell>
        </row>
        <row r="3748">
          <cell r="A3748" t="str">
            <v>63620-0400</v>
          </cell>
          <cell r="B3748" t="str">
            <v>Pole, type Twin 20 Light Standard</v>
          </cell>
          <cell r="C3748" t="str">
            <v>Each</v>
          </cell>
          <cell r="D3748" t="str">
            <v>POLE, TYPE TWIN 20 LIGHT STANDARD</v>
          </cell>
          <cell r="E3748" t="str">
            <v>EACH</v>
          </cell>
        </row>
        <row r="3749">
          <cell r="A3749" t="str">
            <v>63620-0500</v>
          </cell>
          <cell r="B3749" t="str">
            <v>Pole, type Washington Globe No. 16 Light Standard</v>
          </cell>
          <cell r="C3749" t="str">
            <v>Each</v>
          </cell>
          <cell r="D3749" t="str">
            <v>POLE, TYPE WASHINGTON GLOBE NO. 16 LIGHT STANDARD</v>
          </cell>
          <cell r="E3749" t="str">
            <v>EACH</v>
          </cell>
        </row>
        <row r="3750">
          <cell r="A3750" t="str">
            <v>63620-0600</v>
          </cell>
          <cell r="B3750" t="str">
            <v>Pole, type Washington Globe No. 14N Light Standard</v>
          </cell>
          <cell r="C3750" t="str">
            <v>Each</v>
          </cell>
          <cell r="D3750" t="str">
            <v>POLE, TYPE WASHINGTON GLOBE NO. 14N LIGHT STANDARD</v>
          </cell>
          <cell r="E3750" t="str">
            <v>EACH</v>
          </cell>
        </row>
        <row r="3751">
          <cell r="A3751" t="str">
            <v>63620-0700</v>
          </cell>
          <cell r="B3751" t="str">
            <v>Pole, type Frederick Law Olmsted Light Standard</v>
          </cell>
          <cell r="C3751" t="str">
            <v>Each</v>
          </cell>
          <cell r="D3751" t="str">
            <v>POLE, TYPE FREDERICK LAW OLMSTED LIGHT STANDARD</v>
          </cell>
          <cell r="E3751" t="str">
            <v>EACH</v>
          </cell>
        </row>
        <row r="3752">
          <cell r="A3752" t="str">
            <v>63620-0800</v>
          </cell>
          <cell r="B3752" t="str">
            <v>Pole, type traffic signal</v>
          </cell>
          <cell r="C3752" t="str">
            <v>Each</v>
          </cell>
          <cell r="D3752" t="str">
            <v>POLE, TYPE TRAFFIC SIGNAL</v>
          </cell>
          <cell r="E3752" t="str">
            <v>EACH</v>
          </cell>
        </row>
        <row r="3753">
          <cell r="A3753" t="str">
            <v>63621-1000</v>
          </cell>
          <cell r="B3753" t="str">
            <v>Utility box, pullbox</v>
          </cell>
          <cell r="C3753" t="str">
            <v>Each</v>
          </cell>
          <cell r="D3753" t="str">
            <v>UTILITY BOX, PULLBOX</v>
          </cell>
          <cell r="E3753" t="str">
            <v>EACH</v>
          </cell>
        </row>
        <row r="3754">
          <cell r="A3754" t="str">
            <v>63621-2000</v>
          </cell>
          <cell r="B3754" t="str">
            <v>Utility box, telephone pullbox</v>
          </cell>
          <cell r="C3754" t="str">
            <v>Each</v>
          </cell>
          <cell r="D3754" t="str">
            <v>UTILITY BOX, TELEPHONE PULLBOX</v>
          </cell>
          <cell r="E3754" t="str">
            <v>EACH</v>
          </cell>
        </row>
        <row r="3755">
          <cell r="A3755" t="str">
            <v>63621-3000</v>
          </cell>
          <cell r="B3755" t="str">
            <v>Utility box, junction box</v>
          </cell>
          <cell r="C3755" t="str">
            <v>Each</v>
          </cell>
          <cell r="D3755" t="str">
            <v>UTILITY BOX, JUNCTION BOX</v>
          </cell>
          <cell r="E3755" t="str">
            <v>EACH</v>
          </cell>
        </row>
        <row r="3756">
          <cell r="A3756" t="str">
            <v>63621-4000</v>
          </cell>
          <cell r="B3756" t="str">
            <v>Utility box, telephone intercept box</v>
          </cell>
          <cell r="C3756" t="str">
            <v>Each</v>
          </cell>
          <cell r="D3756" t="str">
            <v>UTILITY BOX, TELEPHONE INTERCEPT BOX</v>
          </cell>
          <cell r="E3756" t="str">
            <v>EACH</v>
          </cell>
        </row>
        <row r="3757">
          <cell r="A3757" t="str">
            <v>63621-5000</v>
          </cell>
          <cell r="B3757" t="str">
            <v>Utility box, concrete</v>
          </cell>
          <cell r="C3757" t="str">
            <v>Each</v>
          </cell>
          <cell r="D3757" t="str">
            <v>UTILITY BOX, CONCRETE</v>
          </cell>
          <cell r="E3757" t="str">
            <v>EACH</v>
          </cell>
        </row>
        <row r="3758">
          <cell r="A3758" t="str">
            <v>63622-0000</v>
          </cell>
          <cell r="B3758" t="str">
            <v>Utility trench</v>
          </cell>
          <cell r="C3758" t="str">
            <v>m</v>
          </cell>
          <cell r="D3758" t="str">
            <v>UTILITY TRENCH</v>
          </cell>
          <cell r="E3758" t="str">
            <v>LNFT</v>
          </cell>
        </row>
        <row r="3759">
          <cell r="A3759" t="str">
            <v>63623-1000</v>
          </cell>
          <cell r="B3759" t="str">
            <v>Manhole, electrical</v>
          </cell>
          <cell r="C3759" t="str">
            <v>Each</v>
          </cell>
          <cell r="D3759" t="str">
            <v>MANHOLE, ELECTRICAL</v>
          </cell>
          <cell r="E3759" t="str">
            <v>EACH</v>
          </cell>
        </row>
        <row r="3760">
          <cell r="A3760" t="str">
            <v>63623-2000</v>
          </cell>
          <cell r="B3760" t="str">
            <v>Manhole, telephone</v>
          </cell>
          <cell r="C3760" t="str">
            <v>Each</v>
          </cell>
          <cell r="D3760" t="str">
            <v>MANHOLE, TELEPHONE</v>
          </cell>
          <cell r="E3760" t="str">
            <v>EACH</v>
          </cell>
        </row>
        <row r="3761">
          <cell r="A3761" t="str">
            <v>63624-0050</v>
          </cell>
          <cell r="B3761" t="str">
            <v>Bollard, solar light</v>
          </cell>
          <cell r="C3761" t="str">
            <v>Each</v>
          </cell>
          <cell r="D3761" t="str">
            <v>BOLLARD, SOLAR LIGHT</v>
          </cell>
          <cell r="E3761" t="str">
            <v>EACH</v>
          </cell>
        </row>
        <row r="3762">
          <cell r="A3762" t="str">
            <v>63640-0100</v>
          </cell>
          <cell r="B3762" t="str">
            <v>Relocate luminaires</v>
          </cell>
          <cell r="C3762" t="str">
            <v>LPSM</v>
          </cell>
          <cell r="D3762" t="str">
            <v>RELOCATE LUMINAIRES</v>
          </cell>
          <cell r="E3762" t="str">
            <v>LPSM</v>
          </cell>
        </row>
        <row r="3763">
          <cell r="A3763" t="str">
            <v>63640-0200</v>
          </cell>
          <cell r="B3763" t="str">
            <v>Relocate signal system</v>
          </cell>
          <cell r="C3763" t="str">
            <v>LPSM</v>
          </cell>
          <cell r="D3763" t="str">
            <v>RELOCATE SIGNAL SYSTEM</v>
          </cell>
          <cell r="E3763" t="str">
            <v>LPSM</v>
          </cell>
        </row>
        <row r="3764">
          <cell r="A3764" t="str">
            <v>63640-0300</v>
          </cell>
          <cell r="B3764" t="str">
            <v>Relocate railroad crossing</v>
          </cell>
          <cell r="C3764" t="str">
            <v>LPSM</v>
          </cell>
          <cell r="D3764" t="str">
            <v>RELOCATE RAILROAD CROSSING</v>
          </cell>
          <cell r="E3764" t="str">
            <v>LPSM</v>
          </cell>
        </row>
        <row r="3765">
          <cell r="A3765" t="str">
            <v>63640-0400</v>
          </cell>
          <cell r="B3765" t="str">
            <v>Relocate pole</v>
          </cell>
          <cell r="C3765" t="str">
            <v>LPSM</v>
          </cell>
          <cell r="D3765" t="str">
            <v>RELOCATE POLE</v>
          </cell>
          <cell r="E3765" t="str">
            <v>LPSM</v>
          </cell>
        </row>
        <row r="3766">
          <cell r="A3766" t="str">
            <v>63640-0500</v>
          </cell>
          <cell r="B3766" t="str">
            <v>Relocate call box</v>
          </cell>
          <cell r="C3766" t="str">
            <v>LPSM</v>
          </cell>
          <cell r="D3766" t="str">
            <v>RELOCATE CALL BOX</v>
          </cell>
          <cell r="E3766" t="str">
            <v>LPSM</v>
          </cell>
        </row>
        <row r="3767">
          <cell r="A3767" t="str">
            <v>63640-0600</v>
          </cell>
          <cell r="B3767" t="str">
            <v>Relocate communication line</v>
          </cell>
          <cell r="C3767" t="str">
            <v>LPSM</v>
          </cell>
          <cell r="D3767" t="str">
            <v>RELOCATE COMMUNICATION LINE</v>
          </cell>
          <cell r="E3767" t="str">
            <v>LPSM</v>
          </cell>
        </row>
        <row r="3768">
          <cell r="A3768" t="str">
            <v>63640-0700</v>
          </cell>
          <cell r="B3768" t="str">
            <v>Relocate electrical line</v>
          </cell>
          <cell r="C3768" t="str">
            <v>LPSM</v>
          </cell>
          <cell r="D3768" t="str">
            <v>RELOCATE ELECTRICAL LINE</v>
          </cell>
          <cell r="E3768" t="str">
            <v>LPSM</v>
          </cell>
        </row>
        <row r="3769">
          <cell r="A3769" t="str">
            <v>63641-0100</v>
          </cell>
          <cell r="B3769" t="str">
            <v>Relocate luminaire</v>
          </cell>
          <cell r="C3769" t="str">
            <v>Each</v>
          </cell>
          <cell r="D3769" t="str">
            <v>RELOCATE LUMINAIRE</v>
          </cell>
          <cell r="E3769" t="str">
            <v>EACH</v>
          </cell>
        </row>
        <row r="3770">
          <cell r="A3770" t="str">
            <v>63641-0200</v>
          </cell>
          <cell r="B3770" t="str">
            <v>Relocate signal system</v>
          </cell>
          <cell r="C3770" t="str">
            <v>Each</v>
          </cell>
          <cell r="D3770" t="str">
            <v>RELOCATE SIGNAL SYSTEM</v>
          </cell>
          <cell r="E3770" t="str">
            <v>EACH</v>
          </cell>
        </row>
        <row r="3771">
          <cell r="A3771" t="str">
            <v>63641-0300</v>
          </cell>
          <cell r="B3771" t="str">
            <v>Relocate railroad crossing</v>
          </cell>
          <cell r="C3771" t="str">
            <v>Each</v>
          </cell>
          <cell r="D3771" t="str">
            <v>RELOCATE RAILROAD CROSSING</v>
          </cell>
          <cell r="E3771" t="str">
            <v>EACH</v>
          </cell>
        </row>
        <row r="3772">
          <cell r="A3772" t="str">
            <v>63641-0400</v>
          </cell>
          <cell r="B3772" t="str">
            <v>Relocate pole</v>
          </cell>
          <cell r="C3772" t="str">
            <v>Each</v>
          </cell>
          <cell r="D3772" t="str">
            <v>RELOCATE POLE</v>
          </cell>
          <cell r="E3772" t="str">
            <v>EACH</v>
          </cell>
        </row>
        <row r="3773">
          <cell r="A3773" t="str">
            <v>63641-0500</v>
          </cell>
          <cell r="B3773" t="str">
            <v>Relocate call box</v>
          </cell>
          <cell r="C3773" t="str">
            <v>Each</v>
          </cell>
          <cell r="D3773" t="str">
            <v>RELOCATE CALL BOX</v>
          </cell>
          <cell r="E3773" t="str">
            <v>EACH</v>
          </cell>
        </row>
        <row r="3774">
          <cell r="A3774" t="str">
            <v>63641-0600</v>
          </cell>
          <cell r="B3774" t="str">
            <v>Relocate signal head</v>
          </cell>
          <cell r="C3774" t="str">
            <v>Each</v>
          </cell>
          <cell r="D3774" t="str">
            <v>RELOCATE SIGNAL HEAD</v>
          </cell>
          <cell r="E3774" t="str">
            <v>EACH</v>
          </cell>
        </row>
        <row r="3775">
          <cell r="A3775" t="str">
            <v>63641-0900</v>
          </cell>
          <cell r="B3775" t="str">
            <v>Relocate electrical cable</v>
          </cell>
          <cell r="C3775" t="str">
            <v>Each</v>
          </cell>
          <cell r="D3775" t="str">
            <v>RELOCATE ELECTRICAL CABLE</v>
          </cell>
          <cell r="E3775" t="str">
            <v>EACH</v>
          </cell>
        </row>
        <row r="3776">
          <cell r="A3776" t="str">
            <v>63641-1000</v>
          </cell>
          <cell r="B3776" t="str">
            <v>Relocate CATV pedestal</v>
          </cell>
          <cell r="C3776" t="str">
            <v>Each</v>
          </cell>
          <cell r="D3776" t="str">
            <v>RELOCATE CATV PEDESTAL</v>
          </cell>
          <cell r="E3776" t="str">
            <v>EACH</v>
          </cell>
        </row>
        <row r="3777">
          <cell r="A3777" t="str">
            <v>63642-0100</v>
          </cell>
          <cell r="B3777" t="str">
            <v>Relocate CATV line</v>
          </cell>
          <cell r="C3777" t="str">
            <v>m</v>
          </cell>
          <cell r="D3777" t="str">
            <v>RELOCATE CATV LINE</v>
          </cell>
          <cell r="E3777" t="str">
            <v>LNFT</v>
          </cell>
        </row>
        <row r="3778">
          <cell r="A3778" t="str">
            <v>63701-0000</v>
          </cell>
          <cell r="B3778" t="str">
            <v>Field office</v>
          </cell>
          <cell r="C3778" t="str">
            <v>Each</v>
          </cell>
          <cell r="D3778" t="str">
            <v>FIELD OFFICE</v>
          </cell>
          <cell r="E3778" t="str">
            <v>EACH</v>
          </cell>
        </row>
        <row r="3779">
          <cell r="A3779" t="str">
            <v>63702-0000</v>
          </cell>
          <cell r="B3779" t="str">
            <v>Field laboratory</v>
          </cell>
          <cell r="C3779" t="str">
            <v>Each</v>
          </cell>
          <cell r="D3779" t="str">
            <v>FIELD LABORATORY</v>
          </cell>
          <cell r="E3779" t="str">
            <v>EACH</v>
          </cell>
        </row>
        <row r="3780">
          <cell r="A3780" t="str">
            <v>63703-0000</v>
          </cell>
          <cell r="B3780" t="str">
            <v>Residential housing</v>
          </cell>
          <cell r="C3780" t="str">
            <v>Each</v>
          </cell>
          <cell r="D3780" t="str">
            <v>RESIDENTIAL HOUSING</v>
          </cell>
          <cell r="E3780" t="str">
            <v>EACH</v>
          </cell>
        </row>
        <row r="3781">
          <cell r="A3781" t="str">
            <v>63704-0000</v>
          </cell>
          <cell r="B3781" t="str">
            <v>Vehicle</v>
          </cell>
          <cell r="C3781" t="str">
            <v>Each</v>
          </cell>
          <cell r="D3781" t="str">
            <v>VEHICLE</v>
          </cell>
          <cell r="E3781" t="str">
            <v>EACH</v>
          </cell>
        </row>
        <row r="3782">
          <cell r="A3782" t="str">
            <v>63705-0000</v>
          </cell>
          <cell r="B3782" t="str">
            <v>Long distance calls</v>
          </cell>
          <cell r="C3782" t="str">
            <v>LPSM</v>
          </cell>
          <cell r="D3782" t="str">
            <v>LONG DISTANCE CALLS</v>
          </cell>
          <cell r="E3782" t="str">
            <v>LPSM</v>
          </cell>
        </row>
        <row r="3783">
          <cell r="A3783" t="str">
            <v>63706-0000</v>
          </cell>
          <cell r="B3783" t="str">
            <v>Residential housing</v>
          </cell>
          <cell r="C3783" t="str">
            <v>Day</v>
          </cell>
          <cell r="D3783" t="str">
            <v>RESIDENTIAL HOUSING</v>
          </cell>
          <cell r="E3783" t="str">
            <v>DAY</v>
          </cell>
        </row>
        <row r="3784">
          <cell r="A3784" t="str">
            <v>63707-0000</v>
          </cell>
          <cell r="B3784" t="str">
            <v>Meal</v>
          </cell>
          <cell r="C3784" t="str">
            <v>Each</v>
          </cell>
          <cell r="D3784" t="str">
            <v>MEAL</v>
          </cell>
          <cell r="E3784" t="str">
            <v>EACH</v>
          </cell>
        </row>
        <row r="3785">
          <cell r="A3785" t="str">
            <v>63708-0000</v>
          </cell>
          <cell r="B3785" t="str">
            <v>Cellular phone service</v>
          </cell>
          <cell r="C3785" t="str">
            <v>mo</v>
          </cell>
          <cell r="D3785" t="str">
            <v>CELLULAR PHONE SERVICE</v>
          </cell>
          <cell r="E3785" t="str">
            <v>MO</v>
          </cell>
        </row>
        <row r="3786">
          <cell r="A3786" t="str">
            <v>63709-0000</v>
          </cell>
          <cell r="B3786" t="str">
            <v>Field office equipment</v>
          </cell>
          <cell r="C3786" t="str">
            <v>Each</v>
          </cell>
          <cell r="D3786" t="str">
            <v>FIELD OFFICE EQUIPMENT</v>
          </cell>
          <cell r="E3786" t="str">
            <v>EACH</v>
          </cell>
        </row>
        <row r="3787">
          <cell r="A3787" t="str">
            <v>63710-0000</v>
          </cell>
          <cell r="B3787" t="str">
            <v>Field office equipment</v>
          </cell>
          <cell r="C3787" t="str">
            <v>LPSM</v>
          </cell>
          <cell r="D3787" t="str">
            <v>FIELD OFFICE EQUIPMENT</v>
          </cell>
          <cell r="E3787" t="str">
            <v>LPSM</v>
          </cell>
        </row>
        <row r="3788">
          <cell r="A3788" t="str">
            <v>63712-0000</v>
          </cell>
          <cell r="B3788" t="str">
            <v>Field office services</v>
          </cell>
          <cell r="C3788" t="str">
            <v>LPSM</v>
          </cell>
          <cell r="D3788" t="str">
            <v>FIELD OFFICE SERVICES</v>
          </cell>
          <cell r="E3788" t="str">
            <v>LPSM</v>
          </cell>
        </row>
        <row r="3789">
          <cell r="A3789" t="str">
            <v>63713-0000</v>
          </cell>
          <cell r="B3789" t="str">
            <v>Field office services</v>
          </cell>
          <cell r="C3789" t="str">
            <v>Mo</v>
          </cell>
          <cell r="D3789" t="str">
            <v>FIELD OFFICE SERVICES</v>
          </cell>
          <cell r="E3789" t="str">
            <v>MO</v>
          </cell>
        </row>
        <row r="3790">
          <cell r="A3790" t="str">
            <v>64501-0000</v>
          </cell>
          <cell r="B3790" t="str">
            <v>Locate utilities</v>
          </cell>
          <cell r="C3790" t="str">
            <v>LPSM</v>
          </cell>
          <cell r="D3790" t="str">
            <v>LOCATE UTILITIES</v>
          </cell>
          <cell r="E3790" t="str">
            <v>LPSM</v>
          </cell>
        </row>
        <row r="3791">
          <cell r="A3791" t="str">
            <v>64502-0000</v>
          </cell>
          <cell r="B3791" t="str">
            <v>Locate utilities</v>
          </cell>
          <cell r="C3791" t="str">
            <v>Each</v>
          </cell>
          <cell r="D3791" t="str">
            <v>LOCATE UTILITIES</v>
          </cell>
          <cell r="E3791" t="str">
            <v>EACH</v>
          </cell>
        </row>
        <row r="3792">
          <cell r="A3792" t="str">
            <v>64503-1000</v>
          </cell>
          <cell r="B3792" t="str">
            <v>Utility company compensation</v>
          </cell>
          <cell r="C3792" t="str">
            <v>CTSM</v>
          </cell>
          <cell r="D3792" t="str">
            <v>UTILITY COMPANY COMPENSATION</v>
          </cell>
          <cell r="E3792" t="str">
            <v>CTSM</v>
          </cell>
        </row>
        <row r="3793">
          <cell r="A3793" t="str">
            <v>64601-1000</v>
          </cell>
          <cell r="B3793" t="str">
            <v>Building, restroom facility</v>
          </cell>
          <cell r="C3793" t="str">
            <v>Each</v>
          </cell>
          <cell r="D3793" t="str">
            <v>BUILDING, RESTROOM FACILITY</v>
          </cell>
          <cell r="E3793" t="str">
            <v>EACH</v>
          </cell>
        </row>
        <row r="3794">
          <cell r="A3794" t="str">
            <v>64602-1000</v>
          </cell>
          <cell r="B3794" t="str">
            <v>Building, restroom facility</v>
          </cell>
          <cell r="C3794" t="str">
            <v>LPSM</v>
          </cell>
          <cell r="D3794" t="str">
            <v>BUILDING, RESTROOM FACILITY</v>
          </cell>
          <cell r="E3794" t="str">
            <v>LPSM</v>
          </cell>
        </row>
        <row r="3795">
          <cell r="A3795" t="str">
            <v>64602-2000</v>
          </cell>
          <cell r="B3795" t="str">
            <v>Building, support building</v>
          </cell>
          <cell r="C3795" t="str">
            <v>LPSM</v>
          </cell>
          <cell r="D3795" t="str">
            <v>BUILDING, SUPPORT BUILDING</v>
          </cell>
          <cell r="E3795" t="str">
            <v>LPSM</v>
          </cell>
        </row>
        <row r="3796">
          <cell r="A3796" t="str">
            <v>64603-0000</v>
          </cell>
          <cell r="B3796" t="str">
            <v>Fixture</v>
          </cell>
          <cell r="C3796" t="str">
            <v>Each</v>
          </cell>
          <cell r="D3796" t="str">
            <v>FIXTURE</v>
          </cell>
          <cell r="E3796" t="str">
            <v>EACH</v>
          </cell>
        </row>
        <row r="3797">
          <cell r="A3797" t="str">
            <v>64603-0100</v>
          </cell>
          <cell r="B3797" t="str">
            <v>Fixture, trash receptacle</v>
          </cell>
          <cell r="C3797" t="str">
            <v>Each</v>
          </cell>
          <cell r="D3797" t="str">
            <v>FIXTURE, TRASH RECEPTACLE</v>
          </cell>
          <cell r="E3797" t="str">
            <v>EACH</v>
          </cell>
        </row>
        <row r="3798">
          <cell r="A3798" t="str">
            <v>64603-0200</v>
          </cell>
          <cell r="B3798" t="str">
            <v>Fixture, mailbox</v>
          </cell>
          <cell r="C3798" t="str">
            <v>Each</v>
          </cell>
          <cell r="D3798" t="str">
            <v>FIXTURE, MAILBOX</v>
          </cell>
          <cell r="E3798" t="str">
            <v>EACH</v>
          </cell>
        </row>
        <row r="3799">
          <cell r="A3799" t="str">
            <v>64603-0300</v>
          </cell>
          <cell r="B3799" t="str">
            <v>Fixture, bench</v>
          </cell>
          <cell r="C3799" t="str">
            <v>Each</v>
          </cell>
          <cell r="D3799" t="str">
            <v>FIXTURE, BENCH</v>
          </cell>
          <cell r="E3799" t="str">
            <v>EACH</v>
          </cell>
        </row>
        <row r="3800">
          <cell r="A3800" t="str">
            <v>64603-0400</v>
          </cell>
          <cell r="B3800" t="str">
            <v>Fixture, bench with trash receptacle</v>
          </cell>
          <cell r="C3800" t="str">
            <v>Each</v>
          </cell>
          <cell r="D3800" t="str">
            <v>FIXTURE, BENCH WITH TRASH RECEPTACLE</v>
          </cell>
          <cell r="E3800" t="str">
            <v>EACH</v>
          </cell>
        </row>
        <row r="3801">
          <cell r="A3801" t="str">
            <v>64603-0500</v>
          </cell>
          <cell r="B3801" t="str">
            <v>Fixture, bicycle storage rack</v>
          </cell>
          <cell r="C3801" t="str">
            <v>Each</v>
          </cell>
          <cell r="D3801" t="str">
            <v>FIXTURE, BICYCLE STORAGE RACK</v>
          </cell>
          <cell r="E3801" t="str">
            <v>EACH</v>
          </cell>
        </row>
        <row r="3802">
          <cell r="A3802" t="str">
            <v>64603-0600</v>
          </cell>
          <cell r="B3802" t="str">
            <v>Fixture, flag pole</v>
          </cell>
          <cell r="C3802" t="str">
            <v>Each</v>
          </cell>
          <cell r="D3802" t="str">
            <v>FIXTURE, FLAG POLE</v>
          </cell>
          <cell r="E3802" t="str">
            <v>EACH</v>
          </cell>
        </row>
        <row r="3803">
          <cell r="A3803" t="str">
            <v>64603-0700</v>
          </cell>
          <cell r="B3803" t="str">
            <v>Fixture, picnic table</v>
          </cell>
          <cell r="C3803" t="str">
            <v>Each</v>
          </cell>
          <cell r="D3803" t="str">
            <v>FIXTURE, PICNIC TABLE</v>
          </cell>
          <cell r="E3803" t="str">
            <v>EACH</v>
          </cell>
        </row>
        <row r="3804">
          <cell r="A3804" t="str">
            <v>64603-0800</v>
          </cell>
          <cell r="B3804" t="str">
            <v>Fixture, kiosk</v>
          </cell>
          <cell r="C3804" t="str">
            <v>Each</v>
          </cell>
          <cell r="D3804" t="str">
            <v>FIXTURE, KIOSK</v>
          </cell>
          <cell r="E3804" t="str">
            <v>EACH</v>
          </cell>
        </row>
        <row r="3805">
          <cell r="A3805" t="str">
            <v>64603-0900</v>
          </cell>
          <cell r="B3805" t="str">
            <v>Fixture, portable toilet</v>
          </cell>
          <cell r="C3805" t="str">
            <v>Each</v>
          </cell>
          <cell r="D3805" t="str">
            <v>FIXTURE, PORTABLE TOILET</v>
          </cell>
          <cell r="E3805" t="str">
            <v>EACH</v>
          </cell>
        </row>
        <row r="3806">
          <cell r="A3806" t="str">
            <v>64603-1000</v>
          </cell>
          <cell r="B3806" t="str">
            <v>Fixture, vault toilet</v>
          </cell>
          <cell r="C3806" t="str">
            <v>Each</v>
          </cell>
          <cell r="D3806" t="str">
            <v>FIXTURE, VAULT TOILET</v>
          </cell>
          <cell r="E3806" t="str">
            <v>EACH</v>
          </cell>
        </row>
        <row r="3807">
          <cell r="A3807" t="str">
            <v>64603-1100</v>
          </cell>
          <cell r="B3807" t="str">
            <v>Fixture, picnic pad</v>
          </cell>
          <cell r="C3807" t="str">
            <v>Each</v>
          </cell>
          <cell r="D3807" t="str">
            <v>FIXTURE, PICNIC PAD</v>
          </cell>
          <cell r="E3807" t="str">
            <v>EACH</v>
          </cell>
        </row>
        <row r="3808">
          <cell r="A3808" t="str">
            <v>64603-1200</v>
          </cell>
          <cell r="B3808" t="str">
            <v>Fixture, wayside exhibit</v>
          </cell>
          <cell r="C3808" t="str">
            <v>Each</v>
          </cell>
          <cell r="D3808" t="str">
            <v>FIXTURE, WAYSIDE EXHIBIT</v>
          </cell>
          <cell r="E3808" t="str">
            <v>EACH</v>
          </cell>
        </row>
        <row r="3809">
          <cell r="A3809" t="str">
            <v>64603-1400</v>
          </cell>
          <cell r="B3809" t="str">
            <v>Fixture, information box</v>
          </cell>
          <cell r="C3809" t="str">
            <v>Each</v>
          </cell>
          <cell r="D3809" t="str">
            <v>FIXTURE, INFORMATION BOX</v>
          </cell>
          <cell r="E3809" t="str">
            <v>EACH</v>
          </cell>
        </row>
        <row r="3810">
          <cell r="A3810" t="str">
            <v>64603-1500</v>
          </cell>
          <cell r="B3810" t="str">
            <v>Fixture, shelter</v>
          </cell>
          <cell r="C3810" t="str">
            <v>Each</v>
          </cell>
          <cell r="D3810" t="str">
            <v>FIXTURE, SHELTER</v>
          </cell>
          <cell r="E3810" t="str">
            <v>EACH</v>
          </cell>
        </row>
        <row r="3811">
          <cell r="A3811" t="str">
            <v>64603-1600</v>
          </cell>
          <cell r="B3811" t="str">
            <v>Fixture, fire ring</v>
          </cell>
          <cell r="C3811" t="str">
            <v>Each</v>
          </cell>
          <cell r="D3811" t="str">
            <v>FIXTURE, FIRE RING</v>
          </cell>
          <cell r="E3811" t="str">
            <v>EACH</v>
          </cell>
        </row>
        <row r="3812">
          <cell r="A3812" t="str">
            <v>64603-1700</v>
          </cell>
          <cell r="B3812" t="str">
            <v>Fixture, monitoring well</v>
          </cell>
          <cell r="C3812" t="str">
            <v>Each</v>
          </cell>
          <cell r="D3812" t="str">
            <v>FIXTURE, MONITORING WELL</v>
          </cell>
          <cell r="E3812" t="str">
            <v>EACH</v>
          </cell>
        </row>
        <row r="3813">
          <cell r="A3813" t="str">
            <v>64603-1800</v>
          </cell>
          <cell r="B3813" t="str">
            <v>Fixture, roof drain connection</v>
          </cell>
          <cell r="C3813" t="str">
            <v>Each</v>
          </cell>
          <cell r="D3813" t="str">
            <v>FIXTURE, ROOF DRAIN CONNECTION</v>
          </cell>
          <cell r="E3813" t="str">
            <v>EACH</v>
          </cell>
        </row>
        <row r="3814">
          <cell r="A3814" t="str">
            <v>64603-1900</v>
          </cell>
          <cell r="B3814" t="str">
            <v>Fixture, parking meter</v>
          </cell>
          <cell r="C3814" t="str">
            <v>Each</v>
          </cell>
          <cell r="D3814" t="str">
            <v>FIXTURE, PARKING METER</v>
          </cell>
          <cell r="E3814" t="str">
            <v>EACH</v>
          </cell>
        </row>
        <row r="3815">
          <cell r="A3815" t="str">
            <v>64603-2000</v>
          </cell>
          <cell r="B3815" t="str">
            <v>Fixture, stabilized entrance</v>
          </cell>
          <cell r="C3815" t="str">
            <v>Each</v>
          </cell>
          <cell r="D3815" t="str">
            <v>FIXTURE, STABILIZED ENTRANCE</v>
          </cell>
          <cell r="E3815" t="str">
            <v>EACH</v>
          </cell>
        </row>
        <row r="3816">
          <cell r="A3816" t="str">
            <v>64603-2100</v>
          </cell>
          <cell r="B3816" t="str">
            <v>Fixture, Stairway</v>
          </cell>
          <cell r="C3816" t="str">
            <v>Each</v>
          </cell>
          <cell r="D3816" t="str">
            <v>FIXTURE, STAIRWAY</v>
          </cell>
          <cell r="E3816" t="str">
            <v>EACH</v>
          </cell>
        </row>
        <row r="3817">
          <cell r="A3817" t="str">
            <v>64604-1000</v>
          </cell>
          <cell r="B3817" t="str">
            <v>Fixture, handrail</v>
          </cell>
          <cell r="C3817" t="str">
            <v>m</v>
          </cell>
          <cell r="D3817" t="str">
            <v>FIXTURE, HANDRAIL</v>
          </cell>
          <cell r="E3817" t="str">
            <v>LNFT</v>
          </cell>
        </row>
        <row r="3818">
          <cell r="A3818" t="str">
            <v>64604-3000</v>
          </cell>
          <cell r="B3818" t="str">
            <v>Fixture, pedestrian railing</v>
          </cell>
          <cell r="C3818" t="str">
            <v>m</v>
          </cell>
          <cell r="D3818" t="str">
            <v>FIXTURE, PEDESTRIAN RAILING</v>
          </cell>
          <cell r="E3818" t="str">
            <v>LNFT</v>
          </cell>
        </row>
        <row r="3819">
          <cell r="A3819" t="str">
            <v>64604-4000</v>
          </cell>
          <cell r="B3819" t="str">
            <v>Fixture, log planter</v>
          </cell>
          <cell r="C3819" t="str">
            <v>m</v>
          </cell>
          <cell r="D3819" t="str">
            <v>FIXTURE, LOG PLANTER</v>
          </cell>
          <cell r="E3819" t="str">
            <v>LNFT</v>
          </cell>
        </row>
        <row r="3820">
          <cell r="A3820" t="str">
            <v>64605-0000</v>
          </cell>
          <cell r="B3820" t="str">
            <v>Fixture</v>
          </cell>
          <cell r="C3820" t="str">
            <v>LPSM</v>
          </cell>
          <cell r="D3820" t="str">
            <v>FIXTURE</v>
          </cell>
          <cell r="E3820" t="str">
            <v>LPSM</v>
          </cell>
        </row>
        <row r="3821">
          <cell r="A3821" t="str">
            <v>64605-1000</v>
          </cell>
          <cell r="B3821" t="str">
            <v>Fixture, kiosk</v>
          </cell>
          <cell r="C3821" t="str">
            <v>LPSM</v>
          </cell>
          <cell r="D3821" t="str">
            <v>FIXTURE, KIOSK</v>
          </cell>
          <cell r="E3821" t="str">
            <v>LPSM</v>
          </cell>
        </row>
        <row r="3822">
          <cell r="A3822" t="str">
            <v>64605-2000</v>
          </cell>
          <cell r="B3822" t="str">
            <v>Fixture, portable toilet</v>
          </cell>
          <cell r="C3822" t="str">
            <v>LPSM</v>
          </cell>
          <cell r="D3822" t="str">
            <v>FIXTURE, PORTABLE TOILET</v>
          </cell>
          <cell r="E3822" t="str">
            <v>LPSM</v>
          </cell>
        </row>
        <row r="3823">
          <cell r="A3823" t="str">
            <v>64605-3000</v>
          </cell>
          <cell r="B3823" t="str">
            <v>Fixture, boat ramp</v>
          </cell>
          <cell r="C3823" t="str">
            <v>LPSM</v>
          </cell>
          <cell r="D3823" t="str">
            <v>FIXTURE, BOAT RAMP</v>
          </cell>
          <cell r="E3823" t="str">
            <v>LPSM</v>
          </cell>
        </row>
        <row r="3824">
          <cell r="A3824" t="str">
            <v>64605-3100</v>
          </cell>
          <cell r="B3824" t="str">
            <v>Fixture, floating dock</v>
          </cell>
          <cell r="C3824" t="str">
            <v>LPSM</v>
          </cell>
          <cell r="D3824" t="str">
            <v>FIXTURE, FLOATING DOCK</v>
          </cell>
          <cell r="E3824" t="str">
            <v>LPSM</v>
          </cell>
        </row>
        <row r="3825">
          <cell r="A3825" t="str">
            <v>64605-3200</v>
          </cell>
          <cell r="B3825" t="str">
            <v>Fixture, stream gauging station</v>
          </cell>
          <cell r="C3825" t="str">
            <v>LPSM</v>
          </cell>
          <cell r="D3825" t="str">
            <v>FIXTURE, STREAM GAUGING STATION</v>
          </cell>
          <cell r="E3825" t="str">
            <v>LPSM</v>
          </cell>
        </row>
        <row r="3826">
          <cell r="A3826" t="str">
            <v>64620-0000</v>
          </cell>
          <cell r="B3826" t="str">
            <v>Remove and reset</v>
          </cell>
          <cell r="C3826" t="str">
            <v>Each</v>
          </cell>
          <cell r="D3826" t="str">
            <v xml:space="preserve">REMOVE AND RESET </v>
          </cell>
          <cell r="E3826" t="str">
            <v>EACH</v>
          </cell>
        </row>
        <row r="3827">
          <cell r="A3827" t="str">
            <v>64620-0100</v>
          </cell>
          <cell r="B3827" t="str">
            <v>Remove and reset litter barrel pad</v>
          </cell>
          <cell r="C3827" t="str">
            <v>Each</v>
          </cell>
          <cell r="D3827" t="str">
            <v>REMOVE AND RESET LITTER BARREL PAD</v>
          </cell>
          <cell r="E3827" t="str">
            <v>EACH</v>
          </cell>
        </row>
        <row r="3828">
          <cell r="A3828" t="str">
            <v>64620-0200</v>
          </cell>
          <cell r="B3828" t="str">
            <v>Remove and reset sanitary facility</v>
          </cell>
          <cell r="C3828" t="str">
            <v>Each</v>
          </cell>
          <cell r="D3828" t="str">
            <v>REMOVE AND RESET SANITARY FACILITY</v>
          </cell>
          <cell r="E3828" t="str">
            <v>EACH</v>
          </cell>
        </row>
        <row r="3829">
          <cell r="A3829" t="str">
            <v>64620-0300</v>
          </cell>
          <cell r="B3829" t="str">
            <v>Remove and reset bench</v>
          </cell>
          <cell r="C3829" t="str">
            <v>Each</v>
          </cell>
          <cell r="D3829" t="str">
            <v>REMOVE AND RESET BENCH</v>
          </cell>
          <cell r="E3829" t="str">
            <v>EACH</v>
          </cell>
        </row>
        <row r="3830">
          <cell r="A3830" t="str">
            <v>64620-0400</v>
          </cell>
          <cell r="B3830" t="str">
            <v>Remove and reset mailbox</v>
          </cell>
          <cell r="C3830" t="str">
            <v>Each</v>
          </cell>
          <cell r="D3830" t="str">
            <v>REMOVE AND RESET MAILBOX</v>
          </cell>
          <cell r="E3830" t="str">
            <v>EACH</v>
          </cell>
        </row>
        <row r="3831">
          <cell r="A3831" t="str">
            <v>64620-0500</v>
          </cell>
          <cell r="B3831" t="str">
            <v>Remove and reset flag pole</v>
          </cell>
          <cell r="C3831" t="str">
            <v>Each</v>
          </cell>
          <cell r="D3831" t="str">
            <v>REMOVE AND RESET FLAG POLE</v>
          </cell>
          <cell r="E3831" t="str">
            <v>EACH</v>
          </cell>
        </row>
        <row r="3832">
          <cell r="A3832" t="str">
            <v>64620-0600</v>
          </cell>
          <cell r="B3832" t="str">
            <v>Remove and reset trash receptacle</v>
          </cell>
          <cell r="C3832" t="str">
            <v>Each</v>
          </cell>
          <cell r="D3832" t="str">
            <v>REMOVE AND RESET TRASH RECEPTACLE</v>
          </cell>
          <cell r="E3832" t="str">
            <v>EACH</v>
          </cell>
        </row>
        <row r="3833">
          <cell r="A3833" t="str">
            <v>64620-0700</v>
          </cell>
          <cell r="B3833" t="str">
            <v>Remove and reset concrete planter</v>
          </cell>
          <cell r="C3833" t="str">
            <v>Each</v>
          </cell>
          <cell r="D3833" t="str">
            <v>REMOVE AND RESET CONCRETE PLANTER</v>
          </cell>
          <cell r="E3833" t="str">
            <v>EACH</v>
          </cell>
        </row>
        <row r="3834">
          <cell r="A3834" t="str">
            <v>64620-0800</v>
          </cell>
          <cell r="B3834" t="str">
            <v>Remove and reset vault toilet</v>
          </cell>
          <cell r="C3834" t="str">
            <v>Each</v>
          </cell>
          <cell r="D3834" t="str">
            <v>REMOVE AND RESET VAULT TOILET</v>
          </cell>
          <cell r="E3834" t="str">
            <v>EACH</v>
          </cell>
        </row>
        <row r="3835">
          <cell r="A3835" t="str">
            <v>64620-0900</v>
          </cell>
          <cell r="B3835" t="str">
            <v>Remove and reset bus shelter</v>
          </cell>
          <cell r="C3835" t="str">
            <v>Each</v>
          </cell>
          <cell r="D3835" t="str">
            <v>REMOVE AND RESET BUS SHELTER</v>
          </cell>
          <cell r="E3835" t="str">
            <v>EACH</v>
          </cell>
        </row>
        <row r="3836">
          <cell r="A3836" t="str">
            <v>64620-1000</v>
          </cell>
          <cell r="B3836" t="str">
            <v>Remove and reset historic marker</v>
          </cell>
          <cell r="C3836" t="str">
            <v>Each</v>
          </cell>
          <cell r="D3836" t="str">
            <v>REMOVE AND RESET HISTORIC MARKER</v>
          </cell>
          <cell r="E3836" t="str">
            <v>EACH</v>
          </cell>
        </row>
        <row r="3837">
          <cell r="A3837" t="str">
            <v>64620-1100</v>
          </cell>
          <cell r="B3837" t="str">
            <v>Remove and reset kiosk</v>
          </cell>
          <cell r="C3837" t="str">
            <v>Each</v>
          </cell>
          <cell r="D3837" t="str">
            <v>REMOVE AND RESET KIOSK</v>
          </cell>
          <cell r="E3837" t="str">
            <v>EACH</v>
          </cell>
        </row>
        <row r="3838">
          <cell r="A3838" t="str">
            <v>64625-1000</v>
          </cell>
          <cell r="B3838" t="str">
            <v>Maintenance, toilet</v>
          </cell>
          <cell r="C3838" t="str">
            <v>Each</v>
          </cell>
          <cell r="D3838" t="str">
            <v>MAINTENANCE, TOILET</v>
          </cell>
          <cell r="E3838" t="str">
            <v>EACH</v>
          </cell>
        </row>
        <row r="3839">
          <cell r="A3839" t="str">
            <v>64630-0000</v>
          </cell>
          <cell r="B3839" t="str">
            <v>Roadside development</v>
          </cell>
          <cell r="C3839" t="str">
            <v>LPSM</v>
          </cell>
          <cell r="D3839" t="str">
            <v>ROADSIDE DEVELOPMENT</v>
          </cell>
          <cell r="E3839" t="str">
            <v>LPSM</v>
          </cell>
        </row>
        <row r="3840">
          <cell r="A3840" t="str">
            <v>64631-0000</v>
          </cell>
          <cell r="B3840" t="str">
            <v>Roadside development</v>
          </cell>
          <cell r="C3840" t="str">
            <v>m</v>
          </cell>
          <cell r="D3840" t="str">
            <v>ROADSIDE DEVELOPMENT</v>
          </cell>
          <cell r="E3840" t="str">
            <v>LNFT</v>
          </cell>
        </row>
        <row r="3841">
          <cell r="A3841" t="str">
            <v>64632-0000</v>
          </cell>
          <cell r="B3841" t="str">
            <v>Roadside development</v>
          </cell>
          <cell r="C3841" t="str">
            <v>m2</v>
          </cell>
          <cell r="D3841" t="str">
            <v>ROADSIDE DEVELOPMENT</v>
          </cell>
          <cell r="E3841" t="str">
            <v>SQYD</v>
          </cell>
        </row>
        <row r="3842">
          <cell r="A3842" t="str">
            <v>64633-0000</v>
          </cell>
          <cell r="B3842" t="str">
            <v>Roadside development</v>
          </cell>
          <cell r="C3842" t="str">
            <v>m3</v>
          </cell>
          <cell r="D3842" t="str">
            <v>ROADSIDE DEVELOPMENT</v>
          </cell>
          <cell r="E3842" t="str">
            <v>CUYD</v>
          </cell>
        </row>
        <row r="3843">
          <cell r="A3843" t="str">
            <v>64701-1000</v>
          </cell>
          <cell r="B3843" t="str">
            <v>Mitigation, wetlands mitigation</v>
          </cell>
          <cell r="C3843" t="str">
            <v>LPSM</v>
          </cell>
          <cell r="D3843" t="str">
            <v>MITIGATION, WETLANDS MITIGATION</v>
          </cell>
          <cell r="E3843" t="str">
            <v>LPSM</v>
          </cell>
        </row>
        <row r="3844">
          <cell r="A3844" t="str">
            <v>64701-2000</v>
          </cell>
          <cell r="B3844" t="str">
            <v>Mitigation, stormwater management, bioretention cell</v>
          </cell>
          <cell r="C3844" t="str">
            <v>LPSM</v>
          </cell>
          <cell r="D3844" t="str">
            <v>MITIGATION, STORMWATER MANAGEMENT, BIORETENTION CELL</v>
          </cell>
          <cell r="E3844" t="str">
            <v>LPSM</v>
          </cell>
        </row>
        <row r="3845">
          <cell r="A3845" t="str">
            <v>64701-3000</v>
          </cell>
          <cell r="B3845" t="str">
            <v>Mitigation, Archaeological Site</v>
          </cell>
          <cell r="C3845" t="str">
            <v>LPSM</v>
          </cell>
          <cell r="D3845" t="str">
            <v>MITIGATION, ARCHAEOLOGICAL SITE</v>
          </cell>
          <cell r="E3845" t="str">
            <v>LPSM</v>
          </cell>
        </row>
        <row r="3846">
          <cell r="A3846" t="str">
            <v>64702-1000</v>
          </cell>
          <cell r="B3846" t="str">
            <v>Mitigation, landscaping log</v>
          </cell>
          <cell r="C3846" t="str">
            <v>m</v>
          </cell>
          <cell r="D3846" t="str">
            <v>MITIGATION, LANDSCAPING LOG</v>
          </cell>
          <cell r="E3846" t="str">
            <v>LNFT</v>
          </cell>
        </row>
        <row r="3847">
          <cell r="A3847" t="str">
            <v>64702-2000</v>
          </cell>
          <cell r="B3847" t="str">
            <v>Mitigation, log barrier</v>
          </cell>
          <cell r="C3847" t="str">
            <v>m</v>
          </cell>
          <cell r="D3847" t="str">
            <v>MITIGATION, LOG BARRIER</v>
          </cell>
          <cell r="E3847" t="str">
            <v>LNFT</v>
          </cell>
        </row>
        <row r="3848">
          <cell r="A3848" t="str">
            <v>64702-3000</v>
          </cell>
          <cell r="B3848" t="str">
            <v>Mitigation, small mammal crossing structure</v>
          </cell>
          <cell r="C3848" t="str">
            <v>m</v>
          </cell>
          <cell r="D3848" t="str">
            <v>MITIGATION, SMALL MAMMAL CROSSING STRUCTURE</v>
          </cell>
          <cell r="E3848" t="str">
            <v>LNFT</v>
          </cell>
        </row>
        <row r="3849">
          <cell r="A3849" t="str">
            <v>64702-3500</v>
          </cell>
          <cell r="B3849" t="str">
            <v>Mitigation, stormwater management, dry swale</v>
          </cell>
          <cell r="C3849" t="str">
            <v>m</v>
          </cell>
          <cell r="D3849" t="str">
            <v>MITIGATION, STORMWATER MANAGEMENT, DRY SWALE</v>
          </cell>
          <cell r="E3849" t="str">
            <v>LNFT</v>
          </cell>
        </row>
        <row r="3850">
          <cell r="A3850" t="str">
            <v>64702-3600</v>
          </cell>
          <cell r="B3850" t="str">
            <v>Mitigation, streambed channel reconstruction</v>
          </cell>
          <cell r="C3850" t="str">
            <v>m</v>
          </cell>
          <cell r="D3850" t="str">
            <v>MITIGATION, STREAMBED CHANNEL RECONSTRUCTION</v>
          </cell>
          <cell r="E3850" t="str">
            <v>LNFT</v>
          </cell>
        </row>
        <row r="3851">
          <cell r="A3851" t="str">
            <v>64702-3700</v>
          </cell>
          <cell r="B3851" t="str">
            <v>Mitigation, bank stabilization</v>
          </cell>
          <cell r="C3851" t="str">
            <v>m</v>
          </cell>
          <cell r="D3851" t="str">
            <v>MITIGATION, BANK STABILIZATION</v>
          </cell>
          <cell r="E3851" t="str">
            <v>LNFT</v>
          </cell>
        </row>
        <row r="3852">
          <cell r="A3852" t="str">
            <v>64703-1000</v>
          </cell>
          <cell r="B3852" t="str">
            <v>Mitigation, landscaping log</v>
          </cell>
          <cell r="C3852" t="str">
            <v>Each</v>
          </cell>
          <cell r="D3852" t="str">
            <v>MITIGATION, LANDSCAPING LOG</v>
          </cell>
          <cell r="E3852" t="str">
            <v>EACH</v>
          </cell>
        </row>
        <row r="3853">
          <cell r="A3853" t="str">
            <v>64703-1500</v>
          </cell>
          <cell r="B3853" t="str">
            <v>Mitigation, irrigation control structure</v>
          </cell>
          <cell r="C3853" t="str">
            <v>Each</v>
          </cell>
          <cell r="D3853" t="str">
            <v>MITIGATION, IRRIGATION CONTROL STRUCTURE</v>
          </cell>
          <cell r="E3853" t="str">
            <v>EACH</v>
          </cell>
        </row>
        <row r="3854">
          <cell r="A3854" t="str">
            <v>64703-1550</v>
          </cell>
          <cell r="B3854" t="str">
            <v>Mitigation, slide gate</v>
          </cell>
          <cell r="C3854" t="str">
            <v>Each</v>
          </cell>
          <cell r="D3854" t="str">
            <v>MITIGATION, SLIDE GATE</v>
          </cell>
          <cell r="E3854" t="str">
            <v>EACH</v>
          </cell>
        </row>
        <row r="3855">
          <cell r="A3855" t="str">
            <v>64703-1600</v>
          </cell>
          <cell r="B3855" t="str">
            <v>Mitigation, screw gate</v>
          </cell>
          <cell r="C3855" t="str">
            <v>Each</v>
          </cell>
          <cell r="D3855" t="str">
            <v>MITIGATION, SCREW GATE</v>
          </cell>
          <cell r="E3855" t="str">
            <v>EACH</v>
          </cell>
        </row>
        <row r="3856">
          <cell r="A3856" t="str">
            <v>64703-1650</v>
          </cell>
          <cell r="B3856" t="str">
            <v>Mitigation, flash board riser</v>
          </cell>
          <cell r="C3856" t="str">
            <v>Each</v>
          </cell>
          <cell r="D3856" t="str">
            <v>MITIGATION, FLASH BOARD RISER</v>
          </cell>
          <cell r="E3856" t="str">
            <v>EACH</v>
          </cell>
        </row>
        <row r="3857">
          <cell r="A3857" t="str">
            <v>64703-2000</v>
          </cell>
          <cell r="B3857" t="str">
            <v>Mitigation, log deflector</v>
          </cell>
          <cell r="C3857" t="str">
            <v>Each</v>
          </cell>
          <cell r="D3857" t="str">
            <v>MITIGATION, LOG DEFLECTOR</v>
          </cell>
          <cell r="E3857" t="str">
            <v>EACH</v>
          </cell>
        </row>
        <row r="3858">
          <cell r="A3858" t="str">
            <v>64703-3000</v>
          </cell>
          <cell r="B3858" t="str">
            <v>Mitigation, log weir</v>
          </cell>
          <cell r="C3858" t="str">
            <v>Each</v>
          </cell>
          <cell r="D3858" t="str">
            <v>MITIGATION, LOG WEIR</v>
          </cell>
          <cell r="E3858" t="str">
            <v>EACH</v>
          </cell>
        </row>
        <row r="3859">
          <cell r="A3859" t="str">
            <v>64703-3010</v>
          </cell>
          <cell r="B3859" t="str">
            <v>Mitigation, rock weir</v>
          </cell>
          <cell r="C3859" t="str">
            <v>Each</v>
          </cell>
          <cell r="D3859" t="str">
            <v>MITIGATION, ROCK WEIR</v>
          </cell>
          <cell r="E3859" t="str">
            <v>EACH</v>
          </cell>
        </row>
        <row r="3860">
          <cell r="A3860" t="str">
            <v>64703-3020</v>
          </cell>
          <cell r="B3860" t="str">
            <v>Mitigation, wicker weir</v>
          </cell>
          <cell r="C3860" t="str">
            <v>Each</v>
          </cell>
          <cell r="D3860" t="str">
            <v>MITIGATION, WICKER WEIR</v>
          </cell>
          <cell r="E3860" t="str">
            <v>EACH</v>
          </cell>
        </row>
        <row r="3861">
          <cell r="A3861" t="str">
            <v>64703-4000</v>
          </cell>
          <cell r="B3861" t="str">
            <v>Mitigation, log barrier</v>
          </cell>
          <cell r="C3861" t="str">
            <v>Each</v>
          </cell>
          <cell r="D3861" t="str">
            <v>MITIGATION, LOG BARRIER</v>
          </cell>
          <cell r="E3861" t="str">
            <v>EACH</v>
          </cell>
        </row>
        <row r="3862">
          <cell r="A3862" t="str">
            <v>64703-5000</v>
          </cell>
          <cell r="B3862" t="str">
            <v>Mitigation, root wad</v>
          </cell>
          <cell r="C3862" t="str">
            <v>Each</v>
          </cell>
          <cell r="D3862" t="str">
            <v>MITIGATION, ROOT WAD</v>
          </cell>
          <cell r="E3862" t="str">
            <v>EACH</v>
          </cell>
        </row>
        <row r="3863">
          <cell r="A3863" t="str">
            <v>64703-6000</v>
          </cell>
          <cell r="B3863" t="str">
            <v>Mitigation, fish passage boulder</v>
          </cell>
          <cell r="C3863" t="str">
            <v>Each</v>
          </cell>
          <cell r="D3863" t="str">
            <v>MITIGATION, FISH PASSAGE BOULDER</v>
          </cell>
          <cell r="E3863" t="str">
            <v>EACH</v>
          </cell>
        </row>
        <row r="3864">
          <cell r="A3864" t="str">
            <v>64703-7000</v>
          </cell>
          <cell r="B3864" t="str">
            <v>Mitigation, baffle</v>
          </cell>
          <cell r="C3864" t="str">
            <v>Each</v>
          </cell>
          <cell r="D3864" t="str">
            <v>MITIGATION, BAFFLE</v>
          </cell>
          <cell r="E3864" t="str">
            <v>EACH</v>
          </cell>
        </row>
        <row r="3865">
          <cell r="A3865" t="str">
            <v>64703-8000</v>
          </cell>
          <cell r="B3865" t="str">
            <v>Mitigation, bank stabilization</v>
          </cell>
          <cell r="C3865" t="str">
            <v>Each</v>
          </cell>
          <cell r="D3865" t="str">
            <v>MITIGATION, BANK STABILIZATION</v>
          </cell>
          <cell r="E3865" t="str">
            <v>EACH</v>
          </cell>
        </row>
        <row r="3866">
          <cell r="A3866" t="str">
            <v>64703-9000</v>
          </cell>
          <cell r="B3866" t="str">
            <v>Mitigation, stream ford</v>
          </cell>
          <cell r="C3866" t="str">
            <v>Each</v>
          </cell>
          <cell r="D3866" t="str">
            <v>MITIGATION, STREAM FORD</v>
          </cell>
          <cell r="E3866" t="str">
            <v>EACH</v>
          </cell>
        </row>
        <row r="3867">
          <cell r="A3867" t="str">
            <v>64703-9050</v>
          </cell>
          <cell r="B3867" t="str">
            <v>Mitigation, water bar</v>
          </cell>
          <cell r="C3867" t="str">
            <v>Each</v>
          </cell>
          <cell r="D3867" t="str">
            <v>MITIGATION, WATER BAR</v>
          </cell>
          <cell r="E3867" t="str">
            <v>EACH</v>
          </cell>
        </row>
        <row r="3868">
          <cell r="A3868" t="str">
            <v>64704-1000</v>
          </cell>
          <cell r="B3868" t="str">
            <v>Mitigation, streambed material</v>
          </cell>
          <cell r="C3868" t="str">
            <v>m3</v>
          </cell>
          <cell r="D3868" t="str">
            <v>MITIGATION, STREAMBED MATERIAL</v>
          </cell>
          <cell r="E3868" t="str">
            <v>CUYD</v>
          </cell>
        </row>
        <row r="3869">
          <cell r="A3869" t="str">
            <v>64704-1500</v>
          </cell>
          <cell r="B3869" t="str">
            <v>Mitigation, streambed channel realignment</v>
          </cell>
          <cell r="C3869" t="str">
            <v>m3</v>
          </cell>
          <cell r="D3869" t="str">
            <v>MITIGATION, STREAMBED CHANNEL REALIGNMENT</v>
          </cell>
          <cell r="E3869" t="str">
            <v>CUYD</v>
          </cell>
        </row>
        <row r="3870">
          <cell r="A3870" t="str">
            <v>64704-1600</v>
          </cell>
          <cell r="B3870" t="str">
            <v>Mitigation, streambed channel reconstruction</v>
          </cell>
          <cell r="C3870" t="str">
            <v>m3</v>
          </cell>
          <cell r="D3870" t="str">
            <v>MITIGATION, STREAMBED CHANNEL RECONSTRUCTION</v>
          </cell>
          <cell r="E3870" t="str">
            <v>CUYD</v>
          </cell>
        </row>
        <row r="3871">
          <cell r="A3871" t="str">
            <v>64704-1700</v>
          </cell>
          <cell r="B3871" t="str">
            <v>Mitigation, bank stabilization</v>
          </cell>
          <cell r="C3871" t="str">
            <v>m3</v>
          </cell>
          <cell r="D3871" t="str">
            <v>MITIGATION, BANK STABILIZATION</v>
          </cell>
          <cell r="E3871" t="str">
            <v>CUYD</v>
          </cell>
        </row>
        <row r="3872">
          <cell r="A3872" t="str">
            <v>64704-2000</v>
          </cell>
          <cell r="B3872" t="str">
            <v>Mitigation, rock weir</v>
          </cell>
          <cell r="C3872" t="str">
            <v>m3</v>
          </cell>
          <cell r="D3872" t="str">
            <v>MITIGATION, ROCK WEIR</v>
          </cell>
          <cell r="E3872" t="str">
            <v>CUYD</v>
          </cell>
        </row>
        <row r="3873">
          <cell r="A3873" t="str">
            <v>64705-1000</v>
          </cell>
          <cell r="B3873" t="str">
            <v>Mitigation, agricultural limestone</v>
          </cell>
          <cell r="C3873" t="str">
            <v>t</v>
          </cell>
          <cell r="D3873" t="str">
            <v>MITIGATION, AGRICULTURAL LIMESTONE</v>
          </cell>
          <cell r="E3873" t="str">
            <v>TON</v>
          </cell>
        </row>
        <row r="3874">
          <cell r="A3874" t="str">
            <v>64706-1000</v>
          </cell>
          <cell r="B3874" t="str">
            <v>Mitigation, wetlands mitigation</v>
          </cell>
          <cell r="C3874" t="str">
            <v>m2</v>
          </cell>
          <cell r="D3874" t="str">
            <v>MITIGATION, WETLANDS MITIGATION</v>
          </cell>
          <cell r="E3874" t="str">
            <v>SQYD</v>
          </cell>
        </row>
        <row r="3875">
          <cell r="A3875" t="str">
            <v>64706-2000</v>
          </cell>
          <cell r="B3875" t="str">
            <v>Mitigation, stormwater management, bioretention cell</v>
          </cell>
          <cell r="C3875" t="str">
            <v>m2</v>
          </cell>
          <cell r="D3875" t="str">
            <v>MITIGATION, STORMWATER MANAGEMENT, BIORETENTION CELL</v>
          </cell>
          <cell r="E3875" t="str">
            <v>SQYD</v>
          </cell>
        </row>
        <row r="3876">
          <cell r="A3876" t="str">
            <v>64707-1000</v>
          </cell>
          <cell r="B3876" t="str">
            <v>Mitigation, Archaeological Site Monitoring</v>
          </cell>
          <cell r="C3876" t="str">
            <v>Hour</v>
          </cell>
          <cell r="D3876" t="str">
            <v>MITIGATION, ARCHAEOLOGICAL SITE MONITORING</v>
          </cell>
          <cell r="E3876" t="str">
            <v>HOUR</v>
          </cell>
        </row>
        <row r="3877">
          <cell r="A3877" t="str">
            <v>64801-1000</v>
          </cell>
          <cell r="B3877" t="str">
            <v>System installation, natural gas</v>
          </cell>
          <cell r="C3877" t="str">
            <v>LPSM</v>
          </cell>
          <cell r="D3877" t="str">
            <v>SYSTEM INSTALLATION, NATURAL GAS</v>
          </cell>
          <cell r="E3877" t="str">
            <v>LPSM</v>
          </cell>
        </row>
        <row r="3878">
          <cell r="A3878" t="str">
            <v>64803-0100</v>
          </cell>
          <cell r="B3878" t="str">
            <v>System installation, natural gas utility company compensation</v>
          </cell>
          <cell r="C3878" t="str">
            <v>CTSM</v>
          </cell>
          <cell r="D3878" t="str">
            <v>SYSTEM INSTALLATION, NATURAL GAS UTILITY COMPANY COMPENSATION</v>
          </cell>
          <cell r="E3878" t="str">
            <v>CTSM</v>
          </cell>
        </row>
        <row r="3879">
          <cell r="A3879" t="str">
            <v>64805-0000</v>
          </cell>
          <cell r="B3879" t="str">
            <v>Utility protection structure</v>
          </cell>
          <cell r="C3879" t="str">
            <v>LPSM</v>
          </cell>
          <cell r="D3879" t="str">
            <v>UTILITY PROTECTION STRUCTURE</v>
          </cell>
          <cell r="E3879" t="str">
            <v>LPSM</v>
          </cell>
        </row>
        <row r="3880">
          <cell r="A3880" t="str">
            <v>64810-1000</v>
          </cell>
          <cell r="B3880" t="str">
            <v>Pipeline, natural gas 50mm</v>
          </cell>
          <cell r="C3880" t="str">
            <v>m</v>
          </cell>
          <cell r="D3880" t="str">
            <v>PIPELINE, NATURAL GAS 2-INCH</v>
          </cell>
          <cell r="E3880" t="str">
            <v>LNFT</v>
          </cell>
        </row>
        <row r="3881">
          <cell r="A3881" t="str">
            <v>64811-1000</v>
          </cell>
          <cell r="B3881" t="str">
            <v>Valve, adjust gas</v>
          </cell>
          <cell r="C3881" t="str">
            <v>Each</v>
          </cell>
          <cell r="D3881" t="str">
            <v>VALVE, ADJUST GAS</v>
          </cell>
          <cell r="E3881" t="str">
            <v>EACH</v>
          </cell>
        </row>
        <row r="3882">
          <cell r="A3882" t="str">
            <v>64820-0100</v>
          </cell>
          <cell r="B3882" t="str">
            <v>Remove and rest propane tank</v>
          </cell>
          <cell r="C3882" t="str">
            <v>LPSM</v>
          </cell>
          <cell r="D3882" t="str">
            <v>REMOVE AND RESET PROPANE TANK</v>
          </cell>
          <cell r="E3882" t="str">
            <v>LPSM</v>
          </cell>
        </row>
        <row r="3883">
          <cell r="A3883" t="str">
            <v>64901-1000</v>
          </cell>
          <cell r="B3883" t="str">
            <v>Hazardous material mitigation</v>
          </cell>
          <cell r="C3883" t="str">
            <v>CTSM</v>
          </cell>
          <cell r="D3883" t="str">
            <v>HAZARDOUS MATERIAL MITIGATION</v>
          </cell>
          <cell r="E3883" t="str">
            <v>CTSM</v>
          </cell>
        </row>
        <row r="3884">
          <cell r="A3884" t="str">
            <v>65001-1000</v>
          </cell>
          <cell r="B3884" t="str">
            <v>Construct and maintain diversion</v>
          </cell>
          <cell r="C3884" t="str">
            <v>LPSM</v>
          </cell>
          <cell r="D3884" t="str">
            <v>CONSTRUCT AND MAINTAIN DIVERSION</v>
          </cell>
          <cell r="E3884" t="str">
            <v>LPSM</v>
          </cell>
        </row>
        <row r="3885">
          <cell r="A3885" t="str">
            <v>65101-1000</v>
          </cell>
          <cell r="B3885" t="str">
            <v>Draped rockfall protection, wire mesh</v>
          </cell>
          <cell r="C3885" t="str">
            <v>m2</v>
          </cell>
          <cell r="D3885" t="str">
            <v>DRAPED ROCKFALL PROTECTION, WIRE MESH</v>
          </cell>
          <cell r="E3885" t="str">
            <v>SQYD</v>
          </cell>
        </row>
        <row r="3886">
          <cell r="A3886" t="str">
            <v>65101-2000</v>
          </cell>
          <cell r="B3886" t="str">
            <v>Draped rockfall protection, cable net</v>
          </cell>
          <cell r="C3886" t="str">
            <v>m2</v>
          </cell>
          <cell r="D3886" t="str">
            <v>DRAPED ROCKFALL PROTECTION, CABLE NET</v>
          </cell>
          <cell r="E3886" t="str">
            <v>SQYD</v>
          </cell>
        </row>
        <row r="3887">
          <cell r="A3887" t="str">
            <v>65102-0000</v>
          </cell>
          <cell r="B3887" t="str">
            <v>Rockfall protection fence</v>
          </cell>
          <cell r="C3887" t="str">
            <v>m</v>
          </cell>
          <cell r="D3887" t="str">
            <v>ROCKFALL PROTECTION FENCE</v>
          </cell>
          <cell r="E3887" t="str">
            <v>LNFT</v>
          </cell>
        </row>
        <row r="3888">
          <cell r="A3888" t="str">
            <v>65103-0000</v>
          </cell>
          <cell r="B3888" t="str">
            <v>Temporary roadway protection</v>
          </cell>
          <cell r="C3888" t="str">
            <v>m</v>
          </cell>
          <cell r="D3888" t="str">
            <v>TEMPORARY ROADWAY PROTECTION</v>
          </cell>
          <cell r="E3888" t="str">
            <v>LNFT</v>
          </cell>
        </row>
        <row r="3889">
          <cell r="A3889" t="str">
            <v>65104-0000</v>
          </cell>
          <cell r="B3889" t="str">
            <v>Rockfall protection fence</v>
          </cell>
          <cell r="C3889" t="str">
            <v>m2</v>
          </cell>
          <cell r="D3889" t="str">
            <v>ROCKFALL PROTECTION FENCE</v>
          </cell>
          <cell r="E3889" t="str">
            <v>SQYD</v>
          </cell>
        </row>
        <row r="3890">
          <cell r="A3890" t="str">
            <v>65105-0000</v>
          </cell>
          <cell r="B3890" t="str">
            <v>Temporary rockfall protection</v>
          </cell>
          <cell r="C3890" t="str">
            <v>LPSM</v>
          </cell>
          <cell r="D3890" t="str">
            <v>TEMPORARY ROCKFALL PROTECTION</v>
          </cell>
          <cell r="E3890" t="str">
            <v>LPSM</v>
          </cell>
        </row>
        <row r="3891">
          <cell r="A3891" t="str">
            <v>65106-1000</v>
          </cell>
          <cell r="B3891" t="str">
            <v>Rockfall protection, pin</v>
          </cell>
          <cell r="C3891" t="str">
            <v>Each</v>
          </cell>
          <cell r="D3891" t="str">
            <v>ROCKFALL PROTECTION, PIN</v>
          </cell>
          <cell r="E3891" t="str">
            <v>EACH</v>
          </cell>
        </row>
        <row r="3892">
          <cell r="A3892" t="str">
            <v>65120-1000</v>
          </cell>
          <cell r="B3892" t="str">
            <v>Repair draped rockfall protection, wire mesh</v>
          </cell>
          <cell r="C3892" t="str">
            <v>LPSM</v>
          </cell>
          <cell r="D3892" t="str">
            <v>REPAIR DRAPED ROCKFALL PROTECTION, WIRE MESH</v>
          </cell>
          <cell r="E3892" t="str">
            <v>LPSM</v>
          </cell>
        </row>
        <row r="3893">
          <cell r="A3893" t="str">
            <v>65120-2000</v>
          </cell>
          <cell r="B3893" t="str">
            <v>Repair draped rockfall protection, cable net</v>
          </cell>
          <cell r="C3893" t="str">
            <v>LPSM</v>
          </cell>
          <cell r="D3893" t="str">
            <v>REPAIR DRAPED ROCKFALL PROTECTION, CABLE NET</v>
          </cell>
          <cell r="E3893" t="str">
            <v>LPSM</v>
          </cell>
        </row>
        <row r="3894">
          <cell r="A3894" t="str">
            <v>65201-3000</v>
          </cell>
          <cell r="B3894" t="str">
            <v>Remove existing rails and ties</v>
          </cell>
          <cell r="C3894" t="str">
            <v>m</v>
          </cell>
          <cell r="D3894" t="str">
            <v>REMOVE EXISTING RAILS AND TIES</v>
          </cell>
          <cell r="E3894" t="str">
            <v>LNFT</v>
          </cell>
        </row>
        <row r="3895">
          <cell r="A3895" t="str">
            <v>65202-3000</v>
          </cell>
          <cell r="B3895" t="str">
            <v>Remove existing railroad ballast and sub ballast</v>
          </cell>
          <cell r="C3895" t="str">
            <v>m3</v>
          </cell>
          <cell r="D3895" t="str">
            <v>REMOVE EXISTING RAILROAD BALLAST AND SUB BALLAST</v>
          </cell>
          <cell r="E3895" t="str">
            <v>CUYD</v>
          </cell>
        </row>
        <row r="3896">
          <cell r="A3896" t="str">
            <v>65210-1000</v>
          </cell>
          <cell r="B3896" t="str">
            <v>Place railroad ballast</v>
          </cell>
          <cell r="C3896" t="str">
            <v>m3</v>
          </cell>
          <cell r="D3896" t="str">
            <v>PLACE RAILROAD BALLAST</v>
          </cell>
          <cell r="E3896" t="str">
            <v>CUYD</v>
          </cell>
        </row>
        <row r="3897">
          <cell r="A3897" t="str">
            <v>65210-2000</v>
          </cell>
          <cell r="B3897" t="str">
            <v>Place railroad sub ballast</v>
          </cell>
          <cell r="C3897" t="str">
            <v>m3</v>
          </cell>
          <cell r="D3897" t="str">
            <v>PLACE RAILROAD SUB BALLAST</v>
          </cell>
          <cell r="E3897" t="str">
            <v>CUYD</v>
          </cell>
        </row>
        <row r="3898">
          <cell r="A3898" t="str">
            <v>65211-3000</v>
          </cell>
          <cell r="B3898" t="str">
            <v>Place railroad rails and ties</v>
          </cell>
          <cell r="C3898" t="str">
            <v>m</v>
          </cell>
          <cell r="D3898" t="str">
            <v>PLACE RAILROAD RAILS AND TIES</v>
          </cell>
          <cell r="E3898" t="str">
            <v>LNFT</v>
          </cell>
        </row>
        <row r="3899">
          <cell r="A3899" t="str">
            <v>65212-1000</v>
          </cell>
          <cell r="B3899" t="str">
            <v>Place railroad precast concrete railroad crossing panel</v>
          </cell>
          <cell r="C3899" t="str">
            <v>m2</v>
          </cell>
          <cell r="D3899" t="str">
            <v>PLACE RAILROAD PRECAST CONCRETE RAILROAD CROSSING PANEL</v>
          </cell>
          <cell r="E3899" t="str">
            <v>SQYD</v>
          </cell>
        </row>
        <row r="3900">
          <cell r="A3900" t="str">
            <v>65215-3000</v>
          </cell>
          <cell r="B3900" t="str">
            <v>Reset railroad rails and ties</v>
          </cell>
          <cell r="C3900" t="str">
            <v>m</v>
          </cell>
          <cell r="D3900" t="str">
            <v>RESET RAILROAD RAILS AND TIES</v>
          </cell>
          <cell r="E3900" t="str">
            <v>LNFT</v>
          </cell>
        </row>
        <row r="3901">
          <cell r="A3901" t="str">
            <v>65216-1000</v>
          </cell>
          <cell r="B3901" t="str">
            <v>Remove and reset railroad ballast and sub ballast</v>
          </cell>
          <cell r="C3901" t="str">
            <v>m3</v>
          </cell>
          <cell r="D3901" t="str">
            <v>REMOVE AND RESET RAILROAD BALLAST AND SUB BALLAST</v>
          </cell>
          <cell r="E3901" t="str">
            <v>CUYD</v>
          </cell>
        </row>
        <row r="3902">
          <cell r="A3902" t="str">
            <v>65220-1000</v>
          </cell>
          <cell r="B3902" t="str">
            <v>Place bridge timbers, guardrails, and approach ties</v>
          </cell>
          <cell r="C3902" t="str">
            <v>m</v>
          </cell>
          <cell r="D3902" t="str">
            <v>PLACE BRIDGE TIMBERS, GUARDRAILS, AND APPROACH TIES</v>
          </cell>
          <cell r="E3902" t="str">
            <v>LNFT</v>
          </cell>
        </row>
        <row r="3903">
          <cell r="A3903" t="str">
            <v>65301-0000</v>
          </cell>
          <cell r="B3903" t="str">
            <v>Midslope rockfall attenuator</v>
          </cell>
          <cell r="C3903" t="str">
            <v>m2</v>
          </cell>
          <cell r="D3903" t="str">
            <v>MIDSLOPE ROCKFALL ATTENUATOR</v>
          </cell>
          <cell r="E3903" t="str">
            <v>SQYD</v>
          </cell>
        </row>
        <row r="3904">
          <cell r="A3904" t="str">
            <v>65305-0000</v>
          </cell>
          <cell r="B3904" t="str">
            <v>Repair midslope rockfall attenuator</v>
          </cell>
          <cell r="C3904" t="str">
            <v>LPSM</v>
          </cell>
          <cell r="D3904" t="str">
            <v>REPAIR MIDSLOPE ROCKFALL ATTENUATOR</v>
          </cell>
          <cell r="E3904" t="str">
            <v>LPSM</v>
          </cell>
        </row>
        <row r="3905">
          <cell r="A3905" t="str">
            <v>65401-1000</v>
          </cell>
          <cell r="B3905" t="str">
            <v>Roadside rockfall protection, fence</v>
          </cell>
          <cell r="C3905" t="str">
            <v>m</v>
          </cell>
          <cell r="D3905" t="str">
            <v>ROADSIDE ROCKFALL PROTECTION, FENCE</v>
          </cell>
          <cell r="E3905" t="str">
            <v>LNFT</v>
          </cell>
        </row>
        <row r="3906">
          <cell r="A3906" t="str">
            <v>65402-1000</v>
          </cell>
          <cell r="B3906" t="str">
            <v>Roadside rockfall protection, gabion barrier</v>
          </cell>
          <cell r="C3906" t="str">
            <v>m3</v>
          </cell>
          <cell r="D3906" t="str">
            <v>ROADSIDE ROCKFALL PROTECTION, GABION BARRIER</v>
          </cell>
          <cell r="E3906" t="str">
            <v>CUYD</v>
          </cell>
        </row>
        <row r="3907">
          <cell r="A3907" t="str">
            <v>65501-0000</v>
          </cell>
          <cell r="B3907" t="str">
            <v>Anchored wired mesh system</v>
          </cell>
          <cell r="C3907" t="str">
            <v>m2</v>
          </cell>
          <cell r="D3907" t="str">
            <v>ANCHORED WIRED MESH SYSTEM</v>
          </cell>
          <cell r="E3907" t="str">
            <v>SQYD</v>
          </cell>
        </row>
        <row r="3908">
          <cell r="A3908" t="str">
            <v>65502-0000</v>
          </cell>
          <cell r="B3908" t="str">
            <v>Additional Anchor Nail</v>
          </cell>
          <cell r="C3908" t="str">
            <v>Each</v>
          </cell>
          <cell r="D3908" t="str">
            <v>ADDITIONAL ANCHOR NAIL</v>
          </cell>
          <cell r="E3908" t="str">
            <v>EACH</v>
          </cell>
        </row>
        <row r="3909">
          <cell r="A3909" t="str">
            <v>65601-0000</v>
          </cell>
          <cell r="B3909" t="str">
            <v>Temporary roadway rockfall protection</v>
          </cell>
          <cell r="C3909" t="str">
            <v>m</v>
          </cell>
          <cell r="D3909" t="str">
            <v>TEMPORARY ROADWAY ROCKFALL PROTECTION</v>
          </cell>
          <cell r="E3909" t="str">
            <v>LNFT</v>
          </cell>
        </row>
        <row r="3910">
          <cell r="A3910" t="str">
            <v>65602-0000</v>
          </cell>
          <cell r="B3910" t="str">
            <v>Temporary roadway rockfall protection</v>
          </cell>
          <cell r="C3910" t="str">
            <v>LPSM</v>
          </cell>
          <cell r="D3910" t="str">
            <v>TEMPORARY ROADWAY ROCKFALL PROTECTION</v>
          </cell>
          <cell r="E3910" t="str">
            <v>LPSM</v>
          </cell>
        </row>
        <row r="3911">
          <cell r="A3911" t="str">
            <v>66601-0000</v>
          </cell>
          <cell r="B3911" t="str">
            <v>Contract modification work</v>
          </cell>
          <cell r="C3911" t="str">
            <v>LPSM</v>
          </cell>
          <cell r="D3911" t="str">
            <v>CONTRACT MODIFICATION WORK</v>
          </cell>
          <cell r="E3911" t="str">
            <v>LPSM</v>
          </cell>
        </row>
        <row r="3912">
          <cell r="A3912" t="str">
            <v>66602-0000</v>
          </cell>
          <cell r="B3912" t="str">
            <v>Contract modification work</v>
          </cell>
          <cell r="C3912" t="str">
            <v>CTSM</v>
          </cell>
          <cell r="D3912" t="str">
            <v>CONTRACT MODIFICATION WORK</v>
          </cell>
          <cell r="E3912" t="str">
            <v>CTSM</v>
          </cell>
        </row>
        <row r="3913">
          <cell r="A3913" t="str">
            <v>66603-0000</v>
          </cell>
          <cell r="B3913" t="str">
            <v>Contract modification work</v>
          </cell>
          <cell r="C3913" t="str">
            <v>Each</v>
          </cell>
          <cell r="D3913" t="str">
            <v>CONTRACT MODIFICATION WORK</v>
          </cell>
          <cell r="E3913" t="str">
            <v>EACH</v>
          </cell>
        </row>
        <row r="3914">
          <cell r="A3914" t="str">
            <v>66604-0000</v>
          </cell>
          <cell r="B3914" t="str">
            <v>Contract modification work</v>
          </cell>
          <cell r="C3914" t="str">
            <v>Hour</v>
          </cell>
          <cell r="D3914" t="str">
            <v>CONTRACT MODIFICATION WORK</v>
          </cell>
          <cell r="E3914" t="str">
            <v>HOUR</v>
          </cell>
        </row>
        <row r="3915">
          <cell r="A3915" t="str">
            <v>66605-0000</v>
          </cell>
          <cell r="B3915" t="str">
            <v>Contract modification work</v>
          </cell>
          <cell r="C3915" t="str">
            <v>m</v>
          </cell>
          <cell r="D3915" t="str">
            <v>CONTRACT MODIFICATION WORK</v>
          </cell>
          <cell r="E3915" t="str">
            <v>LNFT</v>
          </cell>
        </row>
        <row r="3916">
          <cell r="A3916" t="str">
            <v>66606-0000</v>
          </cell>
          <cell r="B3916" t="str">
            <v>Contract modification work</v>
          </cell>
          <cell r="C3916" t="str">
            <v>m3</v>
          </cell>
          <cell r="D3916" t="str">
            <v>CONTRACT MODIFICATION WORK</v>
          </cell>
          <cell r="E3916" t="str">
            <v>CUYD</v>
          </cell>
        </row>
        <row r="3917">
          <cell r="A3917" t="str">
            <v>66607-0000</v>
          </cell>
          <cell r="B3917" t="str">
            <v>Contract modification work</v>
          </cell>
          <cell r="C3917" t="str">
            <v>m2</v>
          </cell>
          <cell r="D3917" t="str">
            <v>CONTRACT MODIFICATION WORK</v>
          </cell>
          <cell r="E3917" t="str">
            <v>SQYD</v>
          </cell>
        </row>
        <row r="3918">
          <cell r="A3918" t="str">
            <v>66608-0000</v>
          </cell>
          <cell r="B3918" t="str">
            <v>Contract modification work</v>
          </cell>
          <cell r="C3918" t="str">
            <v>t</v>
          </cell>
          <cell r="D3918" t="str">
            <v>CONTRACT MODIFICATION WORK</v>
          </cell>
          <cell r="E3918" t="str">
            <v>TON</v>
          </cell>
        </row>
        <row r="3919">
          <cell r="A3919" t="str">
            <v>66609-0000</v>
          </cell>
          <cell r="B3919" t="str">
            <v>Contract modification work</v>
          </cell>
          <cell r="C3919" t="str">
            <v>Day</v>
          </cell>
          <cell r="D3919" t="str">
            <v>CONTRACT MODIFICATION WORK</v>
          </cell>
          <cell r="E3919" t="str">
            <v>DAY</v>
          </cell>
        </row>
        <row r="3920">
          <cell r="A3920" t="str">
            <v>66610-0000</v>
          </cell>
          <cell r="B3920" t="str">
            <v>Contract modification work</v>
          </cell>
          <cell r="C3920" t="str">
            <v>ha</v>
          </cell>
          <cell r="D3920" t="str">
            <v>CONTRACT MODIFICATION WORK</v>
          </cell>
          <cell r="E3920" t="str">
            <v>ACRE</v>
          </cell>
        </row>
        <row r="3921">
          <cell r="A3921" t="str">
            <v>66611-0000</v>
          </cell>
          <cell r="B3921" t="str">
            <v>Contract modification work</v>
          </cell>
          <cell r="C3921" t="str">
            <v>km</v>
          </cell>
          <cell r="D3921" t="str">
            <v>CONTRACT MODIFICATION WORK</v>
          </cell>
          <cell r="E3921" t="str">
            <v>MILE</v>
          </cell>
        </row>
        <row r="3922">
          <cell r="A3922" t="str">
            <v>66612-0000</v>
          </cell>
          <cell r="B3922" t="str">
            <v>Contract modification work</v>
          </cell>
          <cell r="C3922" t="str">
            <v>Week</v>
          </cell>
          <cell r="D3922" t="str">
            <v>CONTRACT MODIFICATION WORK</v>
          </cell>
          <cell r="E3922" t="str">
            <v>WEEK</v>
          </cell>
        </row>
        <row r="3923">
          <cell r="A3923" t="str">
            <v>66620-0000</v>
          </cell>
          <cell r="B3923" t="str">
            <v>Claim settlement</v>
          </cell>
          <cell r="C3923" t="str">
            <v>LPSM</v>
          </cell>
          <cell r="D3923" t="str">
            <v>CLAIM SETTLEMENT</v>
          </cell>
          <cell r="E3923" t="str">
            <v>LPSM</v>
          </cell>
        </row>
        <row r="3924">
          <cell r="A3924" t="str">
            <v>66621-0000</v>
          </cell>
          <cell r="B3924" t="str">
            <v>Settlement agreement</v>
          </cell>
          <cell r="C3924" t="str">
            <v>LPSM</v>
          </cell>
          <cell r="D3924" t="str">
            <v>SETTLEMENT AGREEMENT</v>
          </cell>
          <cell r="E3924" t="str">
            <v>LPSM</v>
          </cell>
        </row>
        <row r="3925">
          <cell r="A3925" t="str">
            <v>66622-0000</v>
          </cell>
          <cell r="B3925" t="str">
            <v>Contracting officer's decision</v>
          </cell>
          <cell r="C3925" t="str">
            <v>LPSM</v>
          </cell>
          <cell r="D3925" t="str">
            <v>CONTRACTING OFFICER'S DECISION</v>
          </cell>
          <cell r="E3925" t="str">
            <v>LPSM</v>
          </cell>
        </row>
        <row r="3926">
          <cell r="A3926" t="str">
            <v>66701-0000</v>
          </cell>
          <cell r="B3926" t="str">
            <v>Negotiated pay item</v>
          </cell>
          <cell r="C3926" t="str">
            <v>LPSM</v>
          </cell>
          <cell r="D3926" t="str">
            <v>NEGOTIATED PAY ITEM</v>
          </cell>
          <cell r="E3926" t="str">
            <v>LPSM</v>
          </cell>
        </row>
        <row r="3927">
          <cell r="A3927" t="str">
            <v>66702-0000</v>
          </cell>
          <cell r="B3927" t="str">
            <v>Negotiated pay item</v>
          </cell>
          <cell r="C3927" t="str">
            <v>CTSM</v>
          </cell>
          <cell r="D3927" t="str">
            <v>NEGOTIATED PAY ITEM</v>
          </cell>
          <cell r="E3927" t="str">
            <v>CTSM</v>
          </cell>
        </row>
        <row r="3928">
          <cell r="A3928" t="str">
            <v>66703-0000</v>
          </cell>
          <cell r="B3928" t="str">
            <v>Negotiated pay item</v>
          </cell>
          <cell r="C3928" t="str">
            <v>Each</v>
          </cell>
          <cell r="D3928" t="str">
            <v>NEGOTIATED PAY ITEM</v>
          </cell>
          <cell r="E3928" t="str">
            <v>EACH</v>
          </cell>
        </row>
        <row r="3929">
          <cell r="A3929" t="str">
            <v>66704-0000</v>
          </cell>
          <cell r="B3929" t="str">
            <v>Negotiated pay item</v>
          </cell>
          <cell r="C3929" t="str">
            <v>Hour</v>
          </cell>
          <cell r="D3929" t="str">
            <v>NEGOTIATED PAY ITEM</v>
          </cell>
          <cell r="E3929" t="str">
            <v>HOUR</v>
          </cell>
        </row>
        <row r="3930">
          <cell r="A3930" t="str">
            <v>66705-0000</v>
          </cell>
          <cell r="B3930" t="str">
            <v>Negotiated pay item</v>
          </cell>
          <cell r="C3930" t="str">
            <v>m</v>
          </cell>
          <cell r="D3930" t="str">
            <v>NEGOTIATED PAY ITEM</v>
          </cell>
          <cell r="E3930" t="str">
            <v>LNFT</v>
          </cell>
        </row>
        <row r="3931">
          <cell r="A3931" t="str">
            <v>66706-0000</v>
          </cell>
          <cell r="B3931" t="str">
            <v>Negotiated pay item</v>
          </cell>
          <cell r="C3931" t="str">
            <v>m3</v>
          </cell>
          <cell r="D3931" t="str">
            <v>NEGOTIATED PAY ITEM</v>
          </cell>
          <cell r="E3931" t="str">
            <v>CUYD</v>
          </cell>
        </row>
        <row r="3932">
          <cell r="A3932" t="str">
            <v>66707-0000</v>
          </cell>
          <cell r="B3932" t="str">
            <v>Negotiated pay item</v>
          </cell>
          <cell r="C3932" t="str">
            <v>m2</v>
          </cell>
          <cell r="D3932" t="str">
            <v>NEGOTIATED PAY ITEM</v>
          </cell>
          <cell r="E3932" t="str">
            <v>SQYD</v>
          </cell>
        </row>
        <row r="3933">
          <cell r="A3933" t="str">
            <v>66708-0000</v>
          </cell>
          <cell r="B3933" t="str">
            <v>Negotiated pay item</v>
          </cell>
          <cell r="C3933" t="str">
            <v>t</v>
          </cell>
          <cell r="D3933" t="str">
            <v>NEGOTIATED PAY ITEM</v>
          </cell>
          <cell r="E3933" t="str">
            <v>TON</v>
          </cell>
        </row>
        <row r="3934">
          <cell r="A3934" t="str">
            <v>66709-0000</v>
          </cell>
          <cell r="B3934" t="str">
            <v>Negotiated pay item</v>
          </cell>
          <cell r="C3934" t="str">
            <v>Day</v>
          </cell>
          <cell r="D3934" t="str">
            <v>NEGOTIATED PAY ITEM</v>
          </cell>
          <cell r="E3934" t="str">
            <v>DAY</v>
          </cell>
        </row>
        <row r="3935">
          <cell r="A3935" t="str">
            <v>66710-0000</v>
          </cell>
          <cell r="B3935" t="str">
            <v>Negotiated pay item</v>
          </cell>
          <cell r="C3935" t="str">
            <v>ha</v>
          </cell>
          <cell r="D3935" t="str">
            <v>NEGOTIATED PAY ITEM</v>
          </cell>
          <cell r="E3935" t="str">
            <v>ACRE</v>
          </cell>
        </row>
        <row r="3936">
          <cell r="A3936" t="str">
            <v>66711-0000</v>
          </cell>
          <cell r="B3936" t="str">
            <v>Negotiated pay item</v>
          </cell>
          <cell r="C3936" t="str">
            <v>km</v>
          </cell>
          <cell r="D3936" t="str">
            <v>NEGOTIATED PAY ITEM</v>
          </cell>
          <cell r="E3936" t="str">
            <v>MILE</v>
          </cell>
        </row>
        <row r="3937">
          <cell r="A3937" t="str">
            <v>66712-0000</v>
          </cell>
          <cell r="B3937" t="str">
            <v>Negotiated pay item</v>
          </cell>
          <cell r="C3937" t="str">
            <v>Week</v>
          </cell>
          <cell r="D3937" t="str">
            <v>NEGOTIATED PAY ITEM</v>
          </cell>
          <cell r="E3937" t="str">
            <v>WEEK</v>
          </cell>
        </row>
        <row r="3938">
          <cell r="A3938" t="str">
            <v>66801-0000</v>
          </cell>
          <cell r="B3938" t="str">
            <v>Design-Build</v>
          </cell>
          <cell r="C3938" t="str">
            <v>LPSM</v>
          </cell>
          <cell r="D3938" t="str">
            <v>DESIGN-BUILD</v>
          </cell>
          <cell r="E3938" t="str">
            <v>LPSM</v>
          </cell>
        </row>
        <row r="3939">
          <cell r="A3939" t="str">
            <v>66802-0000</v>
          </cell>
          <cell r="B3939" t="str">
            <v>Design-Build</v>
          </cell>
          <cell r="C3939" t="str">
            <v>CTSM</v>
          </cell>
          <cell r="D3939" t="str">
            <v>DESIGN-BUILD</v>
          </cell>
          <cell r="E3939" t="str">
            <v>CTSM</v>
          </cell>
        </row>
        <row r="3940">
          <cell r="A3940" t="str">
            <v>66901-0000</v>
          </cell>
          <cell r="B3940" t="str">
            <v>CMGC</v>
          </cell>
          <cell r="C3940" t="str">
            <v>LPSM</v>
          </cell>
          <cell r="D3940" t="str">
            <v>CMGC</v>
          </cell>
          <cell r="E3940" t="str">
            <v>LPSM</v>
          </cell>
        </row>
        <row r="3941">
          <cell r="A3941" t="str">
            <v>67001-0000</v>
          </cell>
          <cell r="B3941" t="str">
            <v>Project lump sum</v>
          </cell>
          <cell r="C3941" t="str">
            <v>LPSM</v>
          </cell>
          <cell r="D3941" t="str">
            <v>PROJECT LUMP SUM</v>
          </cell>
          <cell r="E3941" t="str">
            <v>LPSM</v>
          </cell>
        </row>
        <row r="3942">
          <cell r="A3942" t="str">
            <v>67002-0000</v>
          </cell>
          <cell r="B3942" t="str">
            <v>Project lump sum</v>
          </cell>
          <cell r="C3942" t="str">
            <v>CTSM</v>
          </cell>
          <cell r="D3942" t="str">
            <v>PROJECT LUMP SUM</v>
          </cell>
          <cell r="E3942" t="str">
            <v>CTSM</v>
          </cell>
        </row>
        <row r="3943">
          <cell r="A3943" t="str">
            <v>99901-0000</v>
          </cell>
          <cell r="B3943" t="str">
            <v>Partnering</v>
          </cell>
          <cell r="C3943" t="str">
            <v>LPSM</v>
          </cell>
          <cell r="D3943" t="str">
            <v>PARTNERING</v>
          </cell>
          <cell r="E3943" t="str">
            <v>LPSM</v>
          </cell>
        </row>
        <row r="3944">
          <cell r="A3944" t="str">
            <v>99902-0000</v>
          </cell>
          <cell r="B3944" t="str">
            <v>Performance Incentives</v>
          </cell>
          <cell r="C3944" t="str">
            <v>LPSM</v>
          </cell>
          <cell r="D3944" t="str">
            <v>PERFORMANCE INCENTIVES</v>
          </cell>
          <cell r="E3944" t="str">
            <v>LPSM</v>
          </cell>
        </row>
        <row r="3945">
          <cell r="A3945" t="str">
            <v>99903-0000</v>
          </cell>
          <cell r="B3945" t="str">
            <v>Performance Incentives</v>
          </cell>
          <cell r="C3945" t="str">
            <v>Day</v>
          </cell>
          <cell r="D3945" t="str">
            <v>PERFORMANCE INCENTIVES</v>
          </cell>
          <cell r="E3945" t="str">
            <v>DAY</v>
          </cell>
        </row>
        <row r="3946">
          <cell r="A3946" t="str">
            <v>99904-0000</v>
          </cell>
          <cell r="B3946" t="str">
            <v>Asphalt Escalation</v>
          </cell>
          <cell r="C3946" t="str">
            <v>LPSM</v>
          </cell>
          <cell r="D3946" t="str">
            <v>ASPHALT ESCALATION</v>
          </cell>
          <cell r="E3946" t="str">
            <v>LPSM</v>
          </cell>
        </row>
        <row r="3947">
          <cell r="A3947" t="str">
            <v>99905-0000</v>
          </cell>
          <cell r="B3947" t="str">
            <v>Fuel Escalation</v>
          </cell>
          <cell r="C3947" t="str">
            <v>LPSM</v>
          </cell>
          <cell r="D3947" t="str">
            <v>FUEL ESCALATION</v>
          </cell>
          <cell r="E3947" t="str">
            <v>LPSM</v>
          </cell>
        </row>
        <row r="3948">
          <cell r="A3948" t="str">
            <v>99906-0000</v>
          </cell>
          <cell r="B3948" t="str">
            <v>Steel Escalation</v>
          </cell>
          <cell r="C3948" t="str">
            <v>LPSM</v>
          </cell>
          <cell r="D3948" t="str">
            <v>STEEL ESCALATION</v>
          </cell>
          <cell r="E3948" t="str">
            <v>LPSM</v>
          </cell>
        </row>
        <row r="3949">
          <cell r="A3949" t="str">
            <v>99920-0000</v>
          </cell>
          <cell r="B3949" t="str">
            <v>Design Contingency</v>
          </cell>
          <cell r="C3949" t="str">
            <v>LPSM</v>
          </cell>
          <cell r="D3949" t="str">
            <v>DESIGN CONTINGENCY</v>
          </cell>
          <cell r="E3949" t="str">
            <v>LPSM</v>
          </cell>
        </row>
        <row r="3950">
          <cell r="A3950" t="str">
            <v>99950-0000</v>
          </cell>
          <cell r="B3950" t="str">
            <v>Liquidated damages</v>
          </cell>
          <cell r="C3950" t="str">
            <v>Day</v>
          </cell>
          <cell r="D3950" t="str">
            <v>LIQUIDATED DAMAGES</v>
          </cell>
          <cell r="E3950" t="str">
            <v>DAY</v>
          </cell>
        </row>
        <row r="3951">
          <cell r="A3951" t="str">
            <v>99951-0000</v>
          </cell>
          <cell r="B3951" t="str">
            <v>Interest</v>
          </cell>
          <cell r="C3951" t="str">
            <v>LPSM</v>
          </cell>
          <cell r="D3951" t="str">
            <v>INTEREST</v>
          </cell>
          <cell r="E3951" t="str">
            <v>LPSM</v>
          </cell>
        </row>
        <row r="3952">
          <cell r="A3952" t="str">
            <v>99952-0000</v>
          </cell>
          <cell r="B3952" t="str">
            <v>Lab trailer payment</v>
          </cell>
          <cell r="C3952" t="str">
            <v>mo</v>
          </cell>
          <cell r="D3952" t="str">
            <v>LAB TRAILER PAYMENT</v>
          </cell>
          <cell r="E3952" t="str">
            <v>MO</v>
          </cell>
        </row>
        <row r="3953">
          <cell r="A3953" t="str">
            <v>99953-0000</v>
          </cell>
          <cell r="B3953" t="str">
            <v>Contingencies</v>
          </cell>
          <cell r="C3953" t="str">
            <v>LPSM</v>
          </cell>
          <cell r="D3953" t="str">
            <v>CONTINGENCIES</v>
          </cell>
          <cell r="E3953" t="str">
            <v>LPSM</v>
          </cell>
        </row>
        <row r="3954">
          <cell r="A3954" t="str">
            <v>99954-0000</v>
          </cell>
          <cell r="B3954" t="str">
            <v>Project Retainages</v>
          </cell>
          <cell r="C3954" t="str">
            <v>LPSM</v>
          </cell>
          <cell r="D3954" t="str">
            <v>PROJECT RETAINAGES</v>
          </cell>
          <cell r="E3954" t="str">
            <v>LPSM</v>
          </cell>
        </row>
        <row r="3955">
          <cell r="A3955" t="str">
            <v>99955-0000</v>
          </cell>
          <cell r="B3955" t="str">
            <v>Lab trailer payment</v>
          </cell>
          <cell r="C3955" t="str">
            <v>Day</v>
          </cell>
          <cell r="D3955" t="str">
            <v>LAB TRAILER PAYMENT</v>
          </cell>
          <cell r="E3955" t="str">
            <v>DAY</v>
          </cell>
        </row>
        <row r="3956">
          <cell r="A3956" t="str">
            <v>99956-0000</v>
          </cell>
          <cell r="B3956" t="str">
            <v>Funding reclassification</v>
          </cell>
          <cell r="C3956" t="str">
            <v>LPSM</v>
          </cell>
          <cell r="D3956" t="str">
            <v>FUNDING RECLASSIFICATION</v>
          </cell>
          <cell r="E3956" t="str">
            <v>LPSM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tabColor rgb="FF77FFFF"/>
    <pageSetUpPr fitToPage="1"/>
  </sheetPr>
  <dimension ref="A1:U87"/>
  <sheetViews>
    <sheetView showGridLines="0" tabSelected="1" zoomScale="85" zoomScaleNormal="85" zoomScaleSheetLayoutView="115" workbookViewId="0">
      <selection activeCell="S38" sqref="S38"/>
    </sheetView>
  </sheetViews>
  <sheetFormatPr defaultRowHeight="12.75" x14ac:dyDescent="0.2"/>
  <cols>
    <col min="1" max="1" width="2.7109375" customWidth="1"/>
    <col min="2" max="2" width="9.7109375" bestFit="1" customWidth="1"/>
    <col min="3" max="3" width="15.140625" customWidth="1"/>
    <col min="6" max="6" width="5.85546875" customWidth="1"/>
    <col min="7" max="7" width="14.85546875" customWidth="1"/>
    <col min="9" max="9" width="14.5703125" customWidth="1"/>
    <col min="10" max="10" width="1.85546875" customWidth="1"/>
    <col min="11" max="11" width="3" customWidth="1"/>
    <col min="12" max="12" width="4.5703125" customWidth="1"/>
    <col min="13" max="13" width="2.7109375" customWidth="1"/>
  </cols>
  <sheetData>
    <row r="1" spans="2:21" x14ac:dyDescent="0.2">
      <c r="N1" s="177"/>
      <c r="O1" s="178"/>
    </row>
    <row r="2" spans="2:21" x14ac:dyDescent="0.2">
      <c r="B2" s="190"/>
      <c r="C2" s="191"/>
      <c r="D2" s="37"/>
      <c r="E2" s="37"/>
      <c r="F2" s="37"/>
      <c r="G2" s="38"/>
      <c r="H2" s="38"/>
      <c r="I2" s="39"/>
      <c r="J2" s="39"/>
      <c r="K2" s="186"/>
      <c r="L2" s="187"/>
      <c r="N2" s="178"/>
      <c r="O2" s="178"/>
    </row>
    <row r="3" spans="2:21" x14ac:dyDescent="0.2">
      <c r="B3" s="192"/>
      <c r="C3" s="193"/>
      <c r="D3" s="22"/>
      <c r="E3" s="22"/>
      <c r="F3" s="22"/>
      <c r="G3" s="40"/>
      <c r="H3" s="40"/>
      <c r="I3" s="41"/>
      <c r="J3" s="41"/>
      <c r="K3" s="188"/>
      <c r="L3" s="189"/>
      <c r="N3" s="178"/>
      <c r="O3" s="178"/>
      <c r="P3" s="61" t="s">
        <v>80</v>
      </c>
    </row>
    <row r="4" spans="2:21" ht="24" customHeight="1" x14ac:dyDescent="0.3">
      <c r="B4" s="183" t="s">
        <v>39</v>
      </c>
      <c r="C4" s="184"/>
      <c r="D4" s="184"/>
      <c r="E4" s="184"/>
      <c r="F4" s="184"/>
      <c r="G4" s="184"/>
      <c r="H4" s="184"/>
      <c r="I4" s="184"/>
      <c r="J4" s="184"/>
      <c r="K4" s="184"/>
      <c r="L4" s="185"/>
      <c r="N4" s="178"/>
      <c r="O4" s="178"/>
      <c r="P4" s="62" t="s">
        <v>81</v>
      </c>
    </row>
    <row r="5" spans="2:21" ht="13.5" x14ac:dyDescent="0.2">
      <c r="B5" s="181"/>
      <c r="C5" s="182"/>
      <c r="D5" s="182"/>
      <c r="E5" s="182"/>
      <c r="F5" s="182"/>
      <c r="G5" s="179"/>
      <c r="H5" s="179"/>
      <c r="I5" s="179"/>
      <c r="J5" s="179"/>
      <c r="K5" s="179"/>
      <c r="L5" s="180"/>
      <c r="N5" s="178"/>
      <c r="O5" s="178"/>
      <c r="P5" s="59"/>
    </row>
    <row r="6" spans="2:21" ht="15" customHeight="1" x14ac:dyDescent="0.2">
      <c r="B6" s="200" t="s">
        <v>16</v>
      </c>
      <c r="C6" s="201"/>
      <c r="D6" s="201"/>
      <c r="E6" s="201"/>
      <c r="F6" s="201"/>
      <c r="G6" s="202"/>
      <c r="H6" s="202"/>
      <c r="I6" s="202"/>
      <c r="J6" s="202"/>
      <c r="K6" s="202"/>
      <c r="L6" s="203"/>
      <c r="N6" s="178"/>
      <c r="O6" s="178"/>
      <c r="P6" s="61" t="s">
        <v>82</v>
      </c>
    </row>
    <row r="7" spans="2:21" ht="12" customHeight="1" x14ac:dyDescent="0.2">
      <c r="B7" s="17"/>
      <c r="C7" s="18"/>
      <c r="D7" s="19"/>
      <c r="E7" s="19"/>
      <c r="F7" s="19"/>
      <c r="G7" s="19"/>
      <c r="H7" s="19"/>
      <c r="I7" s="19"/>
      <c r="J7" s="19"/>
      <c r="K7" s="19"/>
      <c r="L7" s="20"/>
      <c r="N7" s="178"/>
      <c r="O7" s="178"/>
      <c r="P7" s="59"/>
    </row>
    <row r="8" spans="2:21" ht="12" customHeight="1" x14ac:dyDescent="0.2">
      <c r="B8" s="194" t="s">
        <v>42</v>
      </c>
      <c r="C8" s="195"/>
      <c r="D8" s="195"/>
      <c r="E8" s="195"/>
      <c r="F8" s="195"/>
      <c r="G8" s="195"/>
      <c r="H8" s="195"/>
      <c r="I8" s="195"/>
      <c r="J8" s="195"/>
      <c r="K8" s="195"/>
      <c r="L8" s="196"/>
      <c r="N8" s="178"/>
      <c r="O8" s="178"/>
      <c r="P8" s="60" t="s">
        <v>83</v>
      </c>
    </row>
    <row r="9" spans="2:21" x14ac:dyDescent="0.2">
      <c r="B9" s="21"/>
      <c r="C9" s="19"/>
      <c r="D9" s="19"/>
      <c r="E9" s="19"/>
      <c r="F9" s="19"/>
      <c r="G9" s="19"/>
      <c r="H9" s="19"/>
      <c r="I9" s="19"/>
      <c r="J9" s="19"/>
      <c r="K9" s="19"/>
      <c r="L9" s="20"/>
      <c r="N9" s="178"/>
      <c r="O9" s="178"/>
      <c r="P9" s="60" t="s">
        <v>84</v>
      </c>
    </row>
    <row r="10" spans="2:21" ht="9.75" customHeight="1" x14ac:dyDescent="0.2">
      <c r="B10" s="21"/>
      <c r="C10" s="19"/>
      <c r="D10" s="19"/>
      <c r="E10" s="19"/>
      <c r="F10" s="19"/>
      <c r="G10" s="19"/>
      <c r="H10" s="19"/>
      <c r="I10" s="19"/>
      <c r="J10" s="19"/>
      <c r="K10" s="19"/>
      <c r="L10" s="20"/>
      <c r="N10" s="178"/>
      <c r="O10" s="178"/>
      <c r="P10" s="60" t="s">
        <v>85</v>
      </c>
    </row>
    <row r="11" spans="2:21" s="23" customFormat="1" ht="24" customHeight="1" x14ac:dyDescent="0.2">
      <c r="B11" s="21"/>
      <c r="C11" s="207" t="s">
        <v>53</v>
      </c>
      <c r="D11" s="207"/>
      <c r="E11" s="207"/>
      <c r="F11" s="207"/>
      <c r="G11" s="207"/>
      <c r="H11" s="207"/>
      <c r="I11" s="207"/>
      <c r="J11" s="19"/>
      <c r="K11" s="19"/>
      <c r="L11" s="20"/>
      <c r="N11" s="178"/>
      <c r="O11" s="178"/>
      <c r="P11" s="60" t="s">
        <v>94</v>
      </c>
    </row>
    <row r="12" spans="2:21" x14ac:dyDescent="0.2">
      <c r="B12" s="21"/>
      <c r="C12" s="207"/>
      <c r="D12" s="207"/>
      <c r="E12" s="207"/>
      <c r="F12" s="207"/>
      <c r="G12" s="207"/>
      <c r="H12" s="207"/>
      <c r="I12" s="207"/>
      <c r="J12" s="19"/>
      <c r="K12" s="19"/>
      <c r="L12" s="20"/>
      <c r="N12" s="178"/>
      <c r="O12" s="178"/>
      <c r="P12" s="60" t="s">
        <v>95</v>
      </c>
    </row>
    <row r="13" spans="2:21" s="23" customFormat="1" x14ac:dyDescent="0.2">
      <c r="B13" s="21"/>
      <c r="C13" s="19"/>
      <c r="D13" s="19"/>
      <c r="E13" s="19"/>
      <c r="F13" s="19"/>
      <c r="G13" s="19"/>
      <c r="H13" s="19"/>
      <c r="I13" s="19"/>
      <c r="J13" s="19"/>
      <c r="K13" s="19"/>
      <c r="L13" s="20"/>
      <c r="N13" s="178"/>
      <c r="O13" s="178"/>
      <c r="P13" s="64"/>
    </row>
    <row r="14" spans="2:21" s="23" customFormat="1" x14ac:dyDescent="0.2">
      <c r="B14" s="21"/>
      <c r="C14" s="19"/>
      <c r="D14" s="19"/>
      <c r="E14" s="19"/>
      <c r="F14" s="19"/>
      <c r="G14" s="19"/>
      <c r="H14" s="19"/>
      <c r="I14" s="19"/>
      <c r="J14" s="19"/>
      <c r="K14" s="19"/>
      <c r="L14" s="20"/>
      <c r="N14" s="178"/>
      <c r="O14" s="178"/>
      <c r="P14" s="66" t="s">
        <v>86</v>
      </c>
      <c r="Q14" s="63"/>
      <c r="R14" s="63"/>
      <c r="S14" s="63"/>
      <c r="T14" s="63"/>
      <c r="U14"/>
    </row>
    <row r="15" spans="2:21" x14ac:dyDescent="0.2">
      <c r="B15" s="21"/>
      <c r="C15" s="19"/>
      <c r="D15" s="19"/>
      <c r="E15" s="19"/>
      <c r="F15" s="22"/>
      <c r="G15" s="19"/>
      <c r="H15" s="19"/>
      <c r="I15" s="19"/>
      <c r="J15" s="19"/>
      <c r="K15" s="19"/>
      <c r="L15" s="20"/>
      <c r="N15" s="178"/>
      <c r="O15" s="178"/>
      <c r="P15" s="63"/>
      <c r="Q15" s="63"/>
      <c r="R15" s="63"/>
      <c r="S15" s="63"/>
      <c r="T15" s="63"/>
    </row>
    <row r="16" spans="2:21" x14ac:dyDescent="0.2">
      <c r="B16" s="21"/>
      <c r="C16" s="19"/>
      <c r="D16" s="19"/>
      <c r="E16" s="33"/>
      <c r="F16" s="34" t="s">
        <v>40</v>
      </c>
      <c r="G16" s="16" t="s">
        <v>37</v>
      </c>
      <c r="H16" s="19"/>
      <c r="I16" s="19"/>
      <c r="J16" s="19"/>
      <c r="K16" s="19"/>
      <c r="L16" s="20"/>
      <c r="N16" s="178"/>
      <c r="O16" s="178"/>
      <c r="P16" s="64" t="s">
        <v>87</v>
      </c>
      <c r="Q16" s="63"/>
      <c r="R16" s="63"/>
      <c r="S16" s="63"/>
      <c r="T16" s="63"/>
    </row>
    <row r="17" spans="2:21" x14ac:dyDescent="0.2">
      <c r="B17" s="21"/>
      <c r="C17" s="19"/>
      <c r="D17" s="19"/>
      <c r="E17" s="19"/>
      <c r="F17" s="22"/>
      <c r="G17" s="22"/>
      <c r="H17" s="19"/>
      <c r="I17" s="19"/>
      <c r="J17" s="19"/>
      <c r="K17" s="19"/>
      <c r="L17" s="20"/>
      <c r="N17" s="178"/>
      <c r="O17" s="178"/>
      <c r="P17" s="64" t="s">
        <v>88</v>
      </c>
      <c r="Q17" s="63"/>
      <c r="R17" s="65" t="s">
        <v>96</v>
      </c>
      <c r="S17" s="63"/>
      <c r="T17" s="63"/>
    </row>
    <row r="18" spans="2:21" x14ac:dyDescent="0.2">
      <c r="B18" s="21"/>
      <c r="C18" s="19"/>
      <c r="D18" s="19"/>
      <c r="E18" s="33"/>
      <c r="F18" s="34" t="s">
        <v>41</v>
      </c>
      <c r="G18" s="16" t="s">
        <v>37</v>
      </c>
      <c r="H18" s="19"/>
      <c r="I18" s="19"/>
      <c r="J18" s="19"/>
      <c r="K18" s="19"/>
      <c r="L18" s="20"/>
      <c r="N18" s="178"/>
      <c r="O18" s="178"/>
      <c r="P18" s="63"/>
      <c r="Q18" s="63"/>
      <c r="R18" s="63"/>
      <c r="S18" s="63"/>
      <c r="T18" s="63"/>
    </row>
    <row r="19" spans="2:21" x14ac:dyDescent="0.2">
      <c r="B19" s="21"/>
      <c r="C19" s="19"/>
      <c r="D19" s="19"/>
      <c r="E19" s="19"/>
      <c r="F19" s="19"/>
      <c r="G19" s="19"/>
      <c r="H19" s="19"/>
      <c r="I19" s="19"/>
      <c r="J19" s="19"/>
      <c r="K19" s="19"/>
      <c r="L19" s="20"/>
      <c r="N19" s="178"/>
      <c r="O19" s="178"/>
      <c r="P19" s="66" t="s">
        <v>89</v>
      </c>
      <c r="Q19" s="63"/>
      <c r="R19" s="63"/>
      <c r="S19" s="63"/>
      <c r="T19" s="63"/>
    </row>
    <row r="20" spans="2:21" x14ac:dyDescent="0.2">
      <c r="B20" s="21"/>
      <c r="J20" s="19"/>
      <c r="K20" s="19"/>
      <c r="L20" s="20"/>
      <c r="N20" s="178"/>
      <c r="O20" s="178"/>
      <c r="P20" s="63"/>
      <c r="Q20" s="63"/>
      <c r="R20" s="63"/>
      <c r="S20" s="63"/>
      <c r="T20" s="63"/>
    </row>
    <row r="21" spans="2:21" x14ac:dyDescent="0.2">
      <c r="B21" s="21"/>
      <c r="J21" s="19"/>
      <c r="K21" s="19"/>
      <c r="L21" s="20"/>
      <c r="N21" s="178"/>
      <c r="O21" s="178"/>
      <c r="P21" s="64" t="s">
        <v>90</v>
      </c>
      <c r="Q21" s="63"/>
      <c r="R21" s="63"/>
      <c r="S21" s="63"/>
      <c r="T21" s="63"/>
    </row>
    <row r="22" spans="2:21" x14ac:dyDescent="0.2">
      <c r="B22" s="21"/>
      <c r="C22" s="19"/>
      <c r="D22" s="19"/>
      <c r="E22" s="19"/>
      <c r="F22" s="19"/>
      <c r="G22" s="19"/>
      <c r="H22" s="19"/>
      <c r="I22" s="19"/>
      <c r="J22" s="19"/>
      <c r="K22" s="19"/>
      <c r="L22" s="20"/>
      <c r="N22" s="178"/>
      <c r="O22" s="178"/>
      <c r="P22" s="64" t="s">
        <v>91</v>
      </c>
      <c r="Q22" s="63"/>
      <c r="R22" s="63"/>
      <c r="S22" s="63"/>
      <c r="T22" s="63"/>
      <c r="U22" s="23"/>
    </row>
    <row r="23" spans="2:21" s="23" customFormat="1" x14ac:dyDescent="0.2">
      <c r="B23" s="183" t="s">
        <v>43</v>
      </c>
      <c r="C23" s="184"/>
      <c r="D23" s="184"/>
      <c r="E23" s="184"/>
      <c r="F23" s="184"/>
      <c r="G23" s="184"/>
      <c r="H23" s="184"/>
      <c r="I23" s="184"/>
      <c r="J23" s="184"/>
      <c r="K23" s="184"/>
      <c r="L23" s="185"/>
      <c r="N23" s="178"/>
      <c r="O23" s="178"/>
      <c r="P23" s="64" t="s">
        <v>92</v>
      </c>
      <c r="Q23" s="63"/>
      <c r="R23" s="63"/>
      <c r="S23" s="63"/>
      <c r="T23" s="63"/>
      <c r="U23"/>
    </row>
    <row r="24" spans="2:21" x14ac:dyDescent="0.2">
      <c r="B24" s="21"/>
      <c r="C24" s="19"/>
      <c r="D24" s="19"/>
      <c r="E24" s="19"/>
      <c r="F24" s="19"/>
      <c r="G24" s="19"/>
      <c r="H24" s="19"/>
      <c r="I24" s="19"/>
      <c r="J24" s="19"/>
      <c r="K24" s="19"/>
      <c r="L24" s="20"/>
      <c r="N24" s="178"/>
      <c r="O24" s="178"/>
      <c r="P24" s="64" t="s">
        <v>93</v>
      </c>
      <c r="Q24" s="63"/>
      <c r="R24" s="63"/>
      <c r="S24" s="63"/>
      <c r="T24" s="63"/>
      <c r="U24" s="23"/>
    </row>
    <row r="25" spans="2:21" s="23" customFormat="1" ht="15.75" x14ac:dyDescent="0.25">
      <c r="B25" s="197" t="s">
        <v>45</v>
      </c>
      <c r="C25" s="198"/>
      <c r="D25" s="198"/>
      <c r="E25" s="198"/>
      <c r="F25" s="198"/>
      <c r="G25" s="198"/>
      <c r="H25" s="198"/>
      <c r="I25" s="198"/>
      <c r="J25" s="198"/>
      <c r="K25" s="198"/>
      <c r="L25" s="199"/>
      <c r="N25" s="178"/>
      <c r="O25" s="178"/>
    </row>
    <row r="26" spans="2:21" x14ac:dyDescent="0.2">
      <c r="B26" s="21"/>
      <c r="C26" s="19"/>
      <c r="D26" s="19"/>
      <c r="E26" s="19"/>
      <c r="F26" s="19"/>
      <c r="G26" s="19"/>
      <c r="H26" s="19"/>
      <c r="I26" s="19"/>
      <c r="J26" s="19"/>
      <c r="K26" s="19"/>
      <c r="L26" s="20"/>
      <c r="N26" s="178"/>
      <c r="O26" s="178"/>
    </row>
    <row r="27" spans="2:21" x14ac:dyDescent="0.2">
      <c r="B27" s="21"/>
      <c r="C27" s="19"/>
      <c r="D27" s="19"/>
      <c r="E27" s="19"/>
      <c r="F27" s="19"/>
      <c r="G27" s="19"/>
      <c r="H27" s="19"/>
      <c r="I27" s="19"/>
      <c r="J27" s="19"/>
      <c r="K27" s="19"/>
      <c r="L27" s="20"/>
      <c r="N27" s="178"/>
      <c r="O27" s="178"/>
    </row>
    <row r="28" spans="2:21" x14ac:dyDescent="0.2">
      <c r="B28" s="21"/>
      <c r="C28" s="19"/>
      <c r="D28" s="19"/>
      <c r="E28" s="19"/>
      <c r="F28" s="19"/>
      <c r="G28" s="19"/>
      <c r="H28" s="19"/>
      <c r="I28" s="19"/>
      <c r="J28" s="19"/>
      <c r="K28" s="19"/>
      <c r="L28" s="20"/>
      <c r="N28" s="178"/>
      <c r="O28" s="178"/>
    </row>
    <row r="29" spans="2:21" x14ac:dyDescent="0.2">
      <c r="B29" s="21"/>
      <c r="C29" s="19"/>
      <c r="D29" s="19"/>
      <c r="E29" s="19"/>
      <c r="F29" s="19"/>
      <c r="G29" s="19"/>
      <c r="H29" s="19"/>
      <c r="I29" s="19"/>
      <c r="J29" s="19"/>
      <c r="K29" s="19"/>
      <c r="L29" s="20"/>
      <c r="N29" s="178"/>
      <c r="O29" s="178"/>
    </row>
    <row r="30" spans="2:21" x14ac:dyDescent="0.2">
      <c r="B30" s="204">
        <f ca="1">TODAY()</f>
        <v>44851</v>
      </c>
      <c r="C30" s="205"/>
      <c r="D30" s="205"/>
      <c r="E30" s="205"/>
      <c r="F30" s="205"/>
      <c r="G30" s="205"/>
      <c r="H30" s="205"/>
      <c r="I30" s="205"/>
      <c r="J30" s="205"/>
      <c r="K30" s="205"/>
      <c r="L30" s="206"/>
      <c r="N30" s="178"/>
      <c r="O30" s="178"/>
    </row>
    <row r="31" spans="2:21" x14ac:dyDescent="0.2">
      <c r="B31" s="21"/>
      <c r="C31" s="19"/>
      <c r="D31" s="19"/>
      <c r="E31" s="19"/>
      <c r="F31" s="19"/>
      <c r="G31" s="19"/>
      <c r="H31" s="19"/>
      <c r="I31" s="19"/>
      <c r="J31" s="19"/>
      <c r="K31" s="19"/>
      <c r="L31" s="20"/>
      <c r="N31" s="178"/>
      <c r="O31" s="178"/>
    </row>
    <row r="32" spans="2:21" x14ac:dyDescent="0.2">
      <c r="B32" s="204"/>
      <c r="C32" s="205"/>
      <c r="D32" s="205"/>
      <c r="E32" s="205"/>
      <c r="F32" s="205"/>
      <c r="G32" s="205"/>
      <c r="H32" s="205"/>
      <c r="I32" s="205"/>
      <c r="J32" s="205"/>
      <c r="K32" s="205"/>
      <c r="L32" s="206"/>
      <c r="N32" s="178"/>
      <c r="O32" s="178"/>
    </row>
    <row r="33" spans="2:15" x14ac:dyDescent="0.2">
      <c r="B33" s="204"/>
      <c r="C33" s="205"/>
      <c r="D33" s="205"/>
      <c r="E33" s="205"/>
      <c r="F33" s="205"/>
      <c r="G33" s="205"/>
      <c r="H33" s="205"/>
      <c r="I33" s="205"/>
      <c r="J33" s="205"/>
      <c r="K33" s="205"/>
      <c r="L33" s="206"/>
      <c r="N33" s="178"/>
      <c r="O33" s="178"/>
    </row>
    <row r="34" spans="2:15" s="23" customFormat="1" x14ac:dyDescent="0.2">
      <c r="B34" s="183" t="s">
        <v>44</v>
      </c>
      <c r="C34" s="184"/>
      <c r="D34" s="184"/>
      <c r="E34" s="184"/>
      <c r="F34" s="184"/>
      <c r="G34" s="184"/>
      <c r="H34" s="184"/>
      <c r="I34" s="184"/>
      <c r="J34" s="184"/>
      <c r="K34" s="184"/>
      <c r="L34" s="185"/>
      <c r="N34" s="178"/>
      <c r="O34" s="178"/>
    </row>
    <row r="35" spans="2:15" x14ac:dyDescent="0.2">
      <c r="B35" s="21"/>
      <c r="C35" s="19"/>
      <c r="D35" s="19"/>
      <c r="E35" s="19"/>
      <c r="F35" s="19"/>
      <c r="G35" s="19"/>
      <c r="H35" s="19"/>
      <c r="I35" s="19"/>
      <c r="J35" s="19"/>
      <c r="K35" s="19"/>
      <c r="L35" s="20"/>
      <c r="N35" s="178"/>
      <c r="O35" s="178"/>
    </row>
    <row r="36" spans="2:15" x14ac:dyDescent="0.2">
      <c r="B36" s="21"/>
      <c r="C36" s="19"/>
      <c r="D36" s="19"/>
      <c r="E36" s="19"/>
      <c r="F36" s="19"/>
      <c r="G36" s="19"/>
      <c r="H36" s="19"/>
      <c r="I36" s="19"/>
      <c r="J36" s="19"/>
      <c r="K36" s="19"/>
      <c r="L36" s="20"/>
      <c r="N36" s="178"/>
      <c r="O36" s="178"/>
    </row>
    <row r="37" spans="2:15" x14ac:dyDescent="0.2">
      <c r="B37" s="21"/>
      <c r="C37" s="19"/>
      <c r="D37" s="19"/>
      <c r="E37" s="19"/>
      <c r="F37" s="19"/>
      <c r="G37" s="19"/>
      <c r="H37" s="19"/>
      <c r="I37" s="19"/>
      <c r="J37" s="19"/>
      <c r="K37" s="19"/>
      <c r="L37" s="20"/>
      <c r="N37" s="178"/>
      <c r="O37" s="178"/>
    </row>
    <row r="38" spans="2:15" x14ac:dyDescent="0.2">
      <c r="B38" s="21"/>
      <c r="C38" s="19"/>
      <c r="D38" s="19"/>
      <c r="E38" s="19"/>
      <c r="F38" s="19"/>
      <c r="G38" s="19"/>
      <c r="H38" s="19"/>
      <c r="I38" s="19"/>
      <c r="J38" s="19"/>
      <c r="K38" s="19"/>
      <c r="L38" s="20"/>
      <c r="N38" s="178"/>
      <c r="O38" s="178"/>
    </row>
    <row r="39" spans="2:15" x14ac:dyDescent="0.2">
      <c r="B39" s="21"/>
      <c r="C39" s="19"/>
      <c r="D39" s="19"/>
      <c r="E39" s="19"/>
      <c r="F39" s="19"/>
      <c r="G39" s="19"/>
      <c r="H39" s="19"/>
      <c r="I39" s="19"/>
      <c r="J39" s="19"/>
      <c r="K39" s="19"/>
      <c r="L39" s="20"/>
      <c r="N39" s="178"/>
      <c r="O39" s="178"/>
    </row>
    <row r="40" spans="2:15" x14ac:dyDescent="0.2">
      <c r="B40" s="21"/>
      <c r="C40" s="19"/>
      <c r="D40" s="19"/>
      <c r="E40" s="19"/>
      <c r="F40" s="19"/>
      <c r="G40" s="19"/>
      <c r="H40" s="19"/>
      <c r="I40" s="19"/>
      <c r="J40" s="19"/>
      <c r="K40" s="19"/>
      <c r="L40" s="20"/>
      <c r="N40" s="178"/>
      <c r="O40" s="178"/>
    </row>
    <row r="41" spans="2:15" x14ac:dyDescent="0.2">
      <c r="B41" s="21"/>
      <c r="C41" s="19"/>
      <c r="D41" s="19"/>
      <c r="E41" s="19"/>
      <c r="F41" s="19"/>
      <c r="G41" s="19"/>
      <c r="H41" s="19"/>
      <c r="I41" s="19"/>
      <c r="J41" s="19"/>
      <c r="K41" s="19"/>
      <c r="L41" s="20"/>
      <c r="N41" s="178"/>
      <c r="O41" s="178"/>
    </row>
    <row r="42" spans="2:15" x14ac:dyDescent="0.2">
      <c r="B42" s="21"/>
      <c r="C42" s="19"/>
      <c r="D42" s="19"/>
      <c r="E42" s="19"/>
      <c r="F42" s="19"/>
      <c r="G42" s="19"/>
      <c r="H42" s="19"/>
      <c r="I42" s="19"/>
      <c r="J42" s="19"/>
      <c r="K42" s="19"/>
      <c r="L42" s="20"/>
      <c r="N42" s="178"/>
      <c r="O42" s="178"/>
    </row>
    <row r="43" spans="2:15" x14ac:dyDescent="0.2">
      <c r="B43" s="21"/>
      <c r="C43" s="19"/>
      <c r="D43" s="19"/>
      <c r="E43" s="19"/>
      <c r="F43" s="19"/>
      <c r="G43" s="19"/>
      <c r="H43" s="19"/>
      <c r="I43" s="19"/>
      <c r="J43" s="19"/>
      <c r="K43" s="19"/>
      <c r="L43" s="20"/>
      <c r="N43" s="178"/>
      <c r="O43" s="178"/>
    </row>
    <row r="44" spans="2:15" x14ac:dyDescent="0.2">
      <c r="B44" s="21"/>
      <c r="C44" s="19"/>
      <c r="D44" s="19"/>
      <c r="E44" s="19"/>
      <c r="F44" s="19"/>
      <c r="G44" s="19"/>
      <c r="H44" s="19"/>
      <c r="I44" s="19"/>
      <c r="J44" s="19"/>
      <c r="K44" s="19"/>
      <c r="L44" s="20"/>
      <c r="N44" s="178"/>
      <c r="O44" s="178"/>
    </row>
    <row r="45" spans="2:15" x14ac:dyDescent="0.2">
      <c r="B45" s="21"/>
      <c r="C45" s="19"/>
      <c r="D45" s="19"/>
      <c r="E45" s="19"/>
      <c r="F45" s="19"/>
      <c r="G45" s="19"/>
      <c r="H45" s="19"/>
      <c r="I45" s="19"/>
      <c r="J45" s="19"/>
      <c r="K45" s="19"/>
      <c r="L45" s="20"/>
      <c r="N45" s="178"/>
      <c r="O45" s="178"/>
    </row>
    <row r="46" spans="2:15" x14ac:dyDescent="0.2">
      <c r="B46" s="21"/>
      <c r="C46" s="19"/>
      <c r="D46" s="19"/>
      <c r="E46" s="19"/>
      <c r="F46" s="19"/>
      <c r="G46" s="19"/>
      <c r="H46" s="19"/>
      <c r="I46" s="19"/>
      <c r="J46" s="19"/>
      <c r="K46" s="19"/>
      <c r="L46" s="20"/>
      <c r="N46" s="178"/>
      <c r="O46" s="178"/>
    </row>
    <row r="47" spans="2:15" x14ac:dyDescent="0.2">
      <c r="B47" s="21"/>
      <c r="C47" s="19"/>
      <c r="D47" s="19"/>
      <c r="E47" s="19"/>
      <c r="F47" s="19"/>
      <c r="G47" s="19"/>
      <c r="H47" s="19"/>
      <c r="I47" s="19"/>
      <c r="J47" s="19"/>
      <c r="K47" s="19"/>
      <c r="L47" s="20"/>
      <c r="N47" s="178"/>
      <c r="O47" s="178"/>
    </row>
    <row r="48" spans="2:15" x14ac:dyDescent="0.2">
      <c r="B48" s="21"/>
      <c r="C48" s="19"/>
      <c r="D48" s="19"/>
      <c r="E48" s="19"/>
      <c r="F48" s="19"/>
      <c r="G48" s="19"/>
      <c r="H48" s="19"/>
      <c r="I48" s="19"/>
      <c r="J48" s="19"/>
      <c r="K48" s="19"/>
      <c r="L48" s="20"/>
      <c r="N48" s="178"/>
      <c r="O48" s="178"/>
    </row>
    <row r="49" spans="1:15" x14ac:dyDescent="0.2">
      <c r="B49" s="21"/>
      <c r="C49" s="19"/>
      <c r="D49" s="19"/>
      <c r="E49" s="19"/>
      <c r="F49" s="19"/>
      <c r="G49" s="19"/>
      <c r="H49" s="19"/>
      <c r="I49" s="19"/>
      <c r="J49" s="19"/>
      <c r="K49" s="19"/>
      <c r="L49" s="20"/>
      <c r="N49" s="178"/>
      <c r="O49" s="178"/>
    </row>
    <row r="50" spans="1:15" x14ac:dyDescent="0.2">
      <c r="B50" s="21"/>
      <c r="C50" s="19"/>
      <c r="D50" s="19"/>
      <c r="E50" s="19"/>
      <c r="F50" s="19"/>
      <c r="G50" s="19"/>
      <c r="H50" s="19"/>
      <c r="I50" s="19"/>
      <c r="J50" s="19"/>
      <c r="K50" s="19"/>
      <c r="L50" s="20"/>
      <c r="N50" s="178"/>
      <c r="O50" s="178"/>
    </row>
    <row r="51" spans="1:15" x14ac:dyDescent="0.2">
      <c r="B51" s="21"/>
      <c r="C51" s="19"/>
      <c r="D51" s="19"/>
      <c r="E51" s="19"/>
      <c r="F51" s="19"/>
      <c r="G51" s="19"/>
      <c r="H51" s="19"/>
      <c r="I51" s="19"/>
      <c r="J51" s="19"/>
      <c r="K51" s="19"/>
      <c r="L51" s="20"/>
      <c r="N51" s="178"/>
      <c r="O51" s="178"/>
    </row>
    <row r="52" spans="1:15" x14ac:dyDescent="0.2">
      <c r="B52" s="21"/>
      <c r="C52" s="19"/>
      <c r="D52" s="19"/>
      <c r="E52" s="19"/>
      <c r="F52" s="19"/>
      <c r="G52" s="19"/>
      <c r="H52" s="19"/>
      <c r="I52" s="19"/>
      <c r="J52" s="19"/>
      <c r="K52" s="19"/>
      <c r="L52" s="20"/>
      <c r="N52" s="178"/>
      <c r="O52" s="178"/>
    </row>
    <row r="53" spans="1:15" x14ac:dyDescent="0.2">
      <c r="B53" s="21"/>
      <c r="C53" s="19"/>
      <c r="D53" s="19"/>
      <c r="E53" s="19"/>
      <c r="F53" s="19"/>
      <c r="G53" s="19"/>
      <c r="H53" s="19"/>
      <c r="I53" s="19"/>
      <c r="J53" s="19"/>
      <c r="K53" s="19"/>
      <c r="L53" s="20"/>
      <c r="N53" s="178"/>
      <c r="O53" s="178"/>
    </row>
    <row r="54" spans="1:15" x14ac:dyDescent="0.2">
      <c r="B54" s="174" t="s">
        <v>144</v>
      </c>
      <c r="C54" s="175"/>
      <c r="D54" s="175"/>
      <c r="E54" s="175"/>
      <c r="F54" s="175"/>
      <c r="G54" s="175"/>
      <c r="H54" s="175"/>
      <c r="I54" s="175"/>
      <c r="J54" s="175"/>
      <c r="K54" s="175"/>
      <c r="L54" s="176"/>
      <c r="N54" s="178"/>
      <c r="O54" s="178"/>
    </row>
    <row r="55" spans="1:15" x14ac:dyDescent="0.2">
      <c r="N55" s="178"/>
      <c r="O55" s="178"/>
    </row>
    <row r="56" spans="1:15" x14ac:dyDescent="0.2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8"/>
      <c r="O56" s="178"/>
    </row>
    <row r="57" spans="1:15" x14ac:dyDescent="0.2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8"/>
      <c r="O57" s="178"/>
    </row>
    <row r="58" spans="1:15" x14ac:dyDescent="0.2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8"/>
      <c r="O58" s="178"/>
    </row>
    <row r="59" spans="1:15" x14ac:dyDescent="0.2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8"/>
      <c r="O59" s="178"/>
    </row>
    <row r="60" spans="1:15" x14ac:dyDescent="0.2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8"/>
      <c r="O60" s="178"/>
    </row>
    <row r="61" spans="1:15" x14ac:dyDescent="0.2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8"/>
      <c r="O61" s="178"/>
    </row>
    <row r="66" spans="2:3" hidden="1" x14ac:dyDescent="0.2">
      <c r="B66" s="25" t="s">
        <v>4</v>
      </c>
    </row>
    <row r="67" spans="2:3" hidden="1" x14ac:dyDescent="0.2">
      <c r="B67" s="25" t="s">
        <v>31</v>
      </c>
    </row>
    <row r="79" spans="2:3" hidden="1" x14ac:dyDescent="0.2">
      <c r="C79" s="25" t="s">
        <v>53</v>
      </c>
    </row>
    <row r="80" spans="2:3" hidden="1" x14ac:dyDescent="0.2">
      <c r="C80" s="25" t="s">
        <v>47</v>
      </c>
    </row>
    <row r="81" spans="3:3" hidden="1" x14ac:dyDescent="0.2">
      <c r="C81" s="25" t="s">
        <v>48</v>
      </c>
    </row>
    <row r="82" spans="3:3" hidden="1" x14ac:dyDescent="0.2">
      <c r="C82" s="25" t="s">
        <v>49</v>
      </c>
    </row>
    <row r="83" spans="3:3" hidden="1" x14ac:dyDescent="0.2">
      <c r="C83" s="25" t="s">
        <v>50</v>
      </c>
    </row>
    <row r="84" spans="3:3" hidden="1" x14ac:dyDescent="0.2">
      <c r="C84" s="25" t="s">
        <v>51</v>
      </c>
    </row>
    <row r="85" spans="3:3" hidden="1" x14ac:dyDescent="0.2">
      <c r="C85" s="25" t="s">
        <v>77</v>
      </c>
    </row>
    <row r="86" spans="3:3" hidden="1" x14ac:dyDescent="0.2">
      <c r="C86" s="25" t="s">
        <v>52</v>
      </c>
    </row>
    <row r="87" spans="3:3" hidden="1" x14ac:dyDescent="0.2">
      <c r="C87" s="25" t="s">
        <v>78</v>
      </c>
    </row>
  </sheetData>
  <sheetProtection sheet="1" objects="1" scenarios="1"/>
  <mergeCells count="19">
    <mergeCell ref="B32:L32"/>
    <mergeCell ref="B30:L30"/>
    <mergeCell ref="C11:I12"/>
    <mergeCell ref="B54:L54"/>
    <mergeCell ref="N1:O61"/>
    <mergeCell ref="A56:M61"/>
    <mergeCell ref="G5:L5"/>
    <mergeCell ref="B5:C5"/>
    <mergeCell ref="D5:F5"/>
    <mergeCell ref="B4:L4"/>
    <mergeCell ref="K2:L3"/>
    <mergeCell ref="B2:C2"/>
    <mergeCell ref="B3:C3"/>
    <mergeCell ref="B8:L8"/>
    <mergeCell ref="B25:L25"/>
    <mergeCell ref="B23:L23"/>
    <mergeCell ref="B34:L34"/>
    <mergeCell ref="B6:L6"/>
    <mergeCell ref="B33:L33"/>
  </mergeCells>
  <phoneticPr fontId="0" type="noConversion"/>
  <conditionalFormatting sqref="G16">
    <cfRule type="expression" dxfId="506" priority="17">
      <formula>$G$16=0</formula>
    </cfRule>
    <cfRule type="expression" dxfId="505" priority="18">
      <formula>$G$16="Name"</formula>
    </cfRule>
  </conditionalFormatting>
  <conditionalFormatting sqref="G18">
    <cfRule type="expression" dxfId="504" priority="15">
      <formula>$G$18=0</formula>
    </cfRule>
    <cfRule type="expression" dxfId="503" priority="16">
      <formula>$G$18="Name"</formula>
    </cfRule>
  </conditionalFormatting>
  <conditionalFormatting sqref="B6:L6">
    <cfRule type="expression" dxfId="502" priority="13">
      <formula>$B$6=0</formula>
    </cfRule>
    <cfRule type="expression" dxfId="501" priority="14">
      <formula>$B$6="PRA-PROJECT 123(4)"</formula>
    </cfRule>
  </conditionalFormatting>
  <conditionalFormatting sqref="B8:L8 B25:L25">
    <cfRule type="expression" dxfId="500" priority="11">
      <formula>$B$25=0</formula>
    </cfRule>
  </conditionalFormatting>
  <conditionalFormatting sqref="B8:L8">
    <cfRule type="expression" dxfId="499" priority="8">
      <formula>$B$8="PROJECT NAME"</formula>
    </cfRule>
  </conditionalFormatting>
  <conditionalFormatting sqref="B25:L25">
    <cfRule type="expression" dxfId="498" priority="7">
      <formula>$B$25="PARK NAME"</formula>
    </cfRule>
  </conditionalFormatting>
  <conditionalFormatting sqref="C11:I12">
    <cfRule type="expression" dxfId="497" priority="1">
      <formula>$C$11="xx% Submission"</formula>
    </cfRule>
    <cfRule type="expression" dxfId="496" priority="2">
      <formula>$C$11=0</formula>
    </cfRule>
  </conditionalFormatting>
  <dataValidations xWindow="451" yWindow="466" count="4">
    <dataValidation type="list" allowBlank="1" showInputMessage="1" showErrorMessage="1" sqref="C11:I12" xr:uid="{00000000-0002-0000-0000-000000000000}">
      <formula1>$C$79:$C$87</formula1>
    </dataValidation>
    <dataValidation allowBlank="1" showInputMessage="1" showErrorMessage="1" prompt="Input project number:_x000a__x000a_i.e. PRA-PROJECT 123(4)" sqref="B6:L6" xr:uid="{00000000-0002-0000-0000-000001000000}"/>
    <dataValidation allowBlank="1" showInputMessage="1" showErrorMessage="1" prompt="Input project name:_x000a__x000a_i.e.: LITTLE BEAVER LAKE ROAD" sqref="B8:L8" xr:uid="{00000000-0002-0000-0000-000002000000}"/>
    <dataValidation allowBlank="1" showInputMessage="1" showErrorMessage="1" prompt="Input Park Name:_x000a__x000a_i.e.: PICTURED ROCKS NATIONAL LAKESHORE" sqref="B25:L25" xr:uid="{00000000-0002-0000-0000-000003000000}"/>
  </dataValidations>
  <printOptions horizontalCentered="1" verticalCentered="1"/>
  <pageMargins left="0.25" right="0.25" top="0.25" bottom="0.25" header="0" footer="0"/>
  <pageSetup firstPageNumber="1510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0A018-1D2C-426D-937F-08DEF0A6E3F8}">
  <sheetPr>
    <pageSetUpPr fitToPage="1"/>
  </sheetPr>
  <dimension ref="A1:U80"/>
  <sheetViews>
    <sheetView showGridLines="0" zoomScale="110" zoomScaleNormal="110" zoomScaleSheetLayoutView="100" workbookViewId="0">
      <selection activeCell="J6" sqref="J6:N6"/>
    </sheetView>
  </sheetViews>
  <sheetFormatPr defaultColWidth="8.7109375" defaultRowHeight="12.75" x14ac:dyDescent="0.2"/>
  <cols>
    <col min="1" max="1" width="2.7109375" style="104" customWidth="1"/>
    <col min="2" max="2" width="1.85546875" style="104" customWidth="1"/>
    <col min="3" max="3" width="4.42578125" style="104" customWidth="1"/>
    <col min="4" max="4" width="5.140625" style="104" customWidth="1"/>
    <col min="5" max="5" width="5.5703125" style="104" customWidth="1"/>
    <col min="6" max="6" width="13.5703125" style="104" customWidth="1"/>
    <col min="7" max="8" width="10.5703125" style="104" customWidth="1"/>
    <col min="9" max="9" width="7.7109375" style="104" customWidth="1"/>
    <col min="10" max="10" width="8.85546875" style="104" customWidth="1"/>
    <col min="11" max="13" width="10.42578125" style="104" customWidth="1"/>
    <col min="14" max="14" width="1.42578125" style="104" customWidth="1"/>
    <col min="15" max="15" width="3" style="104" customWidth="1"/>
    <col min="16" max="16" width="4.5703125" style="104" customWidth="1"/>
    <col min="17" max="17" width="2.7109375" style="104" customWidth="1"/>
    <col min="18" max="20" width="8.7109375" style="104"/>
    <col min="21" max="21" width="9.140625" style="104" hidden="1" customWidth="1"/>
    <col min="22" max="22" width="9.140625" style="104" customWidth="1"/>
    <col min="23" max="23" width="8.7109375" style="104" customWidth="1"/>
    <col min="24" max="16384" width="8.7109375" style="104"/>
  </cols>
  <sheetData>
    <row r="1" spans="2:19" x14ac:dyDescent="0.2">
      <c r="R1" s="208"/>
      <c r="S1" s="209"/>
    </row>
    <row r="2" spans="2:19" x14ac:dyDescent="0.2">
      <c r="B2" s="210" t="str">
        <f>Title!B54</f>
        <v>EFL-FM-HWY-14(08)</v>
      </c>
      <c r="C2" s="211"/>
      <c r="D2" s="211"/>
      <c r="E2" s="211"/>
      <c r="F2" s="212"/>
      <c r="G2" s="1"/>
      <c r="H2" s="1"/>
      <c r="I2" s="1"/>
      <c r="J2" s="1"/>
      <c r="K2" s="1"/>
      <c r="L2" s="112"/>
      <c r="M2" s="112"/>
      <c r="N2" s="10" t="s">
        <v>1</v>
      </c>
      <c r="O2" s="213" t="s">
        <v>15</v>
      </c>
      <c r="P2" s="214"/>
      <c r="R2" s="209"/>
      <c r="S2" s="209"/>
    </row>
    <row r="3" spans="2:19" x14ac:dyDescent="0.2">
      <c r="B3" s="268" t="s">
        <v>81</v>
      </c>
      <c r="C3" s="277"/>
      <c r="D3" s="277"/>
      <c r="E3" s="277"/>
      <c r="F3" s="278"/>
      <c r="G3" s="66"/>
      <c r="H3" s="66"/>
      <c r="I3" s="66"/>
      <c r="J3" s="66"/>
      <c r="K3" s="66"/>
      <c r="L3" s="70"/>
      <c r="M3" s="70"/>
      <c r="N3" s="71" t="s">
        <v>2</v>
      </c>
      <c r="O3" s="215"/>
      <c r="P3" s="216"/>
      <c r="R3" s="209"/>
      <c r="S3" s="209"/>
    </row>
    <row r="4" spans="2:19" ht="24" customHeight="1" x14ac:dyDescent="0.25">
      <c r="B4" s="217" t="s">
        <v>109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20"/>
      <c r="P4" s="221"/>
      <c r="R4" s="209"/>
      <c r="S4" s="209"/>
    </row>
    <row r="5" spans="2:19" x14ac:dyDescent="0.2">
      <c r="B5" s="111" t="s">
        <v>3</v>
      </c>
      <c r="C5" s="112"/>
      <c r="D5" s="114"/>
      <c r="E5" s="114"/>
      <c r="F5" s="114"/>
      <c r="G5" s="114"/>
      <c r="H5" s="114"/>
      <c r="I5" s="113"/>
      <c r="J5" s="258" t="s">
        <v>4</v>
      </c>
      <c r="K5" s="363"/>
      <c r="L5" s="363"/>
      <c r="M5" s="363"/>
      <c r="N5" s="363"/>
      <c r="O5" s="225" t="s">
        <v>10</v>
      </c>
      <c r="P5" s="214"/>
      <c r="R5" s="209"/>
      <c r="S5" s="209"/>
    </row>
    <row r="6" spans="2:19" ht="24" customHeight="1" x14ac:dyDescent="0.2">
      <c r="B6" s="226" t="str">
        <f>IF(Title!B6=0,"",Title!B6)</f>
        <v>PRA-PROJECT 123(4)</v>
      </c>
      <c r="C6" s="227"/>
      <c r="D6" s="227"/>
      <c r="E6" s="227"/>
      <c r="F6" s="227"/>
      <c r="G6" s="227"/>
      <c r="H6" s="227"/>
      <c r="I6" s="228"/>
      <c r="J6" s="364"/>
      <c r="K6" s="365"/>
      <c r="L6" s="365"/>
      <c r="M6" s="365"/>
      <c r="N6" s="365"/>
      <c r="O6" s="234">
        <v>1</v>
      </c>
      <c r="P6" s="235"/>
      <c r="R6" s="209"/>
      <c r="S6" s="209"/>
    </row>
    <row r="7" spans="2:19" ht="15" customHeight="1" x14ac:dyDescent="0.2">
      <c r="B7" s="236" t="s">
        <v>5</v>
      </c>
      <c r="C7" s="237"/>
      <c r="D7" s="237"/>
      <c r="E7" s="237"/>
      <c r="F7" s="238"/>
      <c r="G7" s="98" t="s">
        <v>6</v>
      </c>
      <c r="H7" s="101"/>
      <c r="I7" s="101"/>
      <c r="J7" s="236" t="s">
        <v>8</v>
      </c>
      <c r="K7" s="239"/>
      <c r="L7" s="239"/>
      <c r="M7" s="239"/>
      <c r="N7" s="239"/>
      <c r="O7" s="240" t="s">
        <v>11</v>
      </c>
      <c r="P7" s="242">
        <v>1</v>
      </c>
      <c r="R7" s="209"/>
      <c r="S7" s="209"/>
    </row>
    <row r="8" spans="2:19" ht="12" customHeight="1" x14ac:dyDescent="0.2">
      <c r="B8" s="243" t="str">
        <f>IF(Title!G16=0,"",Title!G16)</f>
        <v>Name</v>
      </c>
      <c r="C8" s="244"/>
      <c r="D8" s="244"/>
      <c r="E8" s="244"/>
      <c r="F8" s="245"/>
      <c r="G8" s="243"/>
      <c r="H8" s="209"/>
      <c r="I8" s="209"/>
      <c r="J8" s="366" t="str">
        <f>IF(J6&gt;0,(VLOOKUP(LEFT(J6,5)&amp;"-"&amp;RIGHT(J6,4),'[1]FP14 Pay Items'!$A$2:$E$6000,4,FALSE)),"")&amp;" "</f>
        <v xml:space="preserve"> </v>
      </c>
      <c r="K8" s="367"/>
      <c r="L8" s="367"/>
      <c r="M8" s="367"/>
      <c r="N8" s="367"/>
      <c r="O8" s="241"/>
      <c r="P8" s="235"/>
      <c r="R8" s="209"/>
      <c r="S8" s="209"/>
    </row>
    <row r="9" spans="2:19" ht="12" customHeight="1" x14ac:dyDescent="0.2">
      <c r="B9" s="246"/>
      <c r="C9" s="247"/>
      <c r="D9" s="247"/>
      <c r="E9" s="247"/>
      <c r="F9" s="248"/>
      <c r="G9" s="249"/>
      <c r="H9" s="250"/>
      <c r="I9" s="250"/>
      <c r="J9" s="368"/>
      <c r="K9" s="369"/>
      <c r="L9" s="369"/>
      <c r="M9" s="369"/>
      <c r="N9" s="369"/>
      <c r="O9" s="6" t="s">
        <v>12</v>
      </c>
      <c r="P9" s="9"/>
      <c r="R9" s="209"/>
      <c r="S9" s="209"/>
    </row>
    <row r="10" spans="2:19" x14ac:dyDescent="0.2">
      <c r="B10" s="225" t="s">
        <v>7</v>
      </c>
      <c r="C10" s="258"/>
      <c r="D10" s="258"/>
      <c r="E10" s="258"/>
      <c r="F10" s="259"/>
      <c r="G10" s="111" t="s">
        <v>7</v>
      </c>
      <c r="H10" s="112"/>
      <c r="I10" s="112"/>
      <c r="J10" s="225" t="s">
        <v>9</v>
      </c>
      <c r="K10" s="239"/>
      <c r="L10" s="239"/>
      <c r="M10" s="239"/>
      <c r="N10" s="239"/>
      <c r="O10" s="239"/>
      <c r="P10" s="214"/>
      <c r="R10" s="209"/>
      <c r="S10" s="209"/>
    </row>
    <row r="11" spans="2:19" ht="21" customHeight="1" x14ac:dyDescent="0.2">
      <c r="B11" s="260"/>
      <c r="C11" s="261"/>
      <c r="D11" s="261"/>
      <c r="E11" s="261"/>
      <c r="F11" s="262"/>
      <c r="G11" s="260"/>
      <c r="H11" s="227"/>
      <c r="I11" s="228"/>
      <c r="J11" s="373" t="str">
        <f>IF(J6&gt;0,PROPER(VLOOKUP(LEFT(J6,5)&amp;"-"&amp;RIGHT(J6,4),'[1]FP14 Pay Items'!$A$2:$E$4705,5,TRUE)),"")</f>
        <v/>
      </c>
      <c r="K11" s="374"/>
      <c r="L11" s="374"/>
      <c r="M11" s="374"/>
      <c r="N11" s="374"/>
      <c r="O11" s="374"/>
      <c r="P11" s="375"/>
      <c r="R11" s="209"/>
      <c r="S11" s="209"/>
    </row>
    <row r="12" spans="2:19" x14ac:dyDescent="0.2">
      <c r="B12" s="8" t="s">
        <v>13</v>
      </c>
      <c r="C12" s="118"/>
      <c r="D12" s="118"/>
      <c r="E12" s="118"/>
      <c r="F12" s="118"/>
      <c r="G12" s="110"/>
      <c r="H12" s="110"/>
      <c r="I12" s="110"/>
      <c r="J12" s="118"/>
      <c r="K12" s="110"/>
      <c r="P12" s="105"/>
      <c r="R12" s="209"/>
      <c r="S12" s="209"/>
    </row>
    <row r="13" spans="2:19" x14ac:dyDescent="0.2">
      <c r="B13" s="115"/>
      <c r="P13" s="105"/>
      <c r="R13" s="209"/>
      <c r="S13" s="209"/>
    </row>
    <row r="14" spans="2:19" x14ac:dyDescent="0.2">
      <c r="B14" s="115"/>
      <c r="P14" s="105"/>
      <c r="R14" s="209"/>
      <c r="S14" s="209"/>
    </row>
    <row r="15" spans="2:19" ht="48" customHeight="1" x14ac:dyDescent="0.2">
      <c r="B15" s="115"/>
      <c r="C15" s="272" t="s">
        <v>69</v>
      </c>
      <c r="D15" s="272" t="s">
        <v>17</v>
      </c>
      <c r="E15" s="340" t="s">
        <v>110</v>
      </c>
      <c r="F15" s="371" t="s">
        <v>126</v>
      </c>
      <c r="G15" s="164" t="s">
        <v>127</v>
      </c>
      <c r="H15" s="165" t="s">
        <v>128</v>
      </c>
      <c r="I15" s="165" t="s">
        <v>129</v>
      </c>
      <c r="J15" s="166" t="s">
        <v>130</v>
      </c>
      <c r="K15" s="167" t="s">
        <v>30</v>
      </c>
      <c r="L15" s="107"/>
      <c r="M15" s="108"/>
      <c r="P15" s="105"/>
      <c r="R15" s="209"/>
      <c r="S15" s="209"/>
    </row>
    <row r="16" spans="2:19" ht="12.6" customHeight="1" x14ac:dyDescent="0.2">
      <c r="B16" s="115"/>
      <c r="C16" s="273"/>
      <c r="D16" s="273" t="s">
        <v>17</v>
      </c>
      <c r="E16" s="370" t="s">
        <v>110</v>
      </c>
      <c r="F16" s="372" t="s">
        <v>110</v>
      </c>
      <c r="G16" s="168" t="s">
        <v>131</v>
      </c>
      <c r="H16" s="169" t="s">
        <v>132</v>
      </c>
      <c r="I16" s="169" t="s">
        <v>133</v>
      </c>
      <c r="J16" s="169" t="str">
        <f>"("&amp;J11&amp;")"</f>
        <v>()</v>
      </c>
      <c r="K16" s="169" t="str">
        <f>"("&amp;J11&amp;")"</f>
        <v>()</v>
      </c>
      <c r="L16" s="326" t="s">
        <v>22</v>
      </c>
      <c r="M16" s="233"/>
      <c r="P16" s="105"/>
      <c r="R16" s="209"/>
      <c r="S16" s="209"/>
    </row>
    <row r="17" spans="2:19" x14ac:dyDescent="0.2">
      <c r="B17" s="115"/>
      <c r="C17" s="97"/>
      <c r="D17" s="97"/>
      <c r="E17" s="119"/>
      <c r="F17" s="119"/>
      <c r="G17" s="30"/>
      <c r="H17" s="30"/>
      <c r="I17" s="30"/>
      <c r="J17" s="32"/>
      <c r="K17" s="170" t="str">
        <f>IF(G17&gt;0,IF($J$11="Day", (G17*H17*I17)/8+J17,G17*H17*I17+J17),"")</f>
        <v/>
      </c>
      <c r="L17" s="377"/>
      <c r="M17" s="378"/>
      <c r="P17" s="105"/>
      <c r="R17" s="209"/>
      <c r="S17" s="209"/>
    </row>
    <row r="18" spans="2:19" x14ac:dyDescent="0.2">
      <c r="B18" s="115"/>
      <c r="C18" s="97"/>
      <c r="D18" s="97"/>
      <c r="E18" s="119"/>
      <c r="F18" s="119"/>
      <c r="G18" s="30"/>
      <c r="H18" s="30"/>
      <c r="I18" s="30"/>
      <c r="J18" s="32"/>
      <c r="K18" s="170" t="str">
        <f t="shared" ref="K18:K50" si="0">IF(G18&gt;0,IF($J$11="Day", (G18*H18*I18)/8+J18,G18*H18*I18+J18),"")</f>
        <v/>
      </c>
      <c r="L18" s="264"/>
      <c r="M18" s="376"/>
      <c r="P18" s="105"/>
      <c r="R18" s="209"/>
      <c r="S18" s="209"/>
    </row>
    <row r="19" spans="2:19" x14ac:dyDescent="0.2">
      <c r="B19" s="115"/>
      <c r="C19" s="97"/>
      <c r="D19" s="97"/>
      <c r="E19" s="119"/>
      <c r="F19" s="119"/>
      <c r="G19" s="30"/>
      <c r="H19" s="30"/>
      <c r="I19" s="30"/>
      <c r="J19" s="32"/>
      <c r="K19" s="170" t="str">
        <f t="shared" si="0"/>
        <v/>
      </c>
      <c r="L19" s="264"/>
      <c r="M19" s="376"/>
      <c r="P19" s="105"/>
      <c r="R19" s="209"/>
      <c r="S19" s="209"/>
    </row>
    <row r="20" spans="2:19" x14ac:dyDescent="0.2">
      <c r="B20" s="115"/>
      <c r="C20" s="97"/>
      <c r="D20" s="97"/>
      <c r="E20" s="119"/>
      <c r="F20" s="119"/>
      <c r="G20" s="30"/>
      <c r="H20" s="30"/>
      <c r="I20" s="30"/>
      <c r="J20" s="32"/>
      <c r="K20" s="170" t="str">
        <f t="shared" si="0"/>
        <v/>
      </c>
      <c r="L20" s="264"/>
      <c r="M20" s="376"/>
      <c r="P20" s="105"/>
      <c r="R20" s="209"/>
      <c r="S20" s="209"/>
    </row>
    <row r="21" spans="2:19" x14ac:dyDescent="0.2">
      <c r="B21" s="115"/>
      <c r="C21" s="97"/>
      <c r="D21" s="97"/>
      <c r="E21" s="119"/>
      <c r="F21" s="119"/>
      <c r="G21" s="30"/>
      <c r="H21" s="30"/>
      <c r="I21" s="30"/>
      <c r="J21" s="32"/>
      <c r="K21" s="170" t="str">
        <f t="shared" si="0"/>
        <v/>
      </c>
      <c r="L21" s="264"/>
      <c r="M21" s="376"/>
      <c r="P21" s="105"/>
      <c r="R21" s="209"/>
      <c r="S21" s="209"/>
    </row>
    <row r="22" spans="2:19" x14ac:dyDescent="0.2">
      <c r="B22" s="115"/>
      <c r="C22" s="97"/>
      <c r="D22" s="97"/>
      <c r="E22" s="119"/>
      <c r="F22" s="119"/>
      <c r="G22" s="30"/>
      <c r="H22" s="30"/>
      <c r="I22" s="30"/>
      <c r="J22" s="32"/>
      <c r="K22" s="170" t="str">
        <f t="shared" si="0"/>
        <v/>
      </c>
      <c r="L22" s="264"/>
      <c r="M22" s="376"/>
      <c r="P22" s="105"/>
      <c r="R22" s="209"/>
      <c r="S22" s="209"/>
    </row>
    <row r="23" spans="2:19" x14ac:dyDescent="0.2">
      <c r="B23" s="115"/>
      <c r="C23" s="97"/>
      <c r="D23" s="97"/>
      <c r="E23" s="119"/>
      <c r="F23" s="119"/>
      <c r="G23" s="30"/>
      <c r="H23" s="30"/>
      <c r="I23" s="30"/>
      <c r="J23" s="32"/>
      <c r="K23" s="170" t="str">
        <f t="shared" si="0"/>
        <v/>
      </c>
      <c r="L23" s="264"/>
      <c r="M23" s="376"/>
      <c r="P23" s="105"/>
      <c r="R23" s="209"/>
      <c r="S23" s="209"/>
    </row>
    <row r="24" spans="2:19" x14ac:dyDescent="0.2">
      <c r="B24" s="115"/>
      <c r="C24" s="97"/>
      <c r="D24" s="97"/>
      <c r="E24" s="119"/>
      <c r="F24" s="119"/>
      <c r="G24" s="30"/>
      <c r="H24" s="30"/>
      <c r="I24" s="30"/>
      <c r="J24" s="32"/>
      <c r="K24" s="170" t="str">
        <f t="shared" si="0"/>
        <v/>
      </c>
      <c r="L24" s="264"/>
      <c r="M24" s="376"/>
      <c r="P24" s="105"/>
      <c r="R24" s="209"/>
      <c r="S24" s="209"/>
    </row>
    <row r="25" spans="2:19" x14ac:dyDescent="0.2">
      <c r="B25" s="115"/>
      <c r="C25" s="97"/>
      <c r="D25" s="97"/>
      <c r="E25" s="119"/>
      <c r="F25" s="119"/>
      <c r="G25" s="30"/>
      <c r="H25" s="30"/>
      <c r="I25" s="30"/>
      <c r="J25" s="32"/>
      <c r="K25" s="170" t="str">
        <f t="shared" si="0"/>
        <v/>
      </c>
      <c r="L25" s="264"/>
      <c r="M25" s="376"/>
      <c r="P25" s="105"/>
      <c r="R25" s="209"/>
      <c r="S25" s="209"/>
    </row>
    <row r="26" spans="2:19" x14ac:dyDescent="0.2">
      <c r="B26" s="115"/>
      <c r="C26" s="97"/>
      <c r="D26" s="97"/>
      <c r="E26" s="119"/>
      <c r="F26" s="119"/>
      <c r="G26" s="30"/>
      <c r="H26" s="30"/>
      <c r="I26" s="30"/>
      <c r="J26" s="32"/>
      <c r="K26" s="170" t="str">
        <f t="shared" si="0"/>
        <v/>
      </c>
      <c r="L26" s="264"/>
      <c r="M26" s="376"/>
      <c r="P26" s="105"/>
      <c r="R26" s="209"/>
      <c r="S26" s="209"/>
    </row>
    <row r="27" spans="2:19" x14ac:dyDescent="0.2">
      <c r="B27" s="115"/>
      <c r="C27" s="97"/>
      <c r="D27" s="97"/>
      <c r="E27" s="119"/>
      <c r="F27" s="119"/>
      <c r="G27" s="30"/>
      <c r="H27" s="30"/>
      <c r="I27" s="30"/>
      <c r="J27" s="32"/>
      <c r="K27" s="170" t="str">
        <f t="shared" si="0"/>
        <v/>
      </c>
      <c r="L27" s="264"/>
      <c r="M27" s="376"/>
      <c r="P27" s="105"/>
      <c r="R27" s="209"/>
      <c r="S27" s="209"/>
    </row>
    <row r="28" spans="2:19" x14ac:dyDescent="0.2">
      <c r="B28" s="115"/>
      <c r="C28" s="97"/>
      <c r="D28" s="97"/>
      <c r="E28" s="119"/>
      <c r="F28" s="119"/>
      <c r="G28" s="30"/>
      <c r="H28" s="30"/>
      <c r="I28" s="30"/>
      <c r="J28" s="32"/>
      <c r="K28" s="170" t="str">
        <f t="shared" si="0"/>
        <v/>
      </c>
      <c r="L28" s="264"/>
      <c r="M28" s="376"/>
      <c r="P28" s="105"/>
      <c r="R28" s="209"/>
      <c r="S28" s="209"/>
    </row>
    <row r="29" spans="2:19" x14ac:dyDescent="0.2">
      <c r="B29" s="115"/>
      <c r="C29" s="97"/>
      <c r="D29" s="97"/>
      <c r="E29" s="119"/>
      <c r="F29" s="119"/>
      <c r="G29" s="30"/>
      <c r="H29" s="30"/>
      <c r="I29" s="30"/>
      <c r="J29" s="32"/>
      <c r="K29" s="170" t="str">
        <f t="shared" si="0"/>
        <v/>
      </c>
      <c r="L29" s="264"/>
      <c r="M29" s="376"/>
      <c r="P29" s="105"/>
      <c r="R29" s="209"/>
      <c r="S29" s="209"/>
    </row>
    <row r="30" spans="2:19" x14ac:dyDescent="0.2">
      <c r="B30" s="115"/>
      <c r="C30" s="97"/>
      <c r="D30" s="97"/>
      <c r="E30" s="119"/>
      <c r="F30" s="119"/>
      <c r="G30" s="30"/>
      <c r="H30" s="30"/>
      <c r="I30" s="30"/>
      <c r="J30" s="32"/>
      <c r="K30" s="170" t="str">
        <f t="shared" si="0"/>
        <v/>
      </c>
      <c r="L30" s="264"/>
      <c r="M30" s="376"/>
      <c r="P30" s="105"/>
      <c r="R30" s="209"/>
      <c r="S30" s="209"/>
    </row>
    <row r="31" spans="2:19" x14ac:dyDescent="0.2">
      <c r="B31" s="115"/>
      <c r="C31" s="97"/>
      <c r="D31" s="97"/>
      <c r="E31" s="119"/>
      <c r="F31" s="119"/>
      <c r="G31" s="30"/>
      <c r="H31" s="30"/>
      <c r="I31" s="30"/>
      <c r="J31" s="32"/>
      <c r="K31" s="170" t="str">
        <f t="shared" si="0"/>
        <v/>
      </c>
      <c r="L31" s="264"/>
      <c r="M31" s="376"/>
      <c r="P31" s="105"/>
      <c r="R31" s="209"/>
      <c r="S31" s="209"/>
    </row>
    <row r="32" spans="2:19" x14ac:dyDescent="0.2">
      <c r="B32" s="115"/>
      <c r="C32" s="97"/>
      <c r="D32" s="97"/>
      <c r="E32" s="119"/>
      <c r="F32" s="119"/>
      <c r="G32" s="30"/>
      <c r="H32" s="30"/>
      <c r="I32" s="30"/>
      <c r="J32" s="32"/>
      <c r="K32" s="170" t="str">
        <f t="shared" si="0"/>
        <v/>
      </c>
      <c r="L32" s="264"/>
      <c r="M32" s="376"/>
      <c r="P32" s="105"/>
      <c r="R32" s="209"/>
      <c r="S32" s="209"/>
    </row>
    <row r="33" spans="2:21" x14ac:dyDescent="0.2">
      <c r="B33" s="115"/>
      <c r="C33" s="97"/>
      <c r="D33" s="97"/>
      <c r="E33" s="119"/>
      <c r="F33" s="119"/>
      <c r="G33" s="30"/>
      <c r="H33" s="30"/>
      <c r="I33" s="30"/>
      <c r="J33" s="32"/>
      <c r="K33" s="170" t="str">
        <f t="shared" si="0"/>
        <v/>
      </c>
      <c r="L33" s="264"/>
      <c r="M33" s="376"/>
      <c r="P33" s="105"/>
      <c r="R33" s="209"/>
      <c r="S33" s="209"/>
      <c r="U33" s="35" t="str">
        <f>IF(OR(K56&gt;0, L56&gt;0,M56&gt;0),ROUND((SUM(K56:M56)-SUM(K53:M53))/SUM(K53:M53),2)*100,"")</f>
        <v/>
      </c>
    </row>
    <row r="34" spans="2:21" x14ac:dyDescent="0.2">
      <c r="B34" s="115"/>
      <c r="C34" s="97"/>
      <c r="D34" s="97"/>
      <c r="E34" s="119"/>
      <c r="F34" s="119"/>
      <c r="G34" s="30"/>
      <c r="H34" s="30"/>
      <c r="I34" s="30"/>
      <c r="J34" s="32"/>
      <c r="K34" s="170" t="str">
        <f t="shared" si="0"/>
        <v/>
      </c>
      <c r="L34" s="264"/>
      <c r="M34" s="376"/>
      <c r="P34" s="105"/>
      <c r="R34" s="209"/>
      <c r="S34" s="209"/>
    </row>
    <row r="35" spans="2:21" x14ac:dyDescent="0.2">
      <c r="B35" s="115"/>
      <c r="C35" s="97"/>
      <c r="D35" s="97"/>
      <c r="E35" s="119"/>
      <c r="F35" s="119"/>
      <c r="G35" s="30"/>
      <c r="H35" s="30"/>
      <c r="I35" s="30"/>
      <c r="J35" s="32"/>
      <c r="K35" s="170" t="str">
        <f t="shared" si="0"/>
        <v/>
      </c>
      <c r="L35" s="264"/>
      <c r="M35" s="376"/>
      <c r="P35" s="105"/>
      <c r="R35" s="209"/>
      <c r="S35" s="209"/>
    </row>
    <row r="36" spans="2:21" x14ac:dyDescent="0.2">
      <c r="B36" s="115"/>
      <c r="C36" s="97"/>
      <c r="D36" s="97"/>
      <c r="E36" s="119"/>
      <c r="F36" s="119"/>
      <c r="G36" s="30"/>
      <c r="H36" s="30"/>
      <c r="I36" s="30"/>
      <c r="J36" s="32"/>
      <c r="K36" s="170" t="str">
        <f t="shared" si="0"/>
        <v/>
      </c>
      <c r="L36" s="264"/>
      <c r="M36" s="376"/>
      <c r="P36" s="105"/>
      <c r="R36" s="209"/>
      <c r="S36" s="209"/>
    </row>
    <row r="37" spans="2:21" x14ac:dyDescent="0.2">
      <c r="B37" s="115"/>
      <c r="C37" s="97"/>
      <c r="D37" s="97"/>
      <c r="E37" s="119"/>
      <c r="F37" s="119"/>
      <c r="G37" s="30"/>
      <c r="H37" s="30"/>
      <c r="I37" s="30"/>
      <c r="J37" s="32"/>
      <c r="K37" s="170" t="str">
        <f t="shared" si="0"/>
        <v/>
      </c>
      <c r="L37" s="264"/>
      <c r="M37" s="376"/>
      <c r="P37" s="105"/>
      <c r="R37" s="209"/>
      <c r="S37" s="209"/>
    </row>
    <row r="38" spans="2:21" x14ac:dyDescent="0.2">
      <c r="B38" s="115"/>
      <c r="C38" s="97"/>
      <c r="D38" s="97"/>
      <c r="E38" s="119"/>
      <c r="F38" s="119"/>
      <c r="G38" s="30"/>
      <c r="H38" s="30"/>
      <c r="I38" s="30"/>
      <c r="J38" s="32"/>
      <c r="K38" s="170" t="str">
        <f t="shared" si="0"/>
        <v/>
      </c>
      <c r="L38" s="264"/>
      <c r="M38" s="376"/>
      <c r="P38" s="105"/>
      <c r="R38" s="209"/>
      <c r="S38" s="209"/>
    </row>
    <row r="39" spans="2:21" x14ac:dyDescent="0.2">
      <c r="B39" s="115"/>
      <c r="C39" s="97"/>
      <c r="D39" s="97"/>
      <c r="E39" s="119"/>
      <c r="F39" s="119"/>
      <c r="G39" s="30"/>
      <c r="H39" s="30"/>
      <c r="I39" s="30"/>
      <c r="J39" s="32"/>
      <c r="K39" s="170" t="str">
        <f t="shared" si="0"/>
        <v/>
      </c>
      <c r="L39" s="264"/>
      <c r="M39" s="376"/>
      <c r="P39" s="105"/>
      <c r="R39" s="209"/>
      <c r="S39" s="209"/>
    </row>
    <row r="40" spans="2:21" x14ac:dyDescent="0.2">
      <c r="B40" s="115"/>
      <c r="C40" s="97"/>
      <c r="D40" s="97"/>
      <c r="E40" s="119"/>
      <c r="F40" s="119"/>
      <c r="G40" s="30"/>
      <c r="H40" s="30"/>
      <c r="I40" s="30"/>
      <c r="J40" s="32"/>
      <c r="K40" s="170" t="str">
        <f t="shared" si="0"/>
        <v/>
      </c>
      <c r="L40" s="264"/>
      <c r="M40" s="376"/>
      <c r="P40" s="105"/>
      <c r="R40" s="209"/>
      <c r="S40" s="209"/>
    </row>
    <row r="41" spans="2:21" x14ac:dyDescent="0.2">
      <c r="B41" s="115"/>
      <c r="C41" s="97"/>
      <c r="D41" s="97"/>
      <c r="E41" s="119"/>
      <c r="F41" s="119"/>
      <c r="G41" s="30"/>
      <c r="H41" s="30"/>
      <c r="I41" s="30"/>
      <c r="J41" s="32"/>
      <c r="K41" s="170" t="str">
        <f t="shared" si="0"/>
        <v/>
      </c>
      <c r="L41" s="264"/>
      <c r="M41" s="376"/>
      <c r="P41" s="105"/>
      <c r="R41" s="209"/>
      <c r="S41" s="209"/>
    </row>
    <row r="42" spans="2:21" x14ac:dyDescent="0.2">
      <c r="B42" s="115"/>
      <c r="C42" s="97"/>
      <c r="D42" s="97"/>
      <c r="E42" s="119"/>
      <c r="F42" s="119"/>
      <c r="G42" s="30"/>
      <c r="H42" s="30"/>
      <c r="I42" s="30"/>
      <c r="J42" s="32"/>
      <c r="K42" s="170" t="str">
        <f t="shared" si="0"/>
        <v/>
      </c>
      <c r="L42" s="264"/>
      <c r="M42" s="376"/>
      <c r="P42" s="105"/>
      <c r="R42" s="209"/>
      <c r="S42" s="209"/>
    </row>
    <row r="43" spans="2:21" x14ac:dyDescent="0.2">
      <c r="B43" s="115"/>
      <c r="C43" s="97"/>
      <c r="D43" s="97"/>
      <c r="E43" s="119"/>
      <c r="F43" s="119"/>
      <c r="G43" s="30"/>
      <c r="H43" s="30"/>
      <c r="I43" s="30"/>
      <c r="J43" s="32"/>
      <c r="K43" s="170" t="str">
        <f t="shared" si="0"/>
        <v/>
      </c>
      <c r="L43" s="264"/>
      <c r="M43" s="376"/>
      <c r="P43" s="105"/>
      <c r="R43" s="209"/>
      <c r="S43" s="209"/>
    </row>
    <row r="44" spans="2:21" x14ac:dyDescent="0.2">
      <c r="B44" s="115"/>
      <c r="C44" s="97"/>
      <c r="D44" s="97"/>
      <c r="E44" s="119"/>
      <c r="F44" s="119"/>
      <c r="G44" s="30"/>
      <c r="H44" s="30"/>
      <c r="I44" s="30"/>
      <c r="J44" s="32"/>
      <c r="K44" s="170" t="str">
        <f t="shared" si="0"/>
        <v/>
      </c>
      <c r="L44" s="264"/>
      <c r="M44" s="376"/>
      <c r="P44" s="105"/>
      <c r="R44" s="209"/>
      <c r="S44" s="209"/>
    </row>
    <row r="45" spans="2:21" x14ac:dyDescent="0.2">
      <c r="B45" s="115"/>
      <c r="C45" s="97"/>
      <c r="D45" s="97"/>
      <c r="E45" s="119"/>
      <c r="F45" s="119"/>
      <c r="G45" s="30"/>
      <c r="H45" s="30"/>
      <c r="I45" s="30"/>
      <c r="J45" s="32"/>
      <c r="K45" s="170" t="str">
        <f t="shared" si="0"/>
        <v/>
      </c>
      <c r="L45" s="264"/>
      <c r="M45" s="376"/>
      <c r="P45" s="105"/>
      <c r="R45" s="209"/>
      <c r="S45" s="209"/>
    </row>
    <row r="46" spans="2:21" x14ac:dyDescent="0.2">
      <c r="B46" s="115"/>
      <c r="C46" s="97"/>
      <c r="D46" s="97"/>
      <c r="E46" s="119"/>
      <c r="F46" s="119"/>
      <c r="G46" s="30"/>
      <c r="H46" s="30"/>
      <c r="I46" s="30"/>
      <c r="J46" s="32"/>
      <c r="K46" s="170" t="str">
        <f t="shared" si="0"/>
        <v/>
      </c>
      <c r="L46" s="264"/>
      <c r="M46" s="376"/>
      <c r="P46" s="105"/>
      <c r="R46" s="209"/>
      <c r="S46" s="209"/>
    </row>
    <row r="47" spans="2:21" x14ac:dyDescent="0.2">
      <c r="B47" s="115"/>
      <c r="C47" s="97"/>
      <c r="D47" s="97"/>
      <c r="E47" s="119"/>
      <c r="F47" s="119"/>
      <c r="G47" s="30"/>
      <c r="H47" s="30"/>
      <c r="I47" s="30"/>
      <c r="J47" s="32"/>
      <c r="K47" s="170" t="str">
        <f t="shared" si="0"/>
        <v/>
      </c>
      <c r="L47" s="264"/>
      <c r="M47" s="376"/>
      <c r="P47" s="105"/>
      <c r="R47" s="209"/>
      <c r="S47" s="209"/>
    </row>
    <row r="48" spans="2:21" x14ac:dyDescent="0.2">
      <c r="B48" s="115"/>
      <c r="C48" s="97"/>
      <c r="D48" s="97"/>
      <c r="E48" s="119"/>
      <c r="F48" s="119"/>
      <c r="G48" s="30"/>
      <c r="H48" s="30"/>
      <c r="I48" s="30"/>
      <c r="J48" s="32"/>
      <c r="K48" s="170" t="str">
        <f t="shared" si="0"/>
        <v/>
      </c>
      <c r="L48" s="264"/>
      <c r="M48" s="376"/>
      <c r="P48" s="105"/>
      <c r="R48" s="209"/>
      <c r="S48" s="209"/>
    </row>
    <row r="49" spans="1:19" x14ac:dyDescent="0.2">
      <c r="B49" s="115"/>
      <c r="C49" s="97"/>
      <c r="D49" s="97"/>
      <c r="E49" s="119"/>
      <c r="F49" s="119"/>
      <c r="G49" s="30"/>
      <c r="H49" s="30"/>
      <c r="I49" s="30"/>
      <c r="J49" s="32"/>
      <c r="K49" s="170" t="str">
        <f t="shared" si="0"/>
        <v/>
      </c>
      <c r="L49" s="264"/>
      <c r="M49" s="376"/>
      <c r="P49" s="105"/>
      <c r="R49" s="209"/>
      <c r="S49" s="209"/>
    </row>
    <row r="50" spans="1:19" ht="13.5" thickBot="1" x14ac:dyDescent="0.25">
      <c r="B50" s="115"/>
      <c r="C50" s="97"/>
      <c r="D50" s="97"/>
      <c r="E50" s="119"/>
      <c r="F50" s="119"/>
      <c r="G50" s="30"/>
      <c r="H50" s="30"/>
      <c r="I50" s="30"/>
      <c r="J50" s="32"/>
      <c r="K50" s="170" t="str">
        <f t="shared" si="0"/>
        <v/>
      </c>
      <c r="L50" s="379"/>
      <c r="M50" s="380"/>
      <c r="P50" s="105"/>
      <c r="R50" s="209"/>
      <c r="S50" s="209"/>
    </row>
    <row r="51" spans="1:19" ht="13.5" thickTop="1" x14ac:dyDescent="0.2">
      <c r="B51" s="115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P51" s="105"/>
      <c r="R51" s="209"/>
      <c r="S51" s="209"/>
    </row>
    <row r="52" spans="1:19" x14ac:dyDescent="0.2">
      <c r="B52" s="115"/>
      <c r="C52" s="104" t="s">
        <v>134</v>
      </c>
      <c r="H52" s="95"/>
      <c r="K52" s="89" t="s">
        <v>73</v>
      </c>
      <c r="L52" s="89" t="s">
        <v>74</v>
      </c>
      <c r="M52" s="89" t="s">
        <v>75</v>
      </c>
      <c r="P52" s="105"/>
      <c r="R52" s="209"/>
      <c r="S52" s="209"/>
    </row>
    <row r="53" spans="1:19" x14ac:dyDescent="0.2">
      <c r="B53" s="115"/>
      <c r="C53" s="104" t="s">
        <v>135</v>
      </c>
      <c r="H53" s="93"/>
      <c r="I53" s="93" t="s">
        <v>14</v>
      </c>
      <c r="K53" s="94">
        <f>SUMIF($C$17:$C$50, RIGHT(K52,1), $K$17:$K$50)</f>
        <v>0</v>
      </c>
      <c r="L53" s="94">
        <f>SUMIF($C$17:$C$50, RIGHT(L52,1), $K$17:$K$50)</f>
        <v>0</v>
      </c>
      <c r="M53" s="94">
        <f>SUMIF($C$17:$C$50,RIGHT(M52,1), $K$17:$K$50)</f>
        <v>0</v>
      </c>
      <c r="N53" s="64" t="str">
        <f>J11</f>
        <v/>
      </c>
      <c r="P53" s="105"/>
      <c r="R53" s="209"/>
      <c r="S53" s="209"/>
    </row>
    <row r="54" spans="1:19" ht="13.5" thickBot="1" x14ac:dyDescent="0.25">
      <c r="B54" s="115"/>
      <c r="C54" s="104" t="s">
        <v>136</v>
      </c>
      <c r="H54" s="95"/>
      <c r="I54" s="93" t="str">
        <f>IF(OR(K56&gt;0,L56&gt;0,M56&gt;0),"As Needed "&amp;U33&amp;"%","As Needed")</f>
        <v>As Needed</v>
      </c>
      <c r="K54" s="94" t="str">
        <f>IF(K56&gt;0,K56-K53,"")</f>
        <v/>
      </c>
      <c r="L54" s="94" t="str">
        <f>IF(L56&gt;0,L56-L53,"")</f>
        <v/>
      </c>
      <c r="M54" s="94" t="str">
        <f>IF(M56&gt;0,M56-M53,"")</f>
        <v/>
      </c>
      <c r="N54" s="64" t="str">
        <f>J11</f>
        <v/>
      </c>
      <c r="P54" s="105"/>
      <c r="R54" s="209"/>
      <c r="S54" s="209"/>
    </row>
    <row r="55" spans="1:19" ht="13.5" thickTop="1" x14ac:dyDescent="0.2">
      <c r="B55" s="115"/>
      <c r="H55" s="75"/>
      <c r="I55" s="95"/>
      <c r="K55" s="48"/>
      <c r="L55" s="48"/>
      <c r="M55" s="48"/>
      <c r="P55" s="105"/>
      <c r="R55" s="209"/>
      <c r="S55" s="209"/>
    </row>
    <row r="56" spans="1:19" x14ac:dyDescent="0.2">
      <c r="B56" s="115"/>
      <c r="I56" s="75" t="s">
        <v>23</v>
      </c>
      <c r="K56" s="89"/>
      <c r="L56" s="89"/>
      <c r="M56" s="89"/>
      <c r="N56" s="66" t="str">
        <f>J11</f>
        <v/>
      </c>
      <c r="P56" s="105"/>
      <c r="R56" s="209"/>
      <c r="S56" s="209"/>
    </row>
    <row r="57" spans="1:19" ht="6" customHeight="1" x14ac:dyDescent="0.2">
      <c r="B57" s="265"/>
      <c r="C57" s="266"/>
      <c r="D57" s="266"/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6"/>
      <c r="P57" s="267"/>
      <c r="R57" s="209"/>
      <c r="S57" s="209"/>
    </row>
    <row r="58" spans="1:19" ht="6" customHeight="1" x14ac:dyDescent="0.2">
      <c r="R58" s="209"/>
      <c r="S58" s="209"/>
    </row>
    <row r="59" spans="1:19" x14ac:dyDescent="0.2">
      <c r="A59" s="208"/>
      <c r="B59" s="208"/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09"/>
      <c r="S59" s="209"/>
    </row>
    <row r="60" spans="1:19" x14ac:dyDescent="0.2">
      <c r="A60" s="208"/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9"/>
      <c r="S60" s="209"/>
    </row>
    <row r="61" spans="1:19" x14ac:dyDescent="0.2">
      <c r="A61" s="208"/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9"/>
      <c r="S61" s="209"/>
    </row>
    <row r="62" spans="1:19" x14ac:dyDescent="0.2">
      <c r="A62" s="208"/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9"/>
      <c r="S62" s="209"/>
    </row>
    <row r="63" spans="1:19" x14ac:dyDescent="0.2">
      <c r="A63" s="208"/>
      <c r="B63" s="20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09"/>
      <c r="S63" s="209"/>
    </row>
    <row r="64" spans="1:19" x14ac:dyDescent="0.2">
      <c r="A64" s="208"/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9"/>
      <c r="S64" s="209"/>
    </row>
    <row r="69" spans="2:9" hidden="1" x14ac:dyDescent="0.2">
      <c r="B69" s="104" t="s">
        <v>4</v>
      </c>
      <c r="G69" s="64" t="s">
        <v>137</v>
      </c>
      <c r="H69" s="64" t="s">
        <v>59</v>
      </c>
    </row>
    <row r="70" spans="2:9" hidden="1" x14ac:dyDescent="0.2">
      <c r="B70" s="104" t="s">
        <v>31</v>
      </c>
      <c r="G70" s="64" t="s">
        <v>138</v>
      </c>
      <c r="H70" s="64" t="s">
        <v>60</v>
      </c>
    </row>
    <row r="71" spans="2:9" hidden="1" x14ac:dyDescent="0.2">
      <c r="G71" s="104" t="s">
        <v>139</v>
      </c>
      <c r="H71" s="64" t="s">
        <v>62</v>
      </c>
    </row>
    <row r="72" spans="2:9" hidden="1" x14ac:dyDescent="0.2">
      <c r="G72" s="104" t="s">
        <v>140</v>
      </c>
      <c r="H72" s="64" t="s">
        <v>76</v>
      </c>
    </row>
    <row r="73" spans="2:9" hidden="1" x14ac:dyDescent="0.2">
      <c r="G73" s="104" t="s">
        <v>141</v>
      </c>
    </row>
    <row r="74" spans="2:9" hidden="1" x14ac:dyDescent="0.2"/>
    <row r="75" spans="2:9" hidden="1" x14ac:dyDescent="0.2">
      <c r="H75" s="104" t="s">
        <v>70</v>
      </c>
      <c r="I75" s="104" t="s">
        <v>73</v>
      </c>
    </row>
    <row r="76" spans="2:9" hidden="1" x14ac:dyDescent="0.2">
      <c r="H76" s="104" t="s">
        <v>71</v>
      </c>
      <c r="I76" s="104" t="s">
        <v>74</v>
      </c>
    </row>
    <row r="77" spans="2:9" hidden="1" x14ac:dyDescent="0.2">
      <c r="H77" s="104" t="s">
        <v>72</v>
      </c>
      <c r="I77" s="104" t="s">
        <v>75</v>
      </c>
    </row>
    <row r="78" spans="2:9" hidden="1" x14ac:dyDescent="0.2">
      <c r="H78" s="104" t="s">
        <v>98</v>
      </c>
      <c r="I78" s="104" t="s">
        <v>101</v>
      </c>
    </row>
    <row r="79" spans="2:9" hidden="1" x14ac:dyDescent="0.2">
      <c r="H79" s="104" t="s">
        <v>99</v>
      </c>
      <c r="I79" s="104" t="s">
        <v>102</v>
      </c>
    </row>
    <row r="80" spans="2:9" hidden="1" x14ac:dyDescent="0.2">
      <c r="H80" s="104" t="s">
        <v>100</v>
      </c>
      <c r="I80" s="104" t="s">
        <v>103</v>
      </c>
    </row>
  </sheetData>
  <sheetProtection sheet="1" formatCells="0" formatRows="0" insertRows="0" deleteRows="0"/>
  <mergeCells count="64">
    <mergeCell ref="A59:Q64"/>
    <mergeCell ref="L41:M41"/>
    <mergeCell ref="L42:M42"/>
    <mergeCell ref="L43:M43"/>
    <mergeCell ref="L44:M44"/>
    <mergeCell ref="L45:M45"/>
    <mergeCell ref="L46:M46"/>
    <mergeCell ref="L47:M47"/>
    <mergeCell ref="L48:M48"/>
    <mergeCell ref="L49:M49"/>
    <mergeCell ref="L50:M50"/>
    <mergeCell ref="B57:P57"/>
    <mergeCell ref="L40:M40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L28:M28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G8:I9"/>
    <mergeCell ref="J8:N9"/>
    <mergeCell ref="C15:C16"/>
    <mergeCell ref="D15:D16"/>
    <mergeCell ref="E15:E16"/>
    <mergeCell ref="F15:F16"/>
    <mergeCell ref="L16:M16"/>
    <mergeCell ref="B10:F10"/>
    <mergeCell ref="J10:P10"/>
    <mergeCell ref="B11:F11"/>
    <mergeCell ref="G11:I11"/>
    <mergeCell ref="J11:P11"/>
    <mergeCell ref="R1:S64"/>
    <mergeCell ref="B2:F2"/>
    <mergeCell ref="O2:P3"/>
    <mergeCell ref="B3:F3"/>
    <mergeCell ref="B4:N4"/>
    <mergeCell ref="O4:P4"/>
    <mergeCell ref="J5:N5"/>
    <mergeCell ref="O5:P5"/>
    <mergeCell ref="B6:I6"/>
    <mergeCell ref="J6:N6"/>
    <mergeCell ref="O6:P6"/>
    <mergeCell ref="B7:F7"/>
    <mergeCell ref="J7:N7"/>
    <mergeCell ref="O7:O8"/>
    <mergeCell ref="P7:P8"/>
    <mergeCell ref="B8:F9"/>
  </mergeCells>
  <conditionalFormatting sqref="G11">
    <cfRule type="cellIs" dxfId="117" priority="40" stopIfTrue="1" operator="equal">
      <formula>0</formula>
    </cfRule>
    <cfRule type="cellIs" dxfId="116" priority="41" stopIfTrue="1" operator="lessThan">
      <formula>$B$11</formula>
    </cfRule>
  </conditionalFormatting>
  <conditionalFormatting sqref="B11 P7:P8 B8:B9 F9 F11 O6:P6 J6 F8:G8">
    <cfRule type="cellIs" dxfId="115" priority="39" stopIfTrue="1" operator="equal">
      <formula>0</formula>
    </cfRule>
  </conditionalFormatting>
  <conditionalFormatting sqref="J5">
    <cfRule type="cellIs" dxfId="114" priority="38" stopIfTrue="1" operator="equal">
      <formula>"NO PAY ITEM"</formula>
    </cfRule>
  </conditionalFormatting>
  <conditionalFormatting sqref="B8:B9 F8:F9">
    <cfRule type="cellIs" dxfId="113" priority="36" operator="equal">
      <formula>"Name"</formula>
    </cfRule>
    <cfRule type="cellIs" dxfId="112" priority="37" stopIfTrue="1" operator="equal">
      <formula>0</formula>
    </cfRule>
  </conditionalFormatting>
  <conditionalFormatting sqref="B6">
    <cfRule type="expression" dxfId="111" priority="35">
      <formula>OR($B$6="PRA-PROJECT 123(4)",$B$6="")=TRUE</formula>
    </cfRule>
  </conditionalFormatting>
  <conditionalFormatting sqref="B8">
    <cfRule type="cellIs" dxfId="110" priority="33" operator="equal">
      <formula>"Name"</formula>
    </cfRule>
    <cfRule type="cellIs" dxfId="109" priority="34" stopIfTrue="1" operator="equal">
      <formula>""</formula>
    </cfRule>
  </conditionalFormatting>
  <conditionalFormatting sqref="C8:C9 C11">
    <cfRule type="cellIs" dxfId="108" priority="32" stopIfTrue="1" operator="equal">
      <formula>0</formula>
    </cfRule>
  </conditionalFormatting>
  <conditionalFormatting sqref="C8:C9">
    <cfRule type="cellIs" dxfId="107" priority="30" operator="equal">
      <formula>"Name"</formula>
    </cfRule>
    <cfRule type="cellIs" dxfId="106" priority="31" stopIfTrue="1" operator="equal">
      <formula>0</formula>
    </cfRule>
  </conditionalFormatting>
  <conditionalFormatting sqref="C17:C50">
    <cfRule type="expression" dxfId="105" priority="21">
      <formula>$C17="F"</formula>
    </cfRule>
    <cfRule type="expression" dxfId="104" priority="22">
      <formula>$C17="E"</formula>
    </cfRule>
    <cfRule type="expression" dxfId="103" priority="23">
      <formula>$C17="D"</formula>
    </cfRule>
    <cfRule type="expression" dxfId="102" priority="27">
      <formula>$C17="C"</formula>
    </cfRule>
    <cfRule type="expression" dxfId="101" priority="28">
      <formula>$C17="B"</formula>
    </cfRule>
    <cfRule type="expression" dxfId="100" priority="29">
      <formula>$C17="A"</formula>
    </cfRule>
  </conditionalFormatting>
  <conditionalFormatting sqref="J5">
    <cfRule type="cellIs" dxfId="99" priority="26" operator="equal">
      <formula>0</formula>
    </cfRule>
  </conditionalFormatting>
  <conditionalFormatting sqref="G17:H50">
    <cfRule type="expression" dxfId="98" priority="25">
      <formula>$G$16="M.P."</formula>
    </cfRule>
  </conditionalFormatting>
  <conditionalFormatting sqref="G16">
    <cfRule type="expression" dxfId="97" priority="24">
      <formula>$G$16=""</formula>
    </cfRule>
  </conditionalFormatting>
  <conditionalFormatting sqref="K52:M52">
    <cfRule type="expression" dxfId="96" priority="15">
      <formula>K$52="Sch F"</formula>
    </cfRule>
    <cfRule type="expression" dxfId="95" priority="16">
      <formula>K$52="Sch E"</formula>
    </cfRule>
    <cfRule type="expression" dxfId="94" priority="17">
      <formula>K$52="Sch D"</formula>
    </cfRule>
    <cfRule type="expression" dxfId="93" priority="18">
      <formula>K$52="Sch C"</formula>
    </cfRule>
    <cfRule type="expression" dxfId="92" priority="19">
      <formula>K$52="Sch B"</formula>
    </cfRule>
    <cfRule type="expression" dxfId="91" priority="20">
      <formula>K$52="Sch A"</formula>
    </cfRule>
  </conditionalFormatting>
  <conditionalFormatting sqref="K56:M56">
    <cfRule type="expression" dxfId="90" priority="8" stopIfTrue="1">
      <formula>AND(K53&gt;0,K56="")=TRUE</formula>
    </cfRule>
    <cfRule type="expression" dxfId="89" priority="9">
      <formula>AND(K52="Sch F",K56&lt;&gt;0)=TRUE</formula>
    </cfRule>
    <cfRule type="expression" dxfId="88" priority="10">
      <formula>AND(K52="Sch E",K56&lt;&gt;0)=TRUE</formula>
    </cfRule>
    <cfRule type="expression" dxfId="87" priority="11">
      <formula>AND(K52="Sch D",K56&lt;&gt;0)=TRUE</formula>
    </cfRule>
    <cfRule type="expression" dxfId="86" priority="12">
      <formula>AND(K52="Sch C",K56&lt;&gt;0)=TRUE</formula>
    </cfRule>
    <cfRule type="expression" dxfId="85" priority="13">
      <formula>AND(K52="Sch B",K56&lt;&gt;0)=TRUE</formula>
    </cfRule>
    <cfRule type="expression" dxfId="84" priority="14">
      <formula>AND(K52="Sch A",K56&lt;&gt;0)=TRUE</formula>
    </cfRule>
  </conditionalFormatting>
  <conditionalFormatting sqref="D11 D8:D9">
    <cfRule type="cellIs" dxfId="83" priority="7" stopIfTrue="1" operator="equal">
      <formula>0</formula>
    </cfRule>
  </conditionalFormatting>
  <conditionalFormatting sqref="D8:D9">
    <cfRule type="cellIs" dxfId="82" priority="5" operator="equal">
      <formula>"Name"</formula>
    </cfRule>
    <cfRule type="cellIs" dxfId="81" priority="6" stopIfTrue="1" operator="equal">
      <formula>0</formula>
    </cfRule>
  </conditionalFormatting>
  <conditionalFormatting sqref="E11 E8:E9">
    <cfRule type="cellIs" dxfId="80" priority="4" stopIfTrue="1" operator="equal">
      <formula>0</formula>
    </cfRule>
  </conditionalFormatting>
  <conditionalFormatting sqref="E8:E9">
    <cfRule type="cellIs" dxfId="79" priority="2" operator="equal">
      <formula>"Name"</formula>
    </cfRule>
    <cfRule type="cellIs" dxfId="78" priority="3" stopIfTrue="1" operator="equal">
      <formula>0</formula>
    </cfRule>
  </conditionalFormatting>
  <conditionalFormatting sqref="I17:I50">
    <cfRule type="expression" dxfId="77" priority="1">
      <formula>$G$16="M.P."</formula>
    </cfRule>
  </conditionalFormatting>
  <dataValidations count="9">
    <dataValidation allowBlank="1" showInputMessage="1" showErrorMessage="1" prompt="Fully explain any quantity added to this column in the &quot;Note&quot; column.  Include explanation of how the quantity was calculated or where it came from.  " sqref="J17:J50" xr:uid="{00779098-9569-410D-BA57-59663DF334EE}"/>
    <dataValidation allowBlank="1" showInputMessage="1" showErrorMessage="1" prompt="Number of flaggers or pilot cars working simultaneously at this location" sqref="H17:H50" xr:uid="{DC792D7A-E3FE-4933-B6B3-41B9491E1113}"/>
    <dataValidation type="list" allowBlank="1" showInputMessage="1" showErrorMessage="1" sqref="C17:C50" xr:uid="{873B39D4-1510-41B4-9584-5A214B866A8B}">
      <formula1>$H$75:$H$80</formula1>
    </dataValidation>
    <dataValidation type="list" allowBlank="1" showInputMessage="1" showErrorMessage="1" sqref="K52:M52" xr:uid="{0F1AE608-E9E3-4415-9208-00C89D867BFE}">
      <formula1>$I$75:$I$80</formula1>
    </dataValidation>
    <dataValidation allowBlank="1" showInputMessage="1" showErrorMessage="1" prompt="Input Quantity to use in EE" sqref="K56:M56" xr:uid="{C64300C7-4944-4A5A-85D9-FCACE7C02AC8}"/>
    <dataValidation type="list" showInputMessage="1" showErrorMessage="1" sqref="J5" xr:uid="{0EEC048A-9B28-4E6F-9EC2-789005FE4070}">
      <formula1>$B$69:$B$70</formula1>
    </dataValidation>
    <dataValidation allowBlank="1" sqref="J6" xr:uid="{0E2412EE-A40F-4224-8ED0-5EC6279731BD}"/>
    <dataValidation allowBlank="1" showInputMessage="1" showErrorMessage="1" prompt="Input project number on &quot;Title&quot; tab" sqref="B6" xr:uid="{061F78F4-6047-45B1-80FE-C7B6C7E04781}"/>
    <dataValidation allowBlank="1" showErrorMessage="1" sqref="G16:H16 I17:I50" xr:uid="{F4DBE386-8E6E-4C65-9F00-AD83A7522405}"/>
  </dataValidations>
  <printOptions horizontalCentered="1" verticalCentered="1"/>
  <pageMargins left="0.25" right="0.25" top="0.25" bottom="0.25" header="0" footer="0"/>
  <pageSetup scale="94" firstPageNumber="15101" orientation="portrait" r:id="rId1"/>
  <headerFooter alignWithMargins="0"/>
  <ignoredErrors>
    <ignoredError sqref="B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pageSetUpPr fitToPage="1"/>
  </sheetPr>
  <dimension ref="A1:Q71"/>
  <sheetViews>
    <sheetView showGridLines="0" zoomScale="110" zoomScaleNormal="110" workbookViewId="0">
      <selection activeCell="G6" sqref="G6:J6"/>
    </sheetView>
  </sheetViews>
  <sheetFormatPr defaultRowHeight="12.75" x14ac:dyDescent="0.2"/>
  <cols>
    <col min="1" max="1" width="2.7109375" customWidth="1"/>
    <col min="2" max="2" width="9.7109375" bestFit="1" customWidth="1"/>
    <col min="3" max="3" width="15.140625" customWidth="1"/>
    <col min="6" max="6" width="7.5703125" customWidth="1"/>
    <col min="7" max="7" width="14.85546875" customWidth="1"/>
    <col min="9" max="9" width="14.5703125" customWidth="1"/>
    <col min="10" max="10" width="1.85546875" customWidth="1"/>
    <col min="11" max="11" width="3" customWidth="1"/>
    <col min="12" max="12" width="4.5703125" customWidth="1"/>
    <col min="13" max="13" width="2.7109375" customWidth="1"/>
    <col min="17" max="17" width="0" hidden="1" customWidth="1"/>
  </cols>
  <sheetData>
    <row r="1" spans="2:17" x14ac:dyDescent="0.2">
      <c r="N1" s="177"/>
      <c r="O1" s="178"/>
    </row>
    <row r="2" spans="2:17" x14ac:dyDescent="0.2">
      <c r="B2" s="210" t="str">
        <f>Title!B54</f>
        <v>EFL-FM-HWY-14(08)</v>
      </c>
      <c r="C2" s="211"/>
      <c r="D2" s="211"/>
      <c r="E2" s="211"/>
      <c r="F2" s="212"/>
      <c r="G2" s="2"/>
      <c r="H2" s="2"/>
      <c r="I2" s="10" t="s">
        <v>1</v>
      </c>
      <c r="J2" s="10"/>
      <c r="K2" s="213" t="s">
        <v>15</v>
      </c>
      <c r="L2" s="381"/>
      <c r="N2" s="178"/>
      <c r="O2" s="178"/>
    </row>
    <row r="3" spans="2:17" x14ac:dyDescent="0.2">
      <c r="B3" s="268" t="s">
        <v>81</v>
      </c>
      <c r="C3" s="269"/>
      <c r="D3" s="269"/>
      <c r="E3" s="269"/>
      <c r="F3" s="278"/>
      <c r="G3" s="4"/>
      <c r="H3" s="4"/>
      <c r="I3" s="11" t="s">
        <v>2</v>
      </c>
      <c r="J3" s="11"/>
      <c r="K3" s="382"/>
      <c r="L3" s="383"/>
      <c r="N3" s="178"/>
      <c r="O3" s="178"/>
    </row>
    <row r="4" spans="2:17" ht="24" customHeight="1" x14ac:dyDescent="0.25">
      <c r="B4" s="217" t="s">
        <v>0</v>
      </c>
      <c r="C4" s="218"/>
      <c r="D4" s="218"/>
      <c r="E4" s="218"/>
      <c r="F4" s="218"/>
      <c r="G4" s="218"/>
      <c r="H4" s="218"/>
      <c r="I4" s="218"/>
      <c r="J4" s="219"/>
      <c r="K4" s="384"/>
      <c r="L4" s="385"/>
      <c r="N4" s="178"/>
      <c r="O4" s="178"/>
    </row>
    <row r="5" spans="2:17" x14ac:dyDescent="0.2">
      <c r="B5" s="386" t="s">
        <v>3</v>
      </c>
      <c r="C5" s="387"/>
      <c r="D5" s="387"/>
      <c r="E5" s="387"/>
      <c r="F5" s="388"/>
      <c r="G5" s="389" t="s">
        <v>4</v>
      </c>
      <c r="H5" s="390"/>
      <c r="I5" s="390"/>
      <c r="J5" s="391"/>
      <c r="K5" s="386" t="s">
        <v>10</v>
      </c>
      <c r="L5" s="381"/>
      <c r="N5" s="178"/>
      <c r="O5" s="178"/>
    </row>
    <row r="6" spans="2:17" ht="24" customHeight="1" x14ac:dyDescent="0.2">
      <c r="B6" s="392" t="str">
        <f>IF(Title!B6=0,"",Title!B6)</f>
        <v>PRA-PROJECT 123(4)</v>
      </c>
      <c r="C6" s="393"/>
      <c r="D6" s="393"/>
      <c r="E6" s="393"/>
      <c r="F6" s="394"/>
      <c r="G6" s="229"/>
      <c r="H6" s="395"/>
      <c r="I6" s="395"/>
      <c r="J6" s="396"/>
      <c r="K6" s="234">
        <v>1</v>
      </c>
      <c r="L6" s="235"/>
      <c r="N6" s="178"/>
      <c r="O6" s="178"/>
    </row>
    <row r="7" spans="2:17" ht="15" customHeight="1" x14ac:dyDescent="0.2">
      <c r="B7" s="236" t="s">
        <v>5</v>
      </c>
      <c r="C7" s="238"/>
      <c r="D7" s="236" t="s">
        <v>6</v>
      </c>
      <c r="E7" s="284"/>
      <c r="F7" s="285"/>
      <c r="G7" s="236" t="s">
        <v>8</v>
      </c>
      <c r="H7" s="284"/>
      <c r="I7" s="284"/>
      <c r="J7" s="285"/>
      <c r="K7" s="240" t="s">
        <v>11</v>
      </c>
      <c r="L7" s="242">
        <v>1</v>
      </c>
      <c r="N7" s="178"/>
      <c r="O7" s="178"/>
    </row>
    <row r="8" spans="2:17" ht="12" customHeight="1" x14ac:dyDescent="0.2">
      <c r="B8" s="243" t="str">
        <f>IF(Title!G16=0,"",Title!G16)</f>
        <v>Name</v>
      </c>
      <c r="C8" s="245"/>
      <c r="D8" s="243"/>
      <c r="E8" s="397"/>
      <c r="F8" s="398"/>
      <c r="G8" s="252" t="str">
        <f>IF(G6&gt;0,(VLOOKUP(LEFT(G6,5)&amp;"-"&amp;RIGHT(G6,4),'[1]FP14 Pay Items'!$A$2:$E$6000,4,FALSE)),"")&amp;" "</f>
        <v xml:space="preserve"> </v>
      </c>
      <c r="H8" s="253"/>
      <c r="I8" s="253"/>
      <c r="J8" s="254"/>
      <c r="K8" s="241"/>
      <c r="L8" s="235"/>
      <c r="N8" s="178"/>
      <c r="O8" s="178"/>
    </row>
    <row r="9" spans="2:17" ht="12" customHeight="1" x14ac:dyDescent="0.2">
      <c r="B9" s="246"/>
      <c r="C9" s="248"/>
      <c r="D9" s="399"/>
      <c r="E9" s="400"/>
      <c r="F9" s="401"/>
      <c r="G9" s="255"/>
      <c r="H9" s="256"/>
      <c r="I9" s="256"/>
      <c r="J9" s="257"/>
      <c r="K9" s="6" t="s">
        <v>12</v>
      </c>
      <c r="L9" s="9"/>
      <c r="N9" s="178"/>
      <c r="O9" s="178"/>
    </row>
    <row r="10" spans="2:17" x14ac:dyDescent="0.2">
      <c r="B10" s="386" t="s">
        <v>7</v>
      </c>
      <c r="C10" s="388"/>
      <c r="D10" s="386" t="s">
        <v>7</v>
      </c>
      <c r="E10" s="387"/>
      <c r="F10" s="388"/>
      <c r="G10" s="386" t="s">
        <v>9</v>
      </c>
      <c r="H10" s="387"/>
      <c r="I10" s="387"/>
      <c r="J10" s="387"/>
      <c r="K10" s="387"/>
      <c r="L10" s="388"/>
      <c r="N10" s="178"/>
      <c r="O10" s="178"/>
    </row>
    <row r="11" spans="2:17" ht="21" customHeight="1" x14ac:dyDescent="0.2">
      <c r="B11" s="260"/>
      <c r="C11" s="262"/>
      <c r="D11" s="260"/>
      <c r="E11" s="261"/>
      <c r="F11" s="289"/>
      <c r="G11" s="263" t="str">
        <f>IF(G6&gt;0,PROPER(VLOOKUP(LEFT(G6,5)&amp;"-"&amp;RIGHT(G6,4),'[1]FP14 Pay Items'!$A$2:$E$4705,5,TRUE)),"")</f>
        <v/>
      </c>
      <c r="H11" s="250"/>
      <c r="I11" s="250"/>
      <c r="J11" s="250"/>
      <c r="K11" s="250"/>
      <c r="L11" s="251"/>
      <c r="N11" s="178"/>
      <c r="O11" s="178"/>
    </row>
    <row r="12" spans="2:17" x14ac:dyDescent="0.2">
      <c r="B12" s="8" t="s">
        <v>13</v>
      </c>
      <c r="C12" s="7"/>
      <c r="D12" s="3"/>
      <c r="E12" s="3"/>
      <c r="F12" s="3"/>
      <c r="G12" s="3"/>
      <c r="H12" s="3"/>
      <c r="I12" s="3"/>
      <c r="J12" s="3"/>
      <c r="K12" s="3"/>
      <c r="L12" s="5"/>
      <c r="N12" s="178"/>
      <c r="O12" s="178"/>
    </row>
    <row r="13" spans="2:17" x14ac:dyDescent="0.2">
      <c r="B13" s="21"/>
      <c r="C13" s="19"/>
      <c r="D13" s="19"/>
      <c r="E13" s="19"/>
      <c r="F13" s="19"/>
      <c r="G13" s="19"/>
      <c r="H13" s="19"/>
      <c r="I13" s="19"/>
      <c r="J13" s="19"/>
      <c r="K13" s="19"/>
      <c r="L13" s="20"/>
      <c r="N13" s="178"/>
      <c r="O13" s="178"/>
    </row>
    <row r="14" spans="2:17" x14ac:dyDescent="0.2">
      <c r="B14" s="21"/>
      <c r="C14" s="19"/>
      <c r="D14" s="24"/>
      <c r="E14" s="19"/>
      <c r="F14" s="22"/>
      <c r="G14" s="19"/>
      <c r="H14" s="19"/>
      <c r="I14" s="19"/>
      <c r="J14" s="19"/>
      <c r="K14" s="19"/>
      <c r="L14" s="20"/>
      <c r="N14" s="178"/>
      <c r="O14" s="178"/>
    </row>
    <row r="15" spans="2:17" x14ac:dyDescent="0.2">
      <c r="B15" s="21"/>
      <c r="C15" s="19"/>
      <c r="D15" s="19"/>
      <c r="E15" s="19"/>
      <c r="F15" s="19"/>
      <c r="G15" s="19"/>
      <c r="H15" s="19"/>
      <c r="I15" s="19"/>
      <c r="J15" s="19"/>
      <c r="K15" s="19"/>
      <c r="L15" s="20"/>
      <c r="N15" s="178"/>
      <c r="O15" s="178"/>
    </row>
    <row r="16" spans="2:17" ht="15.75" x14ac:dyDescent="0.25">
      <c r="B16" s="21"/>
      <c r="C16" s="19"/>
      <c r="D16" s="405"/>
      <c r="E16" s="406"/>
      <c r="F16" s="406"/>
      <c r="G16" s="406"/>
      <c r="H16" s="19"/>
      <c r="I16" s="19"/>
      <c r="J16" s="19"/>
      <c r="K16" s="19"/>
      <c r="L16" s="20"/>
      <c r="N16" s="178"/>
      <c r="O16" s="178"/>
      <c r="Q16" s="25" t="s">
        <v>38</v>
      </c>
    </row>
    <row r="17" spans="2:17" x14ac:dyDescent="0.2">
      <c r="B17" s="21"/>
      <c r="C17" s="19"/>
      <c r="D17" s="19"/>
      <c r="E17" s="19"/>
      <c r="F17" s="19"/>
      <c r="G17" s="19"/>
      <c r="H17" s="19"/>
      <c r="I17" s="19"/>
      <c r="J17" s="19"/>
      <c r="K17" s="19"/>
      <c r="L17" s="20"/>
      <c r="N17" s="178"/>
      <c r="O17" s="178"/>
      <c r="Q17" s="25" t="s">
        <v>79</v>
      </c>
    </row>
    <row r="18" spans="2:17" x14ac:dyDescent="0.2">
      <c r="B18" s="21"/>
      <c r="C18" s="19"/>
      <c r="D18" s="19"/>
      <c r="E18" s="19"/>
      <c r="F18" s="19"/>
      <c r="G18" s="29"/>
      <c r="H18" s="19"/>
      <c r="I18" s="19"/>
      <c r="J18" s="19"/>
      <c r="K18" s="19"/>
      <c r="L18" s="20"/>
      <c r="N18" s="178"/>
      <c r="O18" s="178"/>
    </row>
    <row r="19" spans="2:17" x14ac:dyDescent="0.2">
      <c r="B19" s="21"/>
      <c r="C19" s="19"/>
      <c r="D19" s="19"/>
      <c r="E19" s="19"/>
      <c r="F19" s="19"/>
      <c r="G19" s="19"/>
      <c r="H19" s="19"/>
      <c r="I19" s="19"/>
      <c r="J19" s="19"/>
      <c r="K19" s="19"/>
      <c r="L19" s="20"/>
      <c r="N19" s="178"/>
      <c r="O19" s="178"/>
    </row>
    <row r="20" spans="2:17" x14ac:dyDescent="0.2">
      <c r="B20" s="21"/>
      <c r="C20" s="19"/>
      <c r="D20" s="19"/>
      <c r="E20" s="19"/>
      <c r="F20" s="19"/>
      <c r="G20" s="19"/>
      <c r="H20" s="19"/>
      <c r="I20" s="19"/>
      <c r="J20" s="19"/>
      <c r="K20" s="19"/>
      <c r="L20" s="20"/>
      <c r="N20" s="178"/>
      <c r="O20" s="178"/>
    </row>
    <row r="21" spans="2:17" x14ac:dyDescent="0.2">
      <c r="B21" s="21"/>
      <c r="C21" s="19"/>
      <c r="D21" s="19"/>
      <c r="E21" s="19"/>
      <c r="F21" s="19"/>
      <c r="G21" s="19"/>
      <c r="H21" s="19"/>
      <c r="I21" s="19"/>
      <c r="J21" s="19"/>
      <c r="K21" s="19"/>
      <c r="L21" s="20"/>
      <c r="N21" s="178"/>
      <c r="O21" s="178"/>
    </row>
    <row r="22" spans="2:17" x14ac:dyDescent="0.2">
      <c r="B22" s="21"/>
      <c r="C22" s="19"/>
      <c r="D22" s="19"/>
      <c r="E22" s="19"/>
      <c r="F22" s="19"/>
      <c r="G22" s="19"/>
      <c r="H22" s="19"/>
      <c r="I22" s="19"/>
      <c r="J22" s="19"/>
      <c r="K22" s="19"/>
      <c r="L22" s="20"/>
      <c r="N22" s="178"/>
      <c r="O22" s="178"/>
    </row>
    <row r="23" spans="2:17" x14ac:dyDescent="0.2">
      <c r="B23" s="21"/>
      <c r="C23" s="19"/>
      <c r="D23" s="19"/>
      <c r="E23" s="19"/>
      <c r="F23" s="19"/>
      <c r="G23" s="19"/>
      <c r="H23" s="19"/>
      <c r="I23" s="19"/>
      <c r="J23" s="19"/>
      <c r="K23" s="19"/>
      <c r="L23" s="20"/>
      <c r="N23" s="178"/>
      <c r="O23" s="178"/>
    </row>
    <row r="24" spans="2:17" x14ac:dyDescent="0.2">
      <c r="B24" s="21"/>
      <c r="C24" s="19"/>
      <c r="D24" s="19"/>
      <c r="E24" s="19"/>
      <c r="F24" s="19"/>
      <c r="G24" s="19"/>
      <c r="H24" s="19"/>
      <c r="I24" s="19"/>
      <c r="J24" s="19"/>
      <c r="K24" s="19"/>
      <c r="L24" s="20"/>
      <c r="N24" s="178"/>
      <c r="O24" s="178"/>
    </row>
    <row r="25" spans="2:17" x14ac:dyDescent="0.2">
      <c r="B25" s="21"/>
      <c r="C25" s="19"/>
      <c r="D25" s="19"/>
      <c r="E25" s="19"/>
      <c r="F25" s="19"/>
      <c r="G25" s="19"/>
      <c r="H25" s="19"/>
      <c r="I25" s="19"/>
      <c r="J25" s="19"/>
      <c r="K25" s="19"/>
      <c r="L25" s="20"/>
      <c r="N25" s="178"/>
      <c r="O25" s="178"/>
    </row>
    <row r="26" spans="2:17" x14ac:dyDescent="0.2">
      <c r="B26" s="21"/>
      <c r="C26" s="19"/>
      <c r="D26" s="19"/>
      <c r="E26" s="19"/>
      <c r="F26" s="19"/>
      <c r="G26" s="19"/>
      <c r="H26" s="19"/>
      <c r="I26" s="19"/>
      <c r="J26" s="19"/>
      <c r="K26" s="19"/>
      <c r="L26" s="20"/>
      <c r="N26" s="178"/>
      <c r="O26" s="178"/>
    </row>
    <row r="27" spans="2:17" x14ac:dyDescent="0.2">
      <c r="B27" s="21"/>
      <c r="C27" s="19"/>
      <c r="D27" s="19"/>
      <c r="E27" s="19"/>
      <c r="F27" s="19"/>
      <c r="G27" s="19"/>
      <c r="H27" s="19"/>
      <c r="I27" s="19"/>
      <c r="J27" s="19"/>
      <c r="K27" s="19"/>
      <c r="L27" s="20"/>
      <c r="N27" s="178"/>
      <c r="O27" s="178"/>
    </row>
    <row r="28" spans="2:17" x14ac:dyDescent="0.2">
      <c r="B28" s="21"/>
      <c r="C28" s="19"/>
      <c r="D28" s="19"/>
      <c r="E28" s="19"/>
      <c r="F28" s="19"/>
      <c r="G28" s="19"/>
      <c r="H28" s="19"/>
      <c r="I28" s="19"/>
      <c r="J28" s="19"/>
      <c r="K28" s="19"/>
      <c r="L28" s="20"/>
      <c r="N28" s="178"/>
      <c r="O28" s="178"/>
    </row>
    <row r="29" spans="2:17" x14ac:dyDescent="0.2">
      <c r="B29" s="21"/>
      <c r="C29" s="19"/>
      <c r="D29" s="19"/>
      <c r="E29" s="19"/>
      <c r="F29" s="19"/>
      <c r="G29" s="19"/>
      <c r="H29" s="19"/>
      <c r="I29" s="19"/>
      <c r="J29" s="19"/>
      <c r="K29" s="19"/>
      <c r="L29" s="20"/>
      <c r="N29" s="178"/>
      <c r="O29" s="178"/>
    </row>
    <row r="30" spans="2:17" x14ac:dyDescent="0.2">
      <c r="B30" s="21"/>
      <c r="C30" s="19"/>
      <c r="D30" s="19"/>
      <c r="E30" s="19"/>
      <c r="F30" s="19"/>
      <c r="G30" s="19"/>
      <c r="H30" s="19"/>
      <c r="I30" s="19"/>
      <c r="J30" s="19"/>
      <c r="K30" s="19"/>
      <c r="L30" s="20"/>
      <c r="N30" s="178"/>
      <c r="O30" s="178"/>
    </row>
    <row r="31" spans="2:17" x14ac:dyDescent="0.2">
      <c r="B31" s="21"/>
      <c r="C31" s="19"/>
      <c r="D31" s="19"/>
      <c r="E31" s="19"/>
      <c r="F31" s="19"/>
      <c r="G31" s="19"/>
      <c r="H31" s="19"/>
      <c r="I31" s="19"/>
      <c r="J31" s="19"/>
      <c r="K31" s="19"/>
      <c r="L31" s="20"/>
      <c r="N31" s="178"/>
      <c r="O31" s="178"/>
    </row>
    <row r="32" spans="2:17" x14ac:dyDescent="0.2">
      <c r="B32" s="21"/>
      <c r="C32" s="19"/>
      <c r="D32" s="19"/>
      <c r="E32" s="19"/>
      <c r="F32" s="19"/>
      <c r="G32" s="19"/>
      <c r="H32" s="19"/>
      <c r="I32" s="19"/>
      <c r="J32" s="19"/>
      <c r="K32" s="19"/>
      <c r="L32" s="20"/>
      <c r="N32" s="178"/>
      <c r="O32" s="178"/>
    </row>
    <row r="33" spans="2:15" x14ac:dyDescent="0.2">
      <c r="B33" s="21"/>
      <c r="C33" s="19"/>
      <c r="D33" s="19"/>
      <c r="E33" s="19"/>
      <c r="F33" s="19"/>
      <c r="G33" s="19"/>
      <c r="H33" s="19"/>
      <c r="I33" s="19"/>
      <c r="J33" s="19"/>
      <c r="K33" s="19"/>
      <c r="L33" s="20"/>
      <c r="N33" s="178"/>
      <c r="O33" s="178"/>
    </row>
    <row r="34" spans="2:15" x14ac:dyDescent="0.2">
      <c r="B34" s="21"/>
      <c r="C34" s="19"/>
      <c r="D34" s="19"/>
      <c r="E34" s="19"/>
      <c r="F34" s="19"/>
      <c r="G34" s="19"/>
      <c r="H34" s="19"/>
      <c r="I34" s="19"/>
      <c r="J34" s="19"/>
      <c r="K34" s="19"/>
      <c r="L34" s="20"/>
      <c r="N34" s="178"/>
      <c r="O34" s="178"/>
    </row>
    <row r="35" spans="2:15" x14ac:dyDescent="0.2">
      <c r="B35" s="21"/>
      <c r="C35" s="19"/>
      <c r="D35" s="19"/>
      <c r="E35" s="19"/>
      <c r="F35" s="19"/>
      <c r="G35" s="19"/>
      <c r="H35" s="19"/>
      <c r="I35" s="19"/>
      <c r="J35" s="19"/>
      <c r="K35" s="19"/>
      <c r="L35" s="20"/>
      <c r="N35" s="178"/>
      <c r="O35" s="178"/>
    </row>
    <row r="36" spans="2:15" x14ac:dyDescent="0.2">
      <c r="B36" s="21"/>
      <c r="C36" s="19"/>
      <c r="D36" s="19"/>
      <c r="E36" s="19"/>
      <c r="F36" s="19"/>
      <c r="G36" s="19"/>
      <c r="H36" s="19"/>
      <c r="I36" s="19"/>
      <c r="J36" s="19"/>
      <c r="K36" s="19"/>
      <c r="L36" s="20"/>
      <c r="N36" s="178"/>
      <c r="O36" s="178"/>
    </row>
    <row r="37" spans="2:15" x14ac:dyDescent="0.2">
      <c r="B37" s="21"/>
      <c r="C37" s="19"/>
      <c r="D37" s="19"/>
      <c r="E37" s="19"/>
      <c r="F37" s="19"/>
      <c r="G37" s="19"/>
      <c r="H37" s="19"/>
      <c r="I37" s="19"/>
      <c r="J37" s="19"/>
      <c r="K37" s="19"/>
      <c r="L37" s="20"/>
      <c r="N37" s="178"/>
      <c r="O37" s="178"/>
    </row>
    <row r="38" spans="2:15" x14ac:dyDescent="0.2">
      <c r="B38" s="21"/>
      <c r="C38" s="19"/>
      <c r="D38" s="19"/>
      <c r="E38" s="19"/>
      <c r="F38" s="19"/>
      <c r="G38" s="19"/>
      <c r="H38" s="19"/>
      <c r="I38" s="19"/>
      <c r="J38" s="19"/>
      <c r="K38" s="19"/>
      <c r="L38" s="20"/>
      <c r="N38" s="178"/>
      <c r="O38" s="178"/>
    </row>
    <row r="39" spans="2:15" x14ac:dyDescent="0.2">
      <c r="B39" s="21"/>
      <c r="C39" s="19"/>
      <c r="D39" s="19"/>
      <c r="E39" s="19"/>
      <c r="F39" s="19"/>
      <c r="G39" s="19"/>
      <c r="H39" s="19"/>
      <c r="I39" s="19"/>
      <c r="J39" s="19"/>
      <c r="K39" s="19"/>
      <c r="L39" s="20"/>
      <c r="N39" s="178"/>
      <c r="O39" s="178"/>
    </row>
    <row r="40" spans="2:15" x14ac:dyDescent="0.2">
      <c r="B40" s="21"/>
      <c r="C40" s="19"/>
      <c r="D40" s="19"/>
      <c r="E40" s="19"/>
      <c r="F40" s="19"/>
      <c r="G40" s="19"/>
      <c r="H40" s="19"/>
      <c r="I40" s="19"/>
      <c r="J40" s="19"/>
      <c r="K40" s="19"/>
      <c r="L40" s="20"/>
      <c r="N40" s="178"/>
      <c r="O40" s="178"/>
    </row>
    <row r="41" spans="2:15" x14ac:dyDescent="0.2">
      <c r="B41" s="21"/>
      <c r="C41" s="19"/>
      <c r="D41" s="19"/>
      <c r="E41" s="19"/>
      <c r="F41" s="19"/>
      <c r="G41" s="19"/>
      <c r="H41" s="19"/>
      <c r="I41" s="19"/>
      <c r="J41" s="19"/>
      <c r="K41" s="19"/>
      <c r="L41" s="20"/>
      <c r="N41" s="178"/>
      <c r="O41" s="178"/>
    </row>
    <row r="42" spans="2:15" x14ac:dyDescent="0.2">
      <c r="B42" s="21"/>
      <c r="C42" s="19"/>
      <c r="D42" s="19"/>
      <c r="E42" s="19"/>
      <c r="F42" s="19"/>
      <c r="G42" s="19"/>
      <c r="H42" s="19"/>
      <c r="I42" s="19"/>
      <c r="J42" s="19"/>
      <c r="K42" s="19"/>
      <c r="L42" s="20"/>
      <c r="N42" s="178"/>
      <c r="O42" s="178"/>
    </row>
    <row r="43" spans="2:15" x14ac:dyDescent="0.2">
      <c r="B43" s="21"/>
      <c r="C43" s="19"/>
      <c r="D43" s="19"/>
      <c r="E43" s="19"/>
      <c r="F43" s="19"/>
      <c r="G43" s="19"/>
      <c r="H43" s="19"/>
      <c r="I43" s="19"/>
      <c r="J43" s="19"/>
      <c r="K43" s="19"/>
      <c r="L43" s="20"/>
      <c r="N43" s="178"/>
      <c r="O43" s="178"/>
    </row>
    <row r="44" spans="2:15" x14ac:dyDescent="0.2">
      <c r="B44" s="21"/>
      <c r="C44" s="19"/>
      <c r="D44" s="19"/>
      <c r="E44" s="19"/>
      <c r="F44" s="19"/>
      <c r="G44" s="19"/>
      <c r="H44" s="19"/>
      <c r="I44" s="19"/>
      <c r="J44" s="19"/>
      <c r="K44" s="19"/>
      <c r="L44" s="20"/>
      <c r="N44" s="178"/>
      <c r="O44" s="178"/>
    </row>
    <row r="45" spans="2:15" x14ac:dyDescent="0.2">
      <c r="B45" s="21"/>
      <c r="C45" s="19"/>
      <c r="D45" s="19"/>
      <c r="E45" s="19"/>
      <c r="F45" s="19"/>
      <c r="G45" s="19"/>
      <c r="H45" s="19"/>
      <c r="I45" s="19"/>
      <c r="J45" s="19"/>
      <c r="K45" s="19"/>
      <c r="L45" s="20"/>
      <c r="N45" s="178"/>
      <c r="O45" s="178"/>
    </row>
    <row r="46" spans="2:15" x14ac:dyDescent="0.2">
      <c r="B46" s="21"/>
      <c r="C46" s="19"/>
      <c r="D46" s="19"/>
      <c r="E46" s="19"/>
      <c r="F46" s="19"/>
      <c r="G46" s="19"/>
      <c r="H46" s="19"/>
      <c r="I46" s="19"/>
      <c r="J46" s="19"/>
      <c r="K46" s="19"/>
      <c r="L46" s="20"/>
      <c r="N46" s="178"/>
      <c r="O46" s="178"/>
    </row>
    <row r="47" spans="2:15" x14ac:dyDescent="0.2">
      <c r="B47" s="21"/>
      <c r="C47" s="19"/>
      <c r="D47" s="19"/>
      <c r="E47" s="19"/>
      <c r="F47" s="19"/>
      <c r="G47" s="19"/>
      <c r="H47" s="19"/>
      <c r="I47" s="19"/>
      <c r="J47" s="19"/>
      <c r="K47" s="19"/>
      <c r="L47" s="20"/>
      <c r="N47" s="178"/>
      <c r="O47" s="178"/>
    </row>
    <row r="48" spans="2:15" x14ac:dyDescent="0.2">
      <c r="B48" s="21"/>
      <c r="C48" s="19"/>
      <c r="D48" s="19"/>
      <c r="E48" s="19"/>
      <c r="F48" s="19"/>
      <c r="G48" s="19"/>
      <c r="H48" s="19"/>
      <c r="I48" s="19"/>
      <c r="J48" s="19"/>
      <c r="K48" s="19"/>
      <c r="L48" s="20"/>
      <c r="N48" s="178"/>
      <c r="O48" s="178"/>
    </row>
    <row r="49" spans="1:15" x14ac:dyDescent="0.2">
      <c r="B49" s="21"/>
      <c r="C49" s="19"/>
      <c r="D49" s="19"/>
      <c r="E49" s="19"/>
      <c r="F49" s="19"/>
      <c r="G49" s="19"/>
      <c r="H49" s="19"/>
      <c r="I49" s="19"/>
      <c r="J49" s="19"/>
      <c r="K49" s="19"/>
      <c r="L49" s="20"/>
      <c r="N49" s="178"/>
      <c r="O49" s="178"/>
    </row>
    <row r="50" spans="1:15" x14ac:dyDescent="0.2">
      <c r="B50" s="21"/>
      <c r="C50" s="19"/>
      <c r="D50" s="19"/>
      <c r="E50" s="19"/>
      <c r="F50" s="19"/>
      <c r="G50" s="19"/>
      <c r="H50" s="19"/>
      <c r="I50" s="19"/>
      <c r="J50" s="19"/>
      <c r="K50" s="19"/>
      <c r="L50" s="20"/>
      <c r="N50" s="178"/>
      <c r="O50" s="178"/>
    </row>
    <row r="51" spans="1:15" x14ac:dyDescent="0.2">
      <c r="B51" s="21"/>
      <c r="C51" s="19"/>
      <c r="D51" s="19"/>
      <c r="E51" s="19"/>
      <c r="F51" s="19"/>
      <c r="G51" s="19"/>
      <c r="H51" s="19"/>
      <c r="I51" s="19"/>
      <c r="J51" s="19"/>
      <c r="K51" s="19"/>
      <c r="L51" s="20"/>
      <c r="N51" s="178"/>
      <c r="O51" s="178"/>
    </row>
    <row r="52" spans="1:15" x14ac:dyDescent="0.2">
      <c r="B52" s="21"/>
      <c r="C52" s="19"/>
      <c r="D52" s="19"/>
      <c r="E52" s="19"/>
      <c r="F52" s="19"/>
      <c r="G52" s="19"/>
      <c r="H52" s="19"/>
      <c r="I52" s="19"/>
      <c r="J52" s="19"/>
      <c r="K52" s="19"/>
      <c r="L52" s="20"/>
      <c r="N52" s="178"/>
      <c r="O52" s="178"/>
    </row>
    <row r="53" spans="1:15" x14ac:dyDescent="0.2">
      <c r="B53" s="21"/>
      <c r="C53" s="19"/>
      <c r="D53" s="19"/>
      <c r="E53" s="19"/>
      <c r="F53" s="19"/>
      <c r="G53" s="19"/>
      <c r="H53" s="19"/>
      <c r="I53" s="19"/>
      <c r="J53" s="19"/>
      <c r="K53" s="19"/>
      <c r="L53" s="20"/>
      <c r="N53" s="178"/>
      <c r="O53" s="178"/>
    </row>
    <row r="54" spans="1:15" x14ac:dyDescent="0.2">
      <c r="B54" s="21"/>
      <c r="C54" s="19"/>
      <c r="D54" s="19"/>
      <c r="E54" s="19"/>
      <c r="F54" s="19"/>
      <c r="G54" s="19"/>
      <c r="H54" s="19"/>
      <c r="I54" s="19"/>
      <c r="J54" s="19"/>
      <c r="K54" s="19"/>
      <c r="L54" s="20"/>
      <c r="N54" s="178"/>
      <c r="O54" s="178"/>
    </row>
    <row r="55" spans="1:15" x14ac:dyDescent="0.2">
      <c r="B55" s="21"/>
      <c r="C55" s="19"/>
      <c r="D55" s="19"/>
      <c r="E55" s="19"/>
      <c r="F55" s="19"/>
      <c r="G55" s="19"/>
      <c r="H55" s="19"/>
      <c r="I55" s="19"/>
      <c r="J55" s="19"/>
      <c r="K55" s="19"/>
      <c r="L55" s="20"/>
      <c r="N55" s="178"/>
      <c r="O55" s="178"/>
    </row>
    <row r="56" spans="1:15" x14ac:dyDescent="0.2">
      <c r="B56" s="21"/>
      <c r="C56" s="19"/>
      <c r="D56" s="19"/>
      <c r="E56" s="19"/>
      <c r="F56" s="19"/>
      <c r="G56" s="19"/>
      <c r="H56" s="19"/>
      <c r="I56" s="19"/>
      <c r="J56" s="19"/>
      <c r="K56" s="19"/>
      <c r="L56" s="20"/>
      <c r="N56" s="178"/>
      <c r="O56" s="178"/>
    </row>
    <row r="57" spans="1:15" x14ac:dyDescent="0.2">
      <c r="B57" s="21"/>
      <c r="C57" s="19"/>
      <c r="D57" s="19"/>
      <c r="E57" s="19"/>
      <c r="F57" s="19"/>
      <c r="G57" s="19"/>
      <c r="H57" s="19"/>
      <c r="I57" s="19"/>
      <c r="J57" s="19"/>
      <c r="K57" s="19"/>
      <c r="L57" s="20"/>
      <c r="N57" s="178"/>
      <c r="O57" s="178"/>
    </row>
    <row r="58" spans="1:15" x14ac:dyDescent="0.2">
      <c r="B58" s="402"/>
      <c r="C58" s="403"/>
      <c r="D58" s="403"/>
      <c r="E58" s="403"/>
      <c r="F58" s="403"/>
      <c r="G58" s="403"/>
      <c r="H58" s="403"/>
      <c r="I58" s="403"/>
      <c r="J58" s="403"/>
      <c r="K58" s="403"/>
      <c r="L58" s="404"/>
      <c r="N58" s="178"/>
      <c r="O58" s="178"/>
    </row>
    <row r="59" spans="1:15" x14ac:dyDescent="0.2">
      <c r="N59" s="178"/>
      <c r="O59" s="178"/>
    </row>
    <row r="60" spans="1:15" x14ac:dyDescent="0.2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8"/>
      <c r="O60" s="178"/>
    </row>
    <row r="61" spans="1:15" x14ac:dyDescent="0.2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8"/>
      <c r="O61" s="178"/>
    </row>
    <row r="62" spans="1:15" x14ac:dyDescent="0.2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8"/>
      <c r="O62" s="178"/>
    </row>
    <row r="63" spans="1:15" x14ac:dyDescent="0.2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8"/>
      <c r="O63" s="178"/>
    </row>
    <row r="64" spans="1:15" x14ac:dyDescent="0.2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8"/>
      <c r="O64" s="178"/>
    </row>
    <row r="65" spans="1:15" x14ac:dyDescent="0.2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8"/>
      <c r="O65" s="178"/>
    </row>
    <row r="70" spans="1:15" hidden="1" x14ac:dyDescent="0.2">
      <c r="B70" s="25" t="s">
        <v>4</v>
      </c>
    </row>
    <row r="71" spans="1:15" hidden="1" x14ac:dyDescent="0.2">
      <c r="B71" s="25" t="s">
        <v>31</v>
      </c>
    </row>
  </sheetData>
  <sheetProtection sheet="1" objects="1" scenarios="1"/>
  <mergeCells count="29">
    <mergeCell ref="A60:M65"/>
    <mergeCell ref="B10:C10"/>
    <mergeCell ref="D10:F10"/>
    <mergeCell ref="G10:L10"/>
    <mergeCell ref="B11:C11"/>
    <mergeCell ref="D11:F11"/>
    <mergeCell ref="G11:L11"/>
    <mergeCell ref="L7:L8"/>
    <mergeCell ref="B8:C9"/>
    <mergeCell ref="D8:F9"/>
    <mergeCell ref="G8:J9"/>
    <mergeCell ref="B58:L58"/>
    <mergeCell ref="D16:G16"/>
    <mergeCell ref="B2:F2"/>
    <mergeCell ref="B3:F3"/>
    <mergeCell ref="N1:O65"/>
    <mergeCell ref="K2:L3"/>
    <mergeCell ref="B4:J4"/>
    <mergeCell ref="K4:L4"/>
    <mergeCell ref="B5:F5"/>
    <mergeCell ref="G5:J5"/>
    <mergeCell ref="K5:L5"/>
    <mergeCell ref="B6:F6"/>
    <mergeCell ref="G6:J6"/>
    <mergeCell ref="K6:L6"/>
    <mergeCell ref="B7:C7"/>
    <mergeCell ref="D7:F7"/>
    <mergeCell ref="G7:J7"/>
    <mergeCell ref="K7:K8"/>
  </mergeCells>
  <conditionalFormatting sqref="D11:F11">
    <cfRule type="cellIs" dxfId="76" priority="19" stopIfTrue="1" operator="lessThan">
      <formula>$B$11</formula>
    </cfRule>
  </conditionalFormatting>
  <conditionalFormatting sqref="D8:F9">
    <cfRule type="cellIs" dxfId="75" priority="18" stopIfTrue="1" operator="equal">
      <formula>0</formula>
    </cfRule>
  </conditionalFormatting>
  <conditionalFormatting sqref="B11:C11">
    <cfRule type="cellIs" dxfId="74" priority="17" stopIfTrue="1" operator="equal">
      <formula>0</formula>
    </cfRule>
  </conditionalFormatting>
  <conditionalFormatting sqref="D11:F11">
    <cfRule type="cellIs" dxfId="73" priority="15" stopIfTrue="1" operator="equal">
      <formula>0</formula>
    </cfRule>
    <cfRule type="cellIs" dxfId="72" priority="16" stopIfTrue="1" operator="lessThan">
      <formula>$B$11</formula>
    </cfRule>
  </conditionalFormatting>
  <conditionalFormatting sqref="D8:F9">
    <cfRule type="cellIs" dxfId="71" priority="14" stopIfTrue="1" operator="equal">
      <formula>0</formula>
    </cfRule>
  </conditionalFormatting>
  <conditionalFormatting sqref="B8">
    <cfRule type="cellIs" dxfId="70" priority="6" operator="equal">
      <formula>"Name"</formula>
    </cfRule>
    <cfRule type="cellIs" dxfId="69" priority="13" stopIfTrue="1" operator="equal">
      <formula>""</formula>
    </cfRule>
  </conditionalFormatting>
  <conditionalFormatting sqref="B11:C11">
    <cfRule type="cellIs" dxfId="68" priority="12" stopIfTrue="1" operator="equal">
      <formula>0</formula>
    </cfRule>
  </conditionalFormatting>
  <conditionalFormatting sqref="G6:J6">
    <cfRule type="cellIs" dxfId="67" priority="10" stopIfTrue="1" operator="equal">
      <formula>0</formula>
    </cfRule>
  </conditionalFormatting>
  <conditionalFormatting sqref="K6:L6 L7:L8">
    <cfRule type="cellIs" dxfId="66" priority="8" stopIfTrue="1" operator="equal">
      <formula>0</formula>
    </cfRule>
  </conditionalFormatting>
  <conditionalFormatting sqref="G5:J5">
    <cfRule type="cellIs" dxfId="65" priority="1" operator="equal">
      <formula>0</formula>
    </cfRule>
    <cfRule type="cellIs" dxfId="64" priority="7" stopIfTrue="1" operator="equal">
      <formula>"NO PAY ITEM"</formula>
    </cfRule>
  </conditionalFormatting>
  <conditionalFormatting sqref="B6:F6">
    <cfRule type="expression" dxfId="63" priority="5">
      <formula>OR($B$6="PRA-PROJECT 123(4)",$B$6="")=TRUE</formula>
    </cfRule>
  </conditionalFormatting>
  <conditionalFormatting sqref="G6:J6">
    <cfRule type="cellIs" dxfId="62" priority="3" stopIfTrue="1" operator="equal">
      <formula>0</formula>
    </cfRule>
  </conditionalFormatting>
  <conditionalFormatting sqref="D16:G16">
    <cfRule type="expression" dxfId="61" priority="2">
      <formula>D16=""</formula>
    </cfRule>
  </conditionalFormatting>
  <dataValidations xWindow="484" yWindow="439" count="4">
    <dataValidation type="list" showInputMessage="1" showErrorMessage="1" sqref="G5:J5" xr:uid="{00000000-0002-0000-0700-000000000000}">
      <formula1>$B$70:$B$71</formula1>
    </dataValidation>
    <dataValidation allowBlank="1" showInputMessage="1" showErrorMessage="1" prompt="Input project number on &quot;Title&quot; tab." sqref="B6:F6" xr:uid="{00000000-0002-0000-0700-000001000000}"/>
    <dataValidation allowBlank="1" sqref="G6:J6" xr:uid="{00000000-0002-0000-0700-000002000000}"/>
    <dataValidation type="list" allowBlank="1" showInputMessage="1" showErrorMessage="1" sqref="D16:G16" xr:uid="{00000000-0002-0000-0700-000003000000}">
      <formula1>$Q$16:$Q$17</formula1>
    </dataValidation>
  </dataValidations>
  <printOptions horizontalCentered="1" verticalCentered="1"/>
  <pageMargins left="0.25" right="0.25" top="0.25" bottom="0.25" header="0" footer="0"/>
  <pageSetup scale="96" firstPageNumber="1510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pageSetUpPr fitToPage="1"/>
  </sheetPr>
  <dimension ref="A1:O71"/>
  <sheetViews>
    <sheetView showGridLines="0" zoomScale="110" zoomScaleNormal="110" workbookViewId="0">
      <selection activeCell="G6" sqref="G6:J6"/>
    </sheetView>
  </sheetViews>
  <sheetFormatPr defaultColWidth="9.140625" defaultRowHeight="12.75" x14ac:dyDescent="0.2"/>
  <cols>
    <col min="1" max="1" width="2.7109375" style="23" customWidth="1"/>
    <col min="2" max="2" width="9.7109375" style="23" bestFit="1" customWidth="1"/>
    <col min="3" max="3" width="15.140625" style="23" customWidth="1"/>
    <col min="4" max="5" width="9.140625" style="23"/>
    <col min="6" max="6" width="5.85546875" style="23" customWidth="1"/>
    <col min="7" max="7" width="14.85546875" style="23" customWidth="1"/>
    <col min="8" max="8" width="9.140625" style="23"/>
    <col min="9" max="9" width="14.5703125" style="23" customWidth="1"/>
    <col min="10" max="10" width="1.85546875" style="23" customWidth="1"/>
    <col min="11" max="11" width="3" style="23" customWidth="1"/>
    <col min="12" max="12" width="4.5703125" style="23" customWidth="1"/>
    <col min="13" max="13" width="2.7109375" style="23" customWidth="1"/>
    <col min="14" max="16384" width="9.140625" style="23"/>
  </cols>
  <sheetData>
    <row r="1" spans="2:15" x14ac:dyDescent="0.2">
      <c r="N1" s="177"/>
      <c r="O1" s="178"/>
    </row>
    <row r="2" spans="2:15" x14ac:dyDescent="0.2">
      <c r="B2" s="210" t="str">
        <f>Title!B54</f>
        <v>EFL-FM-HWY-14(08)</v>
      </c>
      <c r="C2" s="211"/>
      <c r="D2" s="211"/>
      <c r="E2" s="211"/>
      <c r="F2" s="212"/>
      <c r="G2" s="2"/>
      <c r="H2" s="2"/>
      <c r="I2" s="10" t="s">
        <v>1</v>
      </c>
      <c r="J2" s="10"/>
      <c r="K2" s="213" t="s">
        <v>15</v>
      </c>
      <c r="L2" s="381"/>
      <c r="N2" s="178"/>
      <c r="O2" s="178"/>
    </row>
    <row r="3" spans="2:15" x14ac:dyDescent="0.2">
      <c r="B3" s="268" t="s">
        <v>81</v>
      </c>
      <c r="C3" s="269"/>
      <c r="D3" s="269"/>
      <c r="E3" s="269"/>
      <c r="F3" s="278"/>
      <c r="G3" s="4"/>
      <c r="H3" s="4"/>
      <c r="I3" s="11" t="s">
        <v>2</v>
      </c>
      <c r="J3" s="11"/>
      <c r="K3" s="382"/>
      <c r="L3" s="383"/>
      <c r="N3" s="178"/>
      <c r="O3" s="178"/>
    </row>
    <row r="4" spans="2:15" ht="24" customHeight="1" x14ac:dyDescent="0.25">
      <c r="B4" s="217" t="s">
        <v>0</v>
      </c>
      <c r="C4" s="218"/>
      <c r="D4" s="218"/>
      <c r="E4" s="218"/>
      <c r="F4" s="218"/>
      <c r="G4" s="218"/>
      <c r="H4" s="218"/>
      <c r="I4" s="218"/>
      <c r="J4" s="219"/>
      <c r="K4" s="384"/>
      <c r="L4" s="385"/>
      <c r="N4" s="178"/>
      <c r="O4" s="178"/>
    </row>
    <row r="5" spans="2:15" x14ac:dyDescent="0.2">
      <c r="B5" s="386" t="s">
        <v>3</v>
      </c>
      <c r="C5" s="387"/>
      <c r="D5" s="387"/>
      <c r="E5" s="387"/>
      <c r="F5" s="388"/>
      <c r="G5" s="389" t="s">
        <v>4</v>
      </c>
      <c r="H5" s="390"/>
      <c r="I5" s="390"/>
      <c r="J5" s="391"/>
      <c r="K5" s="386" t="s">
        <v>10</v>
      </c>
      <c r="L5" s="381"/>
      <c r="N5" s="178"/>
      <c r="O5" s="178"/>
    </row>
    <row r="6" spans="2:15" ht="24" customHeight="1" x14ac:dyDescent="0.2">
      <c r="B6" s="392" t="str">
        <f>IF(Title!B6=0,"",Title!B6)</f>
        <v>PRA-PROJECT 123(4)</v>
      </c>
      <c r="C6" s="393"/>
      <c r="D6" s="393"/>
      <c r="E6" s="393"/>
      <c r="F6" s="394"/>
      <c r="G6" s="229"/>
      <c r="H6" s="395"/>
      <c r="I6" s="395"/>
      <c r="J6" s="396"/>
      <c r="K6" s="234"/>
      <c r="L6" s="235"/>
      <c r="N6" s="178"/>
      <c r="O6" s="178"/>
    </row>
    <row r="7" spans="2:15" ht="15" customHeight="1" x14ac:dyDescent="0.2">
      <c r="B7" s="236" t="s">
        <v>5</v>
      </c>
      <c r="C7" s="238"/>
      <c r="D7" s="236" t="s">
        <v>6</v>
      </c>
      <c r="E7" s="284"/>
      <c r="F7" s="285"/>
      <c r="G7" s="236" t="s">
        <v>8</v>
      </c>
      <c r="H7" s="284"/>
      <c r="I7" s="284"/>
      <c r="J7" s="285"/>
      <c r="K7" s="240" t="s">
        <v>11</v>
      </c>
      <c r="L7" s="242"/>
      <c r="N7" s="178"/>
      <c r="O7" s="178"/>
    </row>
    <row r="8" spans="2:15" ht="12" customHeight="1" x14ac:dyDescent="0.2">
      <c r="B8" s="243" t="str">
        <f>IF(Title!G16=0,"",Title!G16)</f>
        <v>Name</v>
      </c>
      <c r="C8" s="245"/>
      <c r="D8" s="243"/>
      <c r="E8" s="397"/>
      <c r="F8" s="398"/>
      <c r="G8" s="252" t="str">
        <f>IF(G6&gt;0,(VLOOKUP(LEFT(G6,5)&amp;"-"&amp;RIGHT(G6,4),'[1]FP14 Pay Items'!$A$2:$E$6000,4,FALSE)),"")&amp;" "</f>
        <v xml:space="preserve"> </v>
      </c>
      <c r="H8" s="253"/>
      <c r="I8" s="253"/>
      <c r="J8" s="254"/>
      <c r="K8" s="241"/>
      <c r="L8" s="235"/>
      <c r="N8" s="178"/>
      <c r="O8" s="178"/>
    </row>
    <row r="9" spans="2:15" ht="12" customHeight="1" x14ac:dyDescent="0.2">
      <c r="B9" s="246"/>
      <c r="C9" s="248"/>
      <c r="D9" s="399"/>
      <c r="E9" s="400"/>
      <c r="F9" s="401"/>
      <c r="G9" s="255"/>
      <c r="H9" s="256"/>
      <c r="I9" s="256"/>
      <c r="J9" s="257"/>
      <c r="K9" s="6" t="s">
        <v>12</v>
      </c>
      <c r="L9" s="9"/>
      <c r="N9" s="178"/>
      <c r="O9" s="178"/>
    </row>
    <row r="10" spans="2:15" x14ac:dyDescent="0.2">
      <c r="B10" s="386" t="s">
        <v>7</v>
      </c>
      <c r="C10" s="388"/>
      <c r="D10" s="386" t="s">
        <v>7</v>
      </c>
      <c r="E10" s="387"/>
      <c r="F10" s="388"/>
      <c r="G10" s="386" t="s">
        <v>9</v>
      </c>
      <c r="H10" s="387"/>
      <c r="I10" s="387"/>
      <c r="J10" s="387"/>
      <c r="K10" s="387"/>
      <c r="L10" s="388"/>
      <c r="N10" s="178"/>
      <c r="O10" s="178"/>
    </row>
    <row r="11" spans="2:15" ht="21" customHeight="1" x14ac:dyDescent="0.2">
      <c r="B11" s="260"/>
      <c r="C11" s="262"/>
      <c r="D11" s="260"/>
      <c r="E11" s="261"/>
      <c r="F11" s="289"/>
      <c r="G11" s="263" t="str">
        <f>IF(G6&gt;0,PROPER(VLOOKUP(LEFT(G6,5)&amp;"-"&amp;RIGHT(G6,4),'[1]FP14 Pay Items'!$A$2:$E$4705,5,TRUE)),"")</f>
        <v/>
      </c>
      <c r="H11" s="250"/>
      <c r="I11" s="250"/>
      <c r="J11" s="250"/>
      <c r="K11" s="250"/>
      <c r="L11" s="251"/>
      <c r="N11" s="178"/>
      <c r="O11" s="178"/>
    </row>
    <row r="12" spans="2:15" x14ac:dyDescent="0.2">
      <c r="B12" s="8" t="s">
        <v>13</v>
      </c>
      <c r="C12" s="7"/>
      <c r="D12" s="3"/>
      <c r="E12" s="3"/>
      <c r="F12" s="3"/>
      <c r="G12" s="3"/>
      <c r="H12" s="3"/>
      <c r="I12" s="3"/>
      <c r="J12" s="3"/>
      <c r="K12" s="3"/>
      <c r="L12" s="5"/>
      <c r="N12" s="178"/>
      <c r="O12" s="178"/>
    </row>
    <row r="13" spans="2:15" x14ac:dyDescent="0.2"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5"/>
      <c r="N13" s="178"/>
      <c r="O13" s="178"/>
    </row>
    <row r="14" spans="2:15" x14ac:dyDescent="0.2">
      <c r="B14" s="13"/>
      <c r="C14" s="14"/>
      <c r="D14" s="14"/>
      <c r="E14" s="14"/>
      <c r="F14" s="16"/>
      <c r="G14" s="14"/>
      <c r="H14" s="14"/>
      <c r="I14" s="14"/>
      <c r="J14" s="14"/>
      <c r="K14" s="14"/>
      <c r="L14" s="15"/>
      <c r="N14" s="178"/>
      <c r="O14" s="178"/>
    </row>
    <row r="15" spans="2:15" x14ac:dyDescent="0.2"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5"/>
      <c r="N15" s="178"/>
      <c r="O15" s="178"/>
    </row>
    <row r="16" spans="2:15" x14ac:dyDescent="0.2">
      <c r="B16" s="13"/>
      <c r="C16" s="14"/>
      <c r="D16" s="14"/>
      <c r="E16" s="14"/>
      <c r="F16" s="16"/>
      <c r="G16" s="14"/>
      <c r="H16" s="14"/>
      <c r="I16" s="14"/>
      <c r="J16" s="14"/>
      <c r="K16" s="14"/>
      <c r="L16" s="15"/>
      <c r="N16" s="178"/>
      <c r="O16" s="178"/>
    </row>
    <row r="17" spans="2:15" x14ac:dyDescent="0.2"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5"/>
      <c r="N17" s="178"/>
      <c r="O17" s="178"/>
    </row>
    <row r="18" spans="2:15" x14ac:dyDescent="0.2"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5"/>
      <c r="N18" s="178"/>
      <c r="O18" s="178"/>
    </row>
    <row r="19" spans="2:15" x14ac:dyDescent="0.2"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5"/>
      <c r="N19" s="178"/>
      <c r="O19" s="178"/>
    </row>
    <row r="20" spans="2:15" x14ac:dyDescent="0.2"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5"/>
      <c r="N20" s="178"/>
      <c r="O20" s="178"/>
    </row>
    <row r="21" spans="2:15" x14ac:dyDescent="0.2"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5"/>
      <c r="N21" s="178"/>
      <c r="O21" s="178"/>
    </row>
    <row r="22" spans="2:15" x14ac:dyDescent="0.2"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5"/>
      <c r="N22" s="178"/>
      <c r="O22" s="178"/>
    </row>
    <row r="23" spans="2:15" x14ac:dyDescent="0.2">
      <c r="B23" s="13"/>
      <c r="C23" s="14"/>
      <c r="D23" s="14"/>
      <c r="E23" s="58"/>
      <c r="F23" s="14"/>
      <c r="G23" s="14"/>
      <c r="H23" s="14"/>
      <c r="I23" s="14"/>
      <c r="J23" s="14"/>
      <c r="K23" s="14"/>
      <c r="L23" s="15"/>
      <c r="N23" s="178"/>
      <c r="O23" s="178"/>
    </row>
    <row r="24" spans="2:15" x14ac:dyDescent="0.2"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5"/>
      <c r="N24" s="178"/>
      <c r="O24" s="178"/>
    </row>
    <row r="25" spans="2:15" x14ac:dyDescent="0.2"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5"/>
      <c r="N25" s="178"/>
      <c r="O25" s="178"/>
    </row>
    <row r="26" spans="2:15" x14ac:dyDescent="0.2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5"/>
      <c r="N26" s="178"/>
      <c r="O26" s="178"/>
    </row>
    <row r="27" spans="2:15" x14ac:dyDescent="0.2"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5"/>
      <c r="N27" s="178"/>
      <c r="O27" s="178"/>
    </row>
    <row r="28" spans="2:15" x14ac:dyDescent="0.2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5"/>
      <c r="N28" s="178"/>
      <c r="O28" s="178"/>
    </row>
    <row r="29" spans="2:15" x14ac:dyDescent="0.2"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5"/>
      <c r="N29" s="178"/>
      <c r="O29" s="178"/>
    </row>
    <row r="30" spans="2:15" x14ac:dyDescent="0.2"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5"/>
      <c r="N30" s="178"/>
      <c r="O30" s="178"/>
    </row>
    <row r="31" spans="2:15" x14ac:dyDescent="0.2"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5"/>
      <c r="N31" s="178"/>
      <c r="O31" s="178"/>
    </row>
    <row r="32" spans="2:15" x14ac:dyDescent="0.2"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5"/>
      <c r="N32" s="178"/>
      <c r="O32" s="178"/>
    </row>
    <row r="33" spans="2:15" x14ac:dyDescent="0.2"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5"/>
      <c r="N33" s="178"/>
      <c r="O33" s="178"/>
    </row>
    <row r="34" spans="2:15" x14ac:dyDescent="0.2">
      <c r="B34" s="13"/>
      <c r="C34" s="14"/>
      <c r="D34" s="14"/>
      <c r="E34" s="14"/>
      <c r="F34" s="58"/>
      <c r="G34" s="14"/>
      <c r="H34" s="14"/>
      <c r="I34" s="14"/>
      <c r="J34" s="14"/>
      <c r="K34" s="14"/>
      <c r="L34" s="15"/>
      <c r="N34" s="178"/>
      <c r="O34" s="178"/>
    </row>
    <row r="35" spans="2:15" x14ac:dyDescent="0.2"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5"/>
      <c r="N35" s="178"/>
      <c r="O35" s="178"/>
    </row>
    <row r="36" spans="2:15" x14ac:dyDescent="0.2"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5"/>
      <c r="N36" s="178"/>
      <c r="O36" s="178"/>
    </row>
    <row r="37" spans="2:15" x14ac:dyDescent="0.2"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5"/>
      <c r="N37" s="178"/>
      <c r="O37" s="178"/>
    </row>
    <row r="38" spans="2:15" x14ac:dyDescent="0.2"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5"/>
      <c r="N38" s="178"/>
      <c r="O38" s="178"/>
    </row>
    <row r="39" spans="2:15" x14ac:dyDescent="0.2"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5"/>
      <c r="N39" s="178"/>
      <c r="O39" s="178"/>
    </row>
    <row r="40" spans="2:15" x14ac:dyDescent="0.2"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5"/>
      <c r="N40" s="178"/>
      <c r="O40" s="178"/>
    </row>
    <row r="41" spans="2:15" x14ac:dyDescent="0.2"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5"/>
      <c r="N41" s="178"/>
      <c r="O41" s="178"/>
    </row>
    <row r="42" spans="2:15" x14ac:dyDescent="0.2"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5"/>
      <c r="N42" s="178"/>
      <c r="O42" s="178"/>
    </row>
    <row r="43" spans="2:15" x14ac:dyDescent="0.2">
      <c r="B43" s="13"/>
      <c r="C43" s="14"/>
      <c r="D43" s="14"/>
      <c r="E43" s="14"/>
      <c r="F43" s="14"/>
      <c r="G43" s="14"/>
      <c r="H43" s="14"/>
      <c r="I43" s="14"/>
      <c r="J43" s="14"/>
      <c r="K43" s="14"/>
      <c r="L43" s="15"/>
      <c r="N43" s="178"/>
      <c r="O43" s="178"/>
    </row>
    <row r="44" spans="2:15" x14ac:dyDescent="0.2"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5"/>
      <c r="N44" s="178"/>
      <c r="O44" s="178"/>
    </row>
    <row r="45" spans="2:15" x14ac:dyDescent="0.2">
      <c r="B45" s="13"/>
      <c r="C45" s="14"/>
      <c r="D45" s="14"/>
      <c r="E45" s="14"/>
      <c r="F45" s="14"/>
      <c r="G45" s="14"/>
      <c r="H45" s="14"/>
      <c r="I45" s="14"/>
      <c r="J45" s="14"/>
      <c r="K45" s="14"/>
      <c r="L45" s="15"/>
      <c r="N45" s="178"/>
      <c r="O45" s="178"/>
    </row>
    <row r="46" spans="2:15" x14ac:dyDescent="0.2">
      <c r="B46" s="13"/>
      <c r="C46" s="14"/>
      <c r="D46" s="14"/>
      <c r="E46" s="14"/>
      <c r="F46" s="14"/>
      <c r="G46" s="14"/>
      <c r="H46" s="14"/>
      <c r="I46" s="14"/>
      <c r="J46" s="14"/>
      <c r="K46" s="14"/>
      <c r="L46" s="15"/>
      <c r="N46" s="178"/>
      <c r="O46" s="178"/>
    </row>
    <row r="47" spans="2:15" x14ac:dyDescent="0.2">
      <c r="B47" s="13"/>
      <c r="C47" s="14"/>
      <c r="D47" s="14"/>
      <c r="E47" s="14"/>
      <c r="F47" s="14"/>
      <c r="G47" s="14"/>
      <c r="H47" s="14"/>
      <c r="I47" s="14"/>
      <c r="J47" s="14"/>
      <c r="K47" s="14"/>
      <c r="L47" s="15"/>
      <c r="N47" s="178"/>
      <c r="O47" s="178"/>
    </row>
    <row r="48" spans="2:15" x14ac:dyDescent="0.2">
      <c r="B48" s="13"/>
      <c r="C48" s="14"/>
      <c r="D48" s="14"/>
      <c r="E48" s="14"/>
      <c r="F48" s="14"/>
      <c r="G48" s="14"/>
      <c r="H48" s="14"/>
      <c r="I48" s="14"/>
      <c r="J48" s="14"/>
      <c r="K48" s="14"/>
      <c r="L48" s="15"/>
      <c r="N48" s="178"/>
      <c r="O48" s="178"/>
    </row>
    <row r="49" spans="1:15" x14ac:dyDescent="0.2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5"/>
      <c r="N49" s="178"/>
      <c r="O49" s="178"/>
    </row>
    <row r="50" spans="1:15" x14ac:dyDescent="0.2"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5"/>
      <c r="N50" s="178"/>
      <c r="O50" s="178"/>
    </row>
    <row r="51" spans="1:15" x14ac:dyDescent="0.2">
      <c r="B51" s="13"/>
      <c r="C51" s="14"/>
      <c r="D51" s="14"/>
      <c r="E51" s="14"/>
      <c r="F51" s="14"/>
      <c r="G51" s="14"/>
      <c r="H51" s="14"/>
      <c r="I51" s="14"/>
      <c r="J51" s="14"/>
      <c r="K51" s="14"/>
      <c r="L51" s="15"/>
      <c r="N51" s="178"/>
      <c r="O51" s="178"/>
    </row>
    <row r="52" spans="1:15" x14ac:dyDescent="0.2">
      <c r="B52" s="13"/>
      <c r="C52" s="14"/>
      <c r="D52" s="14"/>
      <c r="E52" s="14"/>
      <c r="F52" s="14"/>
      <c r="G52" s="14"/>
      <c r="H52" s="14"/>
      <c r="I52" s="14"/>
      <c r="J52" s="14"/>
      <c r="K52" s="14"/>
      <c r="L52" s="15"/>
      <c r="N52" s="178"/>
      <c r="O52" s="178"/>
    </row>
    <row r="53" spans="1:15" x14ac:dyDescent="0.2">
      <c r="B53" s="13"/>
      <c r="C53" s="14"/>
      <c r="D53" s="14"/>
      <c r="E53" s="14"/>
      <c r="F53" s="14"/>
      <c r="G53" s="14"/>
      <c r="H53" s="14"/>
      <c r="I53" s="14"/>
      <c r="J53" s="14"/>
      <c r="K53" s="14"/>
      <c r="L53" s="15"/>
      <c r="N53" s="178"/>
      <c r="O53" s="178"/>
    </row>
    <row r="54" spans="1:15" x14ac:dyDescent="0.2">
      <c r="B54" s="13"/>
      <c r="C54" s="14"/>
      <c r="D54" s="14"/>
      <c r="E54" s="14"/>
      <c r="F54" s="14"/>
      <c r="G54" s="14"/>
      <c r="H54" s="14"/>
      <c r="I54" s="14"/>
      <c r="J54" s="14"/>
      <c r="K54" s="14"/>
      <c r="L54" s="15"/>
      <c r="N54" s="178"/>
      <c r="O54" s="178"/>
    </row>
    <row r="55" spans="1:15" x14ac:dyDescent="0.2"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5"/>
      <c r="N55" s="178"/>
      <c r="O55" s="178"/>
    </row>
    <row r="56" spans="1:15" x14ac:dyDescent="0.2">
      <c r="B56" s="13"/>
      <c r="C56" s="14"/>
      <c r="D56" s="14"/>
      <c r="E56" s="14"/>
      <c r="F56" s="14"/>
      <c r="G56" s="14"/>
      <c r="H56" s="14"/>
      <c r="I56" s="14"/>
      <c r="J56" s="14"/>
      <c r="K56" s="14"/>
      <c r="L56" s="15"/>
      <c r="N56" s="178"/>
      <c r="O56" s="178"/>
    </row>
    <row r="57" spans="1:15" x14ac:dyDescent="0.2">
      <c r="B57" s="13"/>
      <c r="C57" s="14"/>
      <c r="D57" s="14"/>
      <c r="E57" s="14"/>
      <c r="F57" s="14"/>
      <c r="G57" s="14"/>
      <c r="H57" s="14"/>
      <c r="I57" s="14"/>
      <c r="J57" s="14"/>
      <c r="K57" s="14"/>
      <c r="L57" s="15"/>
      <c r="N57" s="178"/>
      <c r="O57" s="178"/>
    </row>
    <row r="58" spans="1:15" x14ac:dyDescent="0.2">
      <c r="B58" s="407"/>
      <c r="C58" s="345"/>
      <c r="D58" s="345"/>
      <c r="E58" s="345"/>
      <c r="F58" s="345"/>
      <c r="G58" s="345"/>
      <c r="H58" s="345"/>
      <c r="I58" s="345"/>
      <c r="J58" s="345"/>
      <c r="K58" s="345"/>
      <c r="L58" s="346"/>
      <c r="N58" s="178"/>
      <c r="O58" s="178"/>
    </row>
    <row r="59" spans="1:15" x14ac:dyDescent="0.2">
      <c r="N59" s="178"/>
      <c r="O59" s="178"/>
    </row>
    <row r="60" spans="1:15" x14ac:dyDescent="0.2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8"/>
      <c r="O60" s="178"/>
    </row>
    <row r="61" spans="1:15" x14ac:dyDescent="0.2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8"/>
      <c r="O61" s="178"/>
    </row>
    <row r="62" spans="1:15" x14ac:dyDescent="0.2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8"/>
      <c r="O62" s="178"/>
    </row>
    <row r="63" spans="1:15" x14ac:dyDescent="0.2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8"/>
      <c r="O63" s="178"/>
    </row>
    <row r="64" spans="1:15" x14ac:dyDescent="0.2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8"/>
      <c r="O64" s="178"/>
    </row>
    <row r="65" spans="1:15" x14ac:dyDescent="0.2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8"/>
      <c r="O65" s="178"/>
    </row>
    <row r="70" spans="1:15" hidden="1" x14ac:dyDescent="0.2">
      <c r="B70" s="25" t="s">
        <v>4</v>
      </c>
    </row>
    <row r="71" spans="1:15" hidden="1" x14ac:dyDescent="0.2">
      <c r="B71" s="25" t="s">
        <v>31</v>
      </c>
    </row>
  </sheetData>
  <sheetProtection sheet="1" objects="1" scenarios="1" formatCells="0" formatColumns="0" formatRows="0" insertColumns="0" insertRows="0" deleteColumns="0" deleteRows="0"/>
  <mergeCells count="28">
    <mergeCell ref="A60:M65"/>
    <mergeCell ref="B10:C10"/>
    <mergeCell ref="D10:F10"/>
    <mergeCell ref="G10:L10"/>
    <mergeCell ref="B11:C11"/>
    <mergeCell ref="D11:F11"/>
    <mergeCell ref="G11:L11"/>
    <mergeCell ref="L7:L8"/>
    <mergeCell ref="B8:C9"/>
    <mergeCell ref="D8:F9"/>
    <mergeCell ref="G8:J9"/>
    <mergeCell ref="B58:L58"/>
    <mergeCell ref="B2:F2"/>
    <mergeCell ref="B3:F3"/>
    <mergeCell ref="N1:O65"/>
    <mergeCell ref="K2:L3"/>
    <mergeCell ref="B4:J4"/>
    <mergeCell ref="K4:L4"/>
    <mergeCell ref="B5:F5"/>
    <mergeCell ref="G5:J5"/>
    <mergeCell ref="K5:L5"/>
    <mergeCell ref="B6:F6"/>
    <mergeCell ref="G6:J6"/>
    <mergeCell ref="K6:L6"/>
    <mergeCell ref="B7:C7"/>
    <mergeCell ref="D7:F7"/>
    <mergeCell ref="G7:J7"/>
    <mergeCell ref="K7:K8"/>
  </mergeCells>
  <conditionalFormatting sqref="D11:F11">
    <cfRule type="cellIs" dxfId="60" priority="15" stopIfTrue="1" operator="equal">
      <formula>0</formula>
    </cfRule>
    <cfRule type="cellIs" dxfId="59" priority="16" stopIfTrue="1" operator="lessThan">
      <formula>$B$11</formula>
    </cfRule>
  </conditionalFormatting>
  <conditionalFormatting sqref="D8:F9">
    <cfRule type="cellIs" dxfId="58" priority="14" stopIfTrue="1" operator="equal">
      <formula>0</formula>
    </cfRule>
  </conditionalFormatting>
  <conditionalFormatting sqref="B8:C9">
    <cfRule type="cellIs" dxfId="57" priority="12" operator="equal">
      <formula>"Name"</formula>
    </cfRule>
    <cfRule type="cellIs" dxfId="56" priority="13" stopIfTrue="1" operator="equal">
      <formula>0</formula>
    </cfRule>
  </conditionalFormatting>
  <conditionalFormatting sqref="B11:C11">
    <cfRule type="cellIs" dxfId="55" priority="11" stopIfTrue="1" operator="equal">
      <formula>0</formula>
    </cfRule>
  </conditionalFormatting>
  <conditionalFormatting sqref="G6:J6">
    <cfRule type="cellIs" dxfId="54" priority="10" stopIfTrue="1" operator="equal">
      <formula>0</formula>
    </cfRule>
  </conditionalFormatting>
  <conditionalFormatting sqref="K6:L6 L7:L8">
    <cfRule type="cellIs" dxfId="53" priority="9" stopIfTrue="1" operator="equal">
      <formula>0</formula>
    </cfRule>
  </conditionalFormatting>
  <conditionalFormatting sqref="G5:J5">
    <cfRule type="cellIs" dxfId="52" priority="1" operator="equal">
      <formula>0</formula>
    </cfRule>
    <cfRule type="cellIs" dxfId="51" priority="8" stopIfTrue="1" operator="equal">
      <formula>"NO PAY ITEM"</formula>
    </cfRule>
  </conditionalFormatting>
  <conditionalFormatting sqref="B6:F6">
    <cfRule type="expression" dxfId="50" priority="7">
      <formula>OR($B$6="PRA-PROJECT 123(4)",$B$6=0)=TRUE</formula>
    </cfRule>
  </conditionalFormatting>
  <conditionalFormatting sqref="B6:F6">
    <cfRule type="expression" dxfId="49" priority="6">
      <formula>OR($B$6="PRA-PROJECT 123(4)",$B$6="")=TRUE</formula>
    </cfRule>
  </conditionalFormatting>
  <conditionalFormatting sqref="B8">
    <cfRule type="cellIs" dxfId="48" priority="4" operator="equal">
      <formula>"Name"</formula>
    </cfRule>
    <cfRule type="cellIs" dxfId="47" priority="5" stopIfTrue="1" operator="equal">
      <formula>""</formula>
    </cfRule>
  </conditionalFormatting>
  <conditionalFormatting sqref="B6:F6">
    <cfRule type="expression" dxfId="46" priority="3">
      <formula>OR($B$6="PRA-PROJECT 123(4)",$B$6="")=TRUE</formula>
    </cfRule>
  </conditionalFormatting>
  <conditionalFormatting sqref="G6:J6">
    <cfRule type="cellIs" dxfId="45" priority="2" stopIfTrue="1" operator="equal">
      <formula>0</formula>
    </cfRule>
  </conditionalFormatting>
  <dataValidations count="3">
    <dataValidation type="list" showInputMessage="1" showErrorMessage="1" sqref="G5:J5" xr:uid="{00000000-0002-0000-0800-000000000000}">
      <formula1>$B$70:$B$71</formula1>
    </dataValidation>
    <dataValidation allowBlank="1" showInputMessage="1" showErrorMessage="1" prompt="Input project number on &quot;Title&quot; tab." sqref="B6:F6" xr:uid="{00000000-0002-0000-0800-000001000000}"/>
    <dataValidation allowBlank="1" sqref="G6:J6" xr:uid="{00000000-0002-0000-0800-000002000000}"/>
  </dataValidations>
  <printOptions horizontalCentered="1" verticalCentered="1"/>
  <pageMargins left="0.25" right="0.25" top="0.25" bottom="0.25" header="0" footer="0"/>
  <pageSetup scale="98" firstPageNumber="1510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77FFFF"/>
    <pageSetUpPr fitToPage="1"/>
  </sheetPr>
  <dimension ref="A1:T71"/>
  <sheetViews>
    <sheetView showGridLines="0" zoomScaleNormal="100" workbookViewId="0">
      <selection activeCell="B11" sqref="B11:C11"/>
    </sheetView>
  </sheetViews>
  <sheetFormatPr defaultColWidth="9.140625" defaultRowHeight="12.75" x14ac:dyDescent="0.2"/>
  <cols>
    <col min="1" max="1" width="2.7109375" style="23" customWidth="1"/>
    <col min="2" max="2" width="9.7109375" style="23" bestFit="1" customWidth="1"/>
    <col min="3" max="3" width="15.140625" style="23" customWidth="1"/>
    <col min="4" max="5" width="9.140625" style="23"/>
    <col min="6" max="6" width="7.5703125" style="23" customWidth="1"/>
    <col min="7" max="7" width="14.85546875" style="23" customWidth="1"/>
    <col min="8" max="8" width="9.140625" style="23"/>
    <col min="9" max="9" width="14.5703125" style="23" customWidth="1"/>
    <col min="10" max="10" width="1.85546875" style="23" customWidth="1"/>
    <col min="11" max="11" width="3" style="23" customWidth="1"/>
    <col min="12" max="12" width="4.5703125" style="23" customWidth="1"/>
    <col min="13" max="13" width="2.7109375" style="23" customWidth="1"/>
    <col min="14" max="16384" width="9.140625" style="23"/>
  </cols>
  <sheetData>
    <row r="1" spans="2:20" x14ac:dyDescent="0.2">
      <c r="N1" s="177"/>
      <c r="O1" s="178"/>
    </row>
    <row r="2" spans="2:20" x14ac:dyDescent="0.2">
      <c r="B2" s="210" t="str">
        <f>Title!B54</f>
        <v>EFL-FM-HWY-14(08)</v>
      </c>
      <c r="C2" s="211"/>
      <c r="D2" s="211"/>
      <c r="E2" s="211"/>
      <c r="F2" s="212"/>
      <c r="G2" s="2"/>
      <c r="H2" s="2"/>
      <c r="I2" s="10" t="s">
        <v>1</v>
      </c>
      <c r="J2" s="10"/>
      <c r="K2" s="213" t="s">
        <v>15</v>
      </c>
      <c r="L2" s="381"/>
      <c r="N2" s="178"/>
      <c r="O2" s="178"/>
    </row>
    <row r="3" spans="2:20" x14ac:dyDescent="0.2">
      <c r="B3" s="268" t="s">
        <v>81</v>
      </c>
      <c r="C3" s="269"/>
      <c r="D3" s="269"/>
      <c r="E3" s="269"/>
      <c r="F3" s="278"/>
      <c r="G3" s="4"/>
      <c r="H3" s="4"/>
      <c r="I3" s="11" t="s">
        <v>2</v>
      </c>
      <c r="J3" s="11"/>
      <c r="K3" s="382"/>
      <c r="L3" s="383"/>
      <c r="N3" s="178"/>
      <c r="O3" s="178"/>
    </row>
    <row r="4" spans="2:20" ht="24" customHeight="1" x14ac:dyDescent="0.25">
      <c r="B4" s="217" t="s">
        <v>0</v>
      </c>
      <c r="C4" s="218"/>
      <c r="D4" s="218"/>
      <c r="E4" s="218"/>
      <c r="F4" s="218"/>
      <c r="G4" s="218"/>
      <c r="H4" s="218"/>
      <c r="I4" s="218"/>
      <c r="J4" s="219"/>
      <c r="K4" s="384"/>
      <c r="L4" s="385"/>
      <c r="N4" s="178"/>
      <c r="O4" s="178"/>
    </row>
    <row r="5" spans="2:20" x14ac:dyDescent="0.2">
      <c r="B5" s="386" t="s">
        <v>3</v>
      </c>
      <c r="C5" s="387"/>
      <c r="D5" s="387"/>
      <c r="E5" s="387"/>
      <c r="F5" s="388"/>
      <c r="G5" s="389" t="s">
        <v>4</v>
      </c>
      <c r="H5" s="390"/>
      <c r="I5" s="390"/>
      <c r="J5" s="391"/>
      <c r="K5" s="386" t="s">
        <v>10</v>
      </c>
      <c r="L5" s="381"/>
      <c r="N5" s="178"/>
      <c r="O5" s="178"/>
    </row>
    <row r="6" spans="2:20" ht="24" customHeight="1" x14ac:dyDescent="0.2">
      <c r="B6" s="392" t="str">
        <f>IF(Title!B6=0,"",Title!B6)</f>
        <v>PRA-PROJECT 123(4)</v>
      </c>
      <c r="C6" s="393"/>
      <c r="D6" s="393"/>
      <c r="E6" s="393"/>
      <c r="F6" s="394"/>
      <c r="G6" s="229">
        <v>151010000</v>
      </c>
      <c r="H6" s="395"/>
      <c r="I6" s="395"/>
      <c r="J6" s="396"/>
      <c r="K6" s="234">
        <v>1</v>
      </c>
      <c r="L6" s="235"/>
      <c r="N6" s="178"/>
      <c r="O6" s="178"/>
    </row>
    <row r="7" spans="2:20" ht="15" customHeight="1" x14ac:dyDescent="0.2">
      <c r="B7" s="236" t="s">
        <v>5</v>
      </c>
      <c r="C7" s="238"/>
      <c r="D7" s="236" t="s">
        <v>6</v>
      </c>
      <c r="E7" s="284"/>
      <c r="F7" s="285"/>
      <c r="G7" s="236" t="s">
        <v>8</v>
      </c>
      <c r="H7" s="284"/>
      <c r="I7" s="284"/>
      <c r="J7" s="285"/>
      <c r="K7" s="240" t="s">
        <v>11</v>
      </c>
      <c r="L7" s="242">
        <v>1</v>
      </c>
      <c r="N7" s="178"/>
      <c r="O7" s="178"/>
    </row>
    <row r="8" spans="2:20" ht="12" customHeight="1" x14ac:dyDescent="0.2">
      <c r="B8" s="243" t="str">
        <f>IF(Title!G16=0,"",Title!G16)</f>
        <v>Name</v>
      </c>
      <c r="C8" s="245"/>
      <c r="D8" s="243"/>
      <c r="E8" s="397"/>
      <c r="F8" s="398"/>
      <c r="G8" s="252" t="str">
        <f>IF(G6&gt;0,PROPER(VLOOKUP(LEFT(G6,5)&amp;"-"&amp;RIGHT(G6,4),'[1]FP14 Pay Items'!$A$2:$E$6000,4,FALSE)),"")</f>
        <v>Mobilization</v>
      </c>
      <c r="H8" s="253"/>
      <c r="I8" s="253"/>
      <c r="J8" s="254"/>
      <c r="K8" s="241"/>
      <c r="L8" s="235"/>
      <c r="N8" s="178"/>
      <c r="O8" s="178"/>
    </row>
    <row r="9" spans="2:20" ht="12" customHeight="1" x14ac:dyDescent="0.2">
      <c r="B9" s="246"/>
      <c r="C9" s="248"/>
      <c r="D9" s="399"/>
      <c r="E9" s="400"/>
      <c r="F9" s="401"/>
      <c r="G9" s="255"/>
      <c r="H9" s="256"/>
      <c r="I9" s="256"/>
      <c r="J9" s="257"/>
      <c r="K9" s="6" t="s">
        <v>12</v>
      </c>
      <c r="L9" s="9"/>
      <c r="N9" s="178"/>
      <c r="O9" s="178"/>
    </row>
    <row r="10" spans="2:20" x14ac:dyDescent="0.2">
      <c r="B10" s="386" t="s">
        <v>7</v>
      </c>
      <c r="C10" s="388"/>
      <c r="D10" s="386" t="s">
        <v>7</v>
      </c>
      <c r="E10" s="387"/>
      <c r="F10" s="388"/>
      <c r="G10" s="386" t="s">
        <v>9</v>
      </c>
      <c r="H10" s="387"/>
      <c r="I10" s="387"/>
      <c r="J10" s="387"/>
      <c r="K10" s="387"/>
      <c r="L10" s="388"/>
      <c r="N10" s="178"/>
      <c r="O10" s="178"/>
    </row>
    <row r="11" spans="2:20" ht="21" customHeight="1" x14ac:dyDescent="0.2">
      <c r="B11" s="260"/>
      <c r="C11" s="262"/>
      <c r="D11" s="260"/>
      <c r="E11" s="261"/>
      <c r="F11" s="289"/>
      <c r="G11" s="263" t="str">
        <f>IF(G6&gt;0,PROPER(VLOOKUP(LEFT(G6,5)&amp;"-"&amp;RIGHT(G6,4),'[1]FP14 Pay Items'!$A$2:$E$4705,5,TRUE)),"")</f>
        <v>Lpsm</v>
      </c>
      <c r="H11" s="250"/>
      <c r="I11" s="250"/>
      <c r="J11" s="250"/>
      <c r="K11" s="250"/>
      <c r="L11" s="251"/>
      <c r="N11" s="178"/>
      <c r="O11" s="178"/>
    </row>
    <row r="12" spans="2:20" x14ac:dyDescent="0.2">
      <c r="B12" s="8" t="s">
        <v>13</v>
      </c>
      <c r="C12" s="7"/>
      <c r="D12" s="3"/>
      <c r="E12" s="3"/>
      <c r="F12" s="3"/>
      <c r="G12" s="3"/>
      <c r="H12" s="3"/>
      <c r="I12" s="3"/>
      <c r="J12" s="3"/>
      <c r="K12" s="3"/>
      <c r="L12" s="5"/>
      <c r="N12" s="178"/>
      <c r="O12" s="178"/>
      <c r="P12" s="69"/>
      <c r="Q12" s="64"/>
      <c r="R12" s="64"/>
      <c r="S12" s="64"/>
      <c r="T12" s="64"/>
    </row>
    <row r="13" spans="2:20" x14ac:dyDescent="0.2">
      <c r="B13" s="21"/>
      <c r="C13" s="19"/>
      <c r="D13" s="19"/>
      <c r="E13" s="19"/>
      <c r="F13" s="19"/>
      <c r="G13" s="19"/>
      <c r="H13" s="19"/>
      <c r="I13" s="19"/>
      <c r="J13" s="19"/>
      <c r="K13" s="19"/>
      <c r="L13" s="20"/>
      <c r="N13" s="178"/>
      <c r="O13" s="178"/>
      <c r="P13" s="408"/>
      <c r="Q13" s="409"/>
      <c r="R13" s="409"/>
      <c r="S13" s="409"/>
      <c r="T13" s="409"/>
    </row>
    <row r="14" spans="2:20" x14ac:dyDescent="0.2">
      <c r="B14" s="21"/>
      <c r="C14" s="19"/>
      <c r="D14" s="33"/>
      <c r="E14" s="19"/>
      <c r="F14" s="22"/>
      <c r="G14" s="19"/>
      <c r="H14" s="19"/>
      <c r="I14" s="19"/>
      <c r="J14" s="19"/>
      <c r="K14" s="19"/>
      <c r="L14" s="20"/>
      <c r="N14" s="178"/>
      <c r="O14" s="178"/>
      <c r="P14" s="408"/>
      <c r="Q14" s="409"/>
      <c r="R14" s="409"/>
      <c r="S14" s="409"/>
      <c r="T14" s="409"/>
    </row>
    <row r="15" spans="2:20" x14ac:dyDescent="0.2">
      <c r="B15" s="21"/>
      <c r="C15" s="19"/>
      <c r="D15" s="19"/>
      <c r="E15" s="19"/>
      <c r="F15" s="19"/>
      <c r="G15" s="19"/>
      <c r="H15" s="19"/>
      <c r="I15" s="19"/>
      <c r="J15" s="19"/>
      <c r="K15" s="19"/>
      <c r="L15" s="20"/>
      <c r="N15" s="178"/>
      <c r="O15" s="178"/>
      <c r="P15" s="408"/>
      <c r="Q15" s="409"/>
      <c r="R15" s="409"/>
      <c r="S15" s="409"/>
      <c r="T15" s="409"/>
    </row>
    <row r="16" spans="2:20" ht="15.75" x14ac:dyDescent="0.25">
      <c r="B16" s="21"/>
      <c r="C16" s="19"/>
      <c r="D16" s="57"/>
      <c r="E16" s="36" t="s">
        <v>38</v>
      </c>
      <c r="F16" s="12"/>
      <c r="G16" s="47"/>
      <c r="H16" s="19"/>
      <c r="I16" s="19"/>
      <c r="J16" s="19"/>
      <c r="K16" s="19"/>
      <c r="L16" s="20"/>
      <c r="N16" s="178"/>
      <c r="O16" s="178"/>
      <c r="P16" s="408"/>
      <c r="Q16" s="409"/>
      <c r="R16" s="409"/>
      <c r="S16" s="409"/>
      <c r="T16" s="409"/>
    </row>
    <row r="17" spans="2:15" x14ac:dyDescent="0.2">
      <c r="B17" s="21"/>
      <c r="C17" s="19"/>
      <c r="D17" s="19"/>
      <c r="E17" s="19"/>
      <c r="F17" s="19"/>
      <c r="G17" s="19"/>
      <c r="H17" s="19"/>
      <c r="I17" s="19"/>
      <c r="J17" s="19"/>
      <c r="K17" s="19"/>
      <c r="L17" s="20"/>
      <c r="N17" s="178"/>
      <c r="O17" s="178"/>
    </row>
    <row r="18" spans="2:15" x14ac:dyDescent="0.2">
      <c r="B18" s="21"/>
      <c r="C18" s="19"/>
      <c r="D18" s="19"/>
      <c r="E18" s="19"/>
      <c r="F18" s="19"/>
      <c r="G18" s="56"/>
      <c r="H18" s="19"/>
      <c r="I18" s="19"/>
      <c r="J18" s="19"/>
      <c r="K18" s="19"/>
      <c r="L18" s="20"/>
      <c r="N18" s="178"/>
      <c r="O18" s="178"/>
    </row>
    <row r="19" spans="2:15" x14ac:dyDescent="0.2">
      <c r="B19" s="21"/>
      <c r="C19" s="19"/>
      <c r="D19" s="19"/>
      <c r="E19" s="19"/>
      <c r="F19" s="19"/>
      <c r="G19" s="19"/>
      <c r="H19" s="19"/>
      <c r="I19" s="19"/>
      <c r="J19" s="19"/>
      <c r="K19" s="19"/>
      <c r="L19" s="20"/>
      <c r="N19" s="178"/>
      <c r="O19" s="178"/>
    </row>
    <row r="20" spans="2:15" x14ac:dyDescent="0.2">
      <c r="B20" s="21"/>
      <c r="C20" s="19"/>
      <c r="D20" s="19"/>
      <c r="E20" s="19"/>
      <c r="F20" s="19"/>
      <c r="G20" s="19"/>
      <c r="H20" s="19"/>
      <c r="I20" s="19"/>
      <c r="J20" s="19"/>
      <c r="K20" s="19"/>
      <c r="L20" s="20"/>
      <c r="N20" s="178"/>
      <c r="O20" s="178"/>
    </row>
    <row r="21" spans="2:15" x14ac:dyDescent="0.2">
      <c r="B21" s="21"/>
      <c r="C21" s="19"/>
      <c r="D21" s="19"/>
      <c r="E21" s="19"/>
      <c r="F21" s="19"/>
      <c r="G21" s="19"/>
      <c r="H21" s="19"/>
      <c r="I21" s="19"/>
      <c r="J21" s="19"/>
      <c r="K21" s="19"/>
      <c r="L21" s="20"/>
      <c r="N21" s="178"/>
      <c r="O21" s="178"/>
    </row>
    <row r="22" spans="2:15" x14ac:dyDescent="0.2">
      <c r="B22" s="21"/>
      <c r="C22" s="19"/>
      <c r="D22" s="19"/>
      <c r="E22" s="19"/>
      <c r="F22" s="19"/>
      <c r="G22" s="19"/>
      <c r="H22" s="19"/>
      <c r="I22" s="19"/>
      <c r="J22" s="19"/>
      <c r="K22" s="19"/>
      <c r="L22" s="20"/>
      <c r="N22" s="178"/>
      <c r="O22" s="178"/>
    </row>
    <row r="23" spans="2:15" x14ac:dyDescent="0.2">
      <c r="B23" s="21"/>
      <c r="C23" s="19"/>
      <c r="D23" s="19"/>
      <c r="E23" s="19"/>
      <c r="F23" s="19"/>
      <c r="G23" s="19"/>
      <c r="H23" s="19"/>
      <c r="I23" s="19"/>
      <c r="J23" s="19"/>
      <c r="K23" s="19"/>
      <c r="L23" s="20"/>
      <c r="N23" s="178"/>
      <c r="O23" s="178"/>
    </row>
    <row r="24" spans="2:15" x14ac:dyDescent="0.2">
      <c r="B24" s="21"/>
      <c r="C24" s="19"/>
      <c r="D24" s="19"/>
      <c r="E24" s="19"/>
      <c r="F24" s="19"/>
      <c r="G24" s="19"/>
      <c r="H24" s="19"/>
      <c r="I24" s="19"/>
      <c r="J24" s="19"/>
      <c r="K24" s="19"/>
      <c r="L24" s="20"/>
      <c r="N24" s="178"/>
      <c r="O24" s="178"/>
    </row>
    <row r="25" spans="2:15" x14ac:dyDescent="0.2">
      <c r="B25" s="21"/>
      <c r="C25" s="19"/>
      <c r="D25" s="19"/>
      <c r="E25" s="19"/>
      <c r="F25" s="19"/>
      <c r="G25" s="19"/>
      <c r="H25" s="19"/>
      <c r="I25" s="19"/>
      <c r="J25" s="19"/>
      <c r="K25" s="19"/>
      <c r="L25" s="20"/>
      <c r="N25" s="178"/>
      <c r="O25" s="178"/>
    </row>
    <row r="26" spans="2:15" x14ac:dyDescent="0.2">
      <c r="B26" s="21"/>
      <c r="C26" s="19"/>
      <c r="D26" s="19"/>
      <c r="E26" s="19"/>
      <c r="F26" s="19"/>
      <c r="G26" s="19"/>
      <c r="H26" s="19"/>
      <c r="I26" s="19"/>
      <c r="J26" s="19"/>
      <c r="K26" s="19"/>
      <c r="L26" s="20"/>
      <c r="N26" s="178"/>
      <c r="O26" s="178"/>
    </row>
    <row r="27" spans="2:15" x14ac:dyDescent="0.2">
      <c r="B27" s="21"/>
      <c r="C27" s="19"/>
      <c r="D27" s="19"/>
      <c r="E27" s="19"/>
      <c r="F27" s="19"/>
      <c r="G27" s="19"/>
      <c r="H27" s="19"/>
      <c r="I27" s="19"/>
      <c r="J27" s="19"/>
      <c r="K27" s="19"/>
      <c r="L27" s="20"/>
      <c r="N27" s="178"/>
      <c r="O27" s="178"/>
    </row>
    <row r="28" spans="2:15" x14ac:dyDescent="0.2">
      <c r="B28" s="21"/>
      <c r="C28" s="19"/>
      <c r="D28" s="19"/>
      <c r="E28" s="19"/>
      <c r="F28" s="19"/>
      <c r="G28" s="19"/>
      <c r="H28" s="19"/>
      <c r="I28" s="19"/>
      <c r="J28" s="19"/>
      <c r="K28" s="19"/>
      <c r="L28" s="20"/>
      <c r="N28" s="178"/>
      <c r="O28" s="178"/>
    </row>
    <row r="29" spans="2:15" x14ac:dyDescent="0.2">
      <c r="B29" s="21"/>
      <c r="C29" s="19"/>
      <c r="D29" s="19"/>
      <c r="E29" s="19"/>
      <c r="F29" s="19"/>
      <c r="G29" s="19"/>
      <c r="H29" s="19"/>
      <c r="I29" s="19"/>
      <c r="J29" s="19"/>
      <c r="K29" s="19"/>
      <c r="L29" s="20"/>
      <c r="N29" s="178"/>
      <c r="O29" s="178"/>
    </row>
    <row r="30" spans="2:15" x14ac:dyDescent="0.2">
      <c r="B30" s="21"/>
      <c r="C30" s="19"/>
      <c r="D30" s="19"/>
      <c r="E30" s="19"/>
      <c r="F30" s="19"/>
      <c r="G30" s="19"/>
      <c r="H30" s="19"/>
      <c r="I30" s="19"/>
      <c r="J30" s="19"/>
      <c r="K30" s="19"/>
      <c r="L30" s="20"/>
      <c r="N30" s="178"/>
      <c r="O30" s="178"/>
    </row>
    <row r="31" spans="2:15" x14ac:dyDescent="0.2">
      <c r="B31" s="21"/>
      <c r="C31" s="19"/>
      <c r="D31" s="19"/>
      <c r="E31" s="19"/>
      <c r="F31" s="19"/>
      <c r="G31" s="19"/>
      <c r="H31" s="19"/>
      <c r="I31" s="19"/>
      <c r="J31" s="19"/>
      <c r="K31" s="19"/>
      <c r="L31" s="20"/>
      <c r="N31" s="178"/>
      <c r="O31" s="178"/>
    </row>
    <row r="32" spans="2:15" x14ac:dyDescent="0.2">
      <c r="B32" s="21"/>
      <c r="C32" s="19"/>
      <c r="D32" s="19"/>
      <c r="E32" s="19"/>
      <c r="F32" s="19"/>
      <c r="G32" s="19"/>
      <c r="H32" s="19"/>
      <c r="I32" s="19"/>
      <c r="J32" s="19"/>
      <c r="K32" s="19"/>
      <c r="L32" s="20"/>
      <c r="N32" s="178"/>
      <c r="O32" s="178"/>
    </row>
    <row r="33" spans="2:15" x14ac:dyDescent="0.2">
      <c r="B33" s="21"/>
      <c r="C33" s="19"/>
      <c r="D33" s="19"/>
      <c r="E33" s="19"/>
      <c r="F33" s="19"/>
      <c r="G33" s="19"/>
      <c r="H33" s="19"/>
      <c r="I33" s="19"/>
      <c r="J33" s="19"/>
      <c r="K33" s="19"/>
      <c r="L33" s="20"/>
      <c r="N33" s="178"/>
      <c r="O33" s="178"/>
    </row>
    <row r="34" spans="2:15" x14ac:dyDescent="0.2">
      <c r="B34" s="21"/>
      <c r="C34" s="19"/>
      <c r="D34" s="19"/>
      <c r="E34" s="19"/>
      <c r="F34" s="19"/>
      <c r="G34" s="19"/>
      <c r="H34" s="19"/>
      <c r="I34" s="19"/>
      <c r="J34" s="19"/>
      <c r="K34" s="19"/>
      <c r="L34" s="20"/>
      <c r="N34" s="178"/>
      <c r="O34" s="178"/>
    </row>
    <row r="35" spans="2:15" x14ac:dyDescent="0.2">
      <c r="B35" s="21"/>
      <c r="C35" s="19"/>
      <c r="D35" s="19"/>
      <c r="E35" s="19"/>
      <c r="F35" s="19"/>
      <c r="G35" s="19"/>
      <c r="H35" s="19"/>
      <c r="I35" s="19"/>
      <c r="J35" s="19"/>
      <c r="K35" s="19"/>
      <c r="L35" s="20"/>
      <c r="N35" s="178"/>
      <c r="O35" s="178"/>
    </row>
    <row r="36" spans="2:15" x14ac:dyDescent="0.2">
      <c r="B36" s="21"/>
      <c r="C36" s="19"/>
      <c r="D36" s="19"/>
      <c r="E36" s="19"/>
      <c r="F36" s="19"/>
      <c r="G36" s="19"/>
      <c r="H36" s="19"/>
      <c r="I36" s="19"/>
      <c r="J36" s="19"/>
      <c r="K36" s="19"/>
      <c r="L36" s="20"/>
      <c r="N36" s="178"/>
      <c r="O36" s="178"/>
    </row>
    <row r="37" spans="2:15" x14ac:dyDescent="0.2">
      <c r="B37" s="21"/>
      <c r="C37" s="19"/>
      <c r="D37" s="19"/>
      <c r="E37" s="19"/>
      <c r="F37" s="19"/>
      <c r="G37" s="19"/>
      <c r="H37" s="19"/>
      <c r="I37" s="19"/>
      <c r="J37" s="19"/>
      <c r="K37" s="19"/>
      <c r="L37" s="20"/>
      <c r="N37" s="178"/>
      <c r="O37" s="178"/>
    </row>
    <row r="38" spans="2:15" x14ac:dyDescent="0.2">
      <c r="B38" s="21"/>
      <c r="C38" s="19"/>
      <c r="D38" s="19"/>
      <c r="E38" s="19"/>
      <c r="F38" s="19"/>
      <c r="G38" s="19"/>
      <c r="H38" s="19"/>
      <c r="I38" s="19"/>
      <c r="J38" s="19"/>
      <c r="K38" s="19"/>
      <c r="L38" s="20"/>
      <c r="N38" s="178"/>
      <c r="O38" s="178"/>
    </row>
    <row r="39" spans="2:15" x14ac:dyDescent="0.2">
      <c r="B39" s="21"/>
      <c r="C39" s="19"/>
      <c r="D39" s="19"/>
      <c r="E39" s="19"/>
      <c r="F39" s="19"/>
      <c r="G39" s="19"/>
      <c r="H39" s="19"/>
      <c r="I39" s="19"/>
      <c r="J39" s="19"/>
      <c r="K39" s="19"/>
      <c r="L39" s="20"/>
      <c r="N39" s="178"/>
      <c r="O39" s="178"/>
    </row>
    <row r="40" spans="2:15" x14ac:dyDescent="0.2">
      <c r="B40" s="21"/>
      <c r="C40" s="19"/>
      <c r="D40" s="19"/>
      <c r="E40" s="19"/>
      <c r="F40" s="19"/>
      <c r="G40" s="19"/>
      <c r="H40" s="19"/>
      <c r="I40" s="19"/>
      <c r="J40" s="19"/>
      <c r="K40" s="19"/>
      <c r="L40" s="20"/>
      <c r="N40" s="178"/>
      <c r="O40" s="178"/>
    </row>
    <row r="41" spans="2:15" x14ac:dyDescent="0.2">
      <c r="B41" s="21"/>
      <c r="C41" s="19"/>
      <c r="D41" s="19"/>
      <c r="E41" s="19"/>
      <c r="F41" s="19"/>
      <c r="G41" s="19"/>
      <c r="H41" s="19"/>
      <c r="I41" s="19"/>
      <c r="J41" s="19"/>
      <c r="K41" s="19"/>
      <c r="L41" s="20"/>
      <c r="N41" s="178"/>
      <c r="O41" s="178"/>
    </row>
    <row r="42" spans="2:15" x14ac:dyDescent="0.2">
      <c r="B42" s="21"/>
      <c r="C42" s="19"/>
      <c r="D42" s="19"/>
      <c r="E42" s="19"/>
      <c r="F42" s="19"/>
      <c r="G42" s="19"/>
      <c r="H42" s="19"/>
      <c r="I42" s="19"/>
      <c r="J42" s="19"/>
      <c r="K42" s="19"/>
      <c r="L42" s="20"/>
      <c r="N42" s="178"/>
      <c r="O42" s="178"/>
    </row>
    <row r="43" spans="2:15" x14ac:dyDescent="0.2">
      <c r="B43" s="21"/>
      <c r="C43" s="19"/>
      <c r="D43" s="19"/>
      <c r="E43" s="19"/>
      <c r="F43" s="19"/>
      <c r="G43" s="19"/>
      <c r="H43" s="19"/>
      <c r="I43" s="19"/>
      <c r="J43" s="19"/>
      <c r="K43" s="19"/>
      <c r="L43" s="20"/>
      <c r="N43" s="178"/>
      <c r="O43" s="178"/>
    </row>
    <row r="44" spans="2:15" x14ac:dyDescent="0.2">
      <c r="B44" s="21"/>
      <c r="C44" s="19"/>
      <c r="D44" s="19"/>
      <c r="E44" s="19"/>
      <c r="F44" s="19"/>
      <c r="G44" s="19"/>
      <c r="H44" s="19"/>
      <c r="I44" s="19"/>
      <c r="J44" s="19"/>
      <c r="K44" s="19"/>
      <c r="L44" s="20"/>
      <c r="N44" s="178"/>
      <c r="O44" s="178"/>
    </row>
    <row r="45" spans="2:15" x14ac:dyDescent="0.2">
      <c r="B45" s="21"/>
      <c r="C45" s="19"/>
      <c r="D45" s="19"/>
      <c r="E45" s="19"/>
      <c r="F45" s="19"/>
      <c r="G45" s="19"/>
      <c r="H45" s="19"/>
      <c r="I45" s="19"/>
      <c r="J45" s="19"/>
      <c r="K45" s="19"/>
      <c r="L45" s="20"/>
      <c r="N45" s="178"/>
      <c r="O45" s="178"/>
    </row>
    <row r="46" spans="2:15" x14ac:dyDescent="0.2">
      <c r="B46" s="21"/>
      <c r="C46" s="19"/>
      <c r="D46" s="19"/>
      <c r="E46" s="19"/>
      <c r="F46" s="19"/>
      <c r="G46" s="19"/>
      <c r="H46" s="19"/>
      <c r="I46" s="19"/>
      <c r="J46" s="19"/>
      <c r="K46" s="19"/>
      <c r="L46" s="20"/>
      <c r="N46" s="178"/>
      <c r="O46" s="178"/>
    </row>
    <row r="47" spans="2:15" x14ac:dyDescent="0.2">
      <c r="B47" s="21"/>
      <c r="C47" s="19"/>
      <c r="D47" s="19"/>
      <c r="E47" s="19"/>
      <c r="F47" s="19"/>
      <c r="G47" s="19"/>
      <c r="H47" s="19"/>
      <c r="I47" s="19"/>
      <c r="J47" s="19"/>
      <c r="K47" s="19"/>
      <c r="L47" s="20"/>
      <c r="N47" s="178"/>
      <c r="O47" s="178"/>
    </row>
    <row r="48" spans="2:15" x14ac:dyDescent="0.2">
      <c r="B48" s="21"/>
      <c r="C48" s="19"/>
      <c r="D48" s="19"/>
      <c r="E48" s="19"/>
      <c r="F48" s="19"/>
      <c r="G48" s="19"/>
      <c r="H48" s="19"/>
      <c r="I48" s="19"/>
      <c r="J48" s="19"/>
      <c r="K48" s="19"/>
      <c r="L48" s="20"/>
      <c r="N48" s="178"/>
      <c r="O48" s="178"/>
    </row>
    <row r="49" spans="1:15" x14ac:dyDescent="0.2">
      <c r="B49" s="21"/>
      <c r="C49" s="19"/>
      <c r="D49" s="19"/>
      <c r="E49" s="19"/>
      <c r="F49" s="19"/>
      <c r="G49" s="19"/>
      <c r="H49" s="19"/>
      <c r="I49" s="19"/>
      <c r="J49" s="19"/>
      <c r="K49" s="19"/>
      <c r="L49" s="20"/>
      <c r="N49" s="178"/>
      <c r="O49" s="178"/>
    </row>
    <row r="50" spans="1:15" x14ac:dyDescent="0.2">
      <c r="B50" s="21"/>
      <c r="C50" s="19"/>
      <c r="D50" s="19"/>
      <c r="E50" s="19"/>
      <c r="F50" s="19"/>
      <c r="G50" s="19"/>
      <c r="H50" s="19"/>
      <c r="I50" s="19"/>
      <c r="J50" s="19"/>
      <c r="K50" s="19"/>
      <c r="L50" s="20"/>
      <c r="N50" s="178"/>
      <c r="O50" s="178"/>
    </row>
    <row r="51" spans="1:15" x14ac:dyDescent="0.2">
      <c r="B51" s="21"/>
      <c r="C51" s="19"/>
      <c r="D51" s="19"/>
      <c r="E51" s="19"/>
      <c r="F51" s="19"/>
      <c r="G51" s="19"/>
      <c r="H51" s="19"/>
      <c r="I51" s="19"/>
      <c r="J51" s="19"/>
      <c r="K51" s="19"/>
      <c r="L51" s="20"/>
      <c r="N51" s="178"/>
      <c r="O51" s="178"/>
    </row>
    <row r="52" spans="1:15" x14ac:dyDescent="0.2">
      <c r="B52" s="21"/>
      <c r="C52" s="19"/>
      <c r="D52" s="19"/>
      <c r="E52" s="19"/>
      <c r="F52" s="19"/>
      <c r="G52" s="19"/>
      <c r="H52" s="19"/>
      <c r="I52" s="19"/>
      <c r="J52" s="19"/>
      <c r="K52" s="19"/>
      <c r="L52" s="20"/>
      <c r="N52" s="178"/>
      <c r="O52" s="178"/>
    </row>
    <row r="53" spans="1:15" x14ac:dyDescent="0.2">
      <c r="B53" s="21"/>
      <c r="C53" s="19"/>
      <c r="D53" s="19"/>
      <c r="E53" s="19"/>
      <c r="F53" s="19"/>
      <c r="G53" s="19"/>
      <c r="H53" s="19"/>
      <c r="I53" s="19"/>
      <c r="J53" s="19"/>
      <c r="K53" s="19"/>
      <c r="L53" s="20"/>
      <c r="N53" s="178"/>
      <c r="O53" s="178"/>
    </row>
    <row r="54" spans="1:15" x14ac:dyDescent="0.2">
      <c r="B54" s="21"/>
      <c r="C54" s="19"/>
      <c r="D54" s="19"/>
      <c r="E54" s="19"/>
      <c r="F54" s="19"/>
      <c r="G54" s="19"/>
      <c r="H54" s="19"/>
      <c r="I54" s="19"/>
      <c r="J54" s="19"/>
      <c r="K54" s="19"/>
      <c r="L54" s="20"/>
      <c r="N54" s="178"/>
      <c r="O54" s="178"/>
    </row>
    <row r="55" spans="1:15" x14ac:dyDescent="0.2">
      <c r="B55" s="21"/>
      <c r="C55" s="19"/>
      <c r="D55" s="19"/>
      <c r="E55" s="19"/>
      <c r="F55" s="19"/>
      <c r="G55" s="19"/>
      <c r="H55" s="19"/>
      <c r="I55" s="19"/>
      <c r="J55" s="19"/>
      <c r="K55" s="19"/>
      <c r="L55" s="20"/>
      <c r="N55" s="178"/>
      <c r="O55" s="178"/>
    </row>
    <row r="56" spans="1:15" x14ac:dyDescent="0.2">
      <c r="B56" s="21"/>
      <c r="C56" s="19"/>
      <c r="D56" s="19"/>
      <c r="E56" s="19"/>
      <c r="F56" s="19"/>
      <c r="G56" s="19"/>
      <c r="H56" s="19"/>
      <c r="I56" s="19"/>
      <c r="J56" s="19"/>
      <c r="K56" s="19"/>
      <c r="L56" s="20"/>
      <c r="N56" s="178"/>
      <c r="O56" s="178"/>
    </row>
    <row r="57" spans="1:15" x14ac:dyDescent="0.2">
      <c r="B57" s="21"/>
      <c r="C57" s="19"/>
      <c r="D57" s="19"/>
      <c r="E57" s="19"/>
      <c r="F57" s="19"/>
      <c r="G57" s="19"/>
      <c r="H57" s="19"/>
      <c r="I57" s="19"/>
      <c r="J57" s="19"/>
      <c r="K57" s="19"/>
      <c r="L57" s="20"/>
      <c r="N57" s="178"/>
      <c r="O57" s="178"/>
    </row>
    <row r="58" spans="1:15" x14ac:dyDescent="0.2">
      <c r="B58" s="402"/>
      <c r="C58" s="403"/>
      <c r="D58" s="403"/>
      <c r="E58" s="403"/>
      <c r="F58" s="403"/>
      <c r="G58" s="403"/>
      <c r="H58" s="403"/>
      <c r="I58" s="403"/>
      <c r="J58" s="403"/>
      <c r="K58" s="403"/>
      <c r="L58" s="404"/>
      <c r="N58" s="178"/>
      <c r="O58" s="178"/>
    </row>
    <row r="59" spans="1:15" x14ac:dyDescent="0.2">
      <c r="N59" s="178"/>
      <c r="O59" s="178"/>
    </row>
    <row r="60" spans="1:15" x14ac:dyDescent="0.2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8"/>
      <c r="O60" s="178"/>
    </row>
    <row r="61" spans="1:15" x14ac:dyDescent="0.2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8"/>
      <c r="O61" s="178"/>
    </row>
    <row r="62" spans="1:15" x14ac:dyDescent="0.2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8"/>
      <c r="O62" s="178"/>
    </row>
    <row r="63" spans="1:15" x14ac:dyDescent="0.2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8"/>
      <c r="O63" s="178"/>
    </row>
    <row r="64" spans="1:15" x14ac:dyDescent="0.2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8"/>
      <c r="O64" s="178"/>
    </row>
    <row r="65" spans="1:15" x14ac:dyDescent="0.2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8"/>
      <c r="O65" s="178"/>
    </row>
    <row r="70" spans="1:15" hidden="1" x14ac:dyDescent="0.2">
      <c r="B70" s="25" t="s">
        <v>4</v>
      </c>
    </row>
    <row r="71" spans="1:15" hidden="1" x14ac:dyDescent="0.2">
      <c r="B71" s="25" t="s">
        <v>31</v>
      </c>
    </row>
  </sheetData>
  <sheetProtection sheet="1" objects="1" scenarios="1"/>
  <mergeCells count="32">
    <mergeCell ref="B2:F2"/>
    <mergeCell ref="B3:F3"/>
    <mergeCell ref="B6:F6"/>
    <mergeCell ref="G6:J6"/>
    <mergeCell ref="K6:L6"/>
    <mergeCell ref="D7:F7"/>
    <mergeCell ref="G7:J7"/>
    <mergeCell ref="K7:K8"/>
    <mergeCell ref="B4:J4"/>
    <mergeCell ref="K4:L4"/>
    <mergeCell ref="B5:F5"/>
    <mergeCell ref="G5:J5"/>
    <mergeCell ref="K5:L5"/>
    <mergeCell ref="B8:C9"/>
    <mergeCell ref="D8:F9"/>
    <mergeCell ref="G8:J9"/>
    <mergeCell ref="P13:T13"/>
    <mergeCell ref="P14:T14"/>
    <mergeCell ref="P15:T15"/>
    <mergeCell ref="P16:T16"/>
    <mergeCell ref="L7:L8"/>
    <mergeCell ref="N1:O65"/>
    <mergeCell ref="K2:L3"/>
    <mergeCell ref="B58:L58"/>
    <mergeCell ref="A60:M65"/>
    <mergeCell ref="B10:C10"/>
    <mergeCell ref="D10:F10"/>
    <mergeCell ref="G10:L10"/>
    <mergeCell ref="B11:C11"/>
    <mergeCell ref="D11:F11"/>
    <mergeCell ref="G11:L11"/>
    <mergeCell ref="B7:C7"/>
  </mergeCells>
  <conditionalFormatting sqref="D11:F11">
    <cfRule type="cellIs" dxfId="44" priority="15" stopIfTrue="1" operator="lessThan">
      <formula>$B$11</formula>
    </cfRule>
  </conditionalFormatting>
  <conditionalFormatting sqref="D8:F9">
    <cfRule type="cellIs" dxfId="43" priority="14" stopIfTrue="1" operator="equal">
      <formula>0</formula>
    </cfRule>
  </conditionalFormatting>
  <conditionalFormatting sqref="B11:C11">
    <cfRule type="cellIs" dxfId="42" priority="13" stopIfTrue="1" operator="equal">
      <formula>0</formula>
    </cfRule>
  </conditionalFormatting>
  <conditionalFormatting sqref="D11:F11">
    <cfRule type="cellIs" dxfId="41" priority="11" stopIfTrue="1" operator="equal">
      <formula>0</formula>
    </cfRule>
    <cfRule type="cellIs" dxfId="40" priority="12" stopIfTrue="1" operator="lessThan">
      <formula>$B$11</formula>
    </cfRule>
  </conditionalFormatting>
  <conditionalFormatting sqref="D8:F9">
    <cfRule type="cellIs" dxfId="39" priority="10" stopIfTrue="1" operator="equal">
      <formula>0</formula>
    </cfRule>
  </conditionalFormatting>
  <conditionalFormatting sqref="B8">
    <cfRule type="cellIs" dxfId="38" priority="4" operator="equal">
      <formula>"Name"</formula>
    </cfRule>
    <cfRule type="cellIs" dxfId="37" priority="9" stopIfTrue="1" operator="equal">
      <formula>""</formula>
    </cfRule>
  </conditionalFormatting>
  <conditionalFormatting sqref="B11:C11">
    <cfRule type="cellIs" dxfId="36" priority="8" stopIfTrue="1" operator="equal">
      <formula>0</formula>
    </cfRule>
  </conditionalFormatting>
  <conditionalFormatting sqref="G6:J6">
    <cfRule type="cellIs" dxfId="35" priority="7" stopIfTrue="1" operator="equal">
      <formula>0</formula>
    </cfRule>
  </conditionalFormatting>
  <conditionalFormatting sqref="K6:L6 L7:L8">
    <cfRule type="cellIs" dxfId="34" priority="6" stopIfTrue="1" operator="equal">
      <formula>0</formula>
    </cfRule>
  </conditionalFormatting>
  <conditionalFormatting sqref="G5:J5">
    <cfRule type="cellIs" dxfId="33" priority="5" stopIfTrue="1" operator="equal">
      <formula>"NO PAY ITEM"</formula>
    </cfRule>
  </conditionalFormatting>
  <conditionalFormatting sqref="B6:F6">
    <cfRule type="expression" dxfId="32" priority="3">
      <formula>OR($B$6="PRA-PROJECT 123(4)",$B$6="")=TRUE</formula>
    </cfRule>
  </conditionalFormatting>
  <conditionalFormatting sqref="D16:G16">
    <cfRule type="expression" dxfId="31" priority="2">
      <formula>$G$6&gt;0</formula>
    </cfRule>
  </conditionalFormatting>
  <conditionalFormatting sqref="G6:J6">
    <cfRule type="cellIs" dxfId="30" priority="1" stopIfTrue="1" operator="equal">
      <formula>0</formula>
    </cfRule>
  </conditionalFormatting>
  <dataValidations count="4">
    <dataValidation allowBlank="1" sqref="G6:J6" xr:uid="{00000000-0002-0000-0900-000000000000}"/>
    <dataValidation allowBlank="1" showInputMessage="1" showErrorMessage="1" prompt="Input project number on &quot;Title&quot; tab." sqref="B6:F6" xr:uid="{00000000-0002-0000-0900-000001000000}"/>
    <dataValidation type="list" showInputMessage="1" showErrorMessage="1" sqref="G5:J5" xr:uid="{00000000-0002-0000-0900-000002000000}">
      <formula1>$B$70:$B$71</formula1>
    </dataValidation>
    <dataValidation operator="greaterThan" allowBlank="1" sqref="F16" xr:uid="{00000000-0002-0000-0900-000003000000}"/>
  </dataValidations>
  <printOptions horizontalCentered="1" verticalCentered="1"/>
  <pageMargins left="0.25" right="0.25" top="0.25" bottom="0.25" header="0" footer="0"/>
  <pageSetup scale="96" firstPageNumber="1510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77FFFF"/>
    <pageSetUpPr fitToPage="1"/>
  </sheetPr>
  <dimension ref="A1:P71"/>
  <sheetViews>
    <sheetView showGridLines="0" zoomScaleNormal="100" workbookViewId="0">
      <selection activeCell="B11" sqref="B11:C11"/>
    </sheetView>
  </sheetViews>
  <sheetFormatPr defaultColWidth="9.140625" defaultRowHeight="12.75" x14ac:dyDescent="0.2"/>
  <cols>
    <col min="1" max="1" width="2.7109375" style="23" customWidth="1"/>
    <col min="2" max="2" width="9.7109375" style="23" bestFit="1" customWidth="1"/>
    <col min="3" max="3" width="15.140625" style="23" customWidth="1"/>
    <col min="4" max="5" width="9.140625" style="23"/>
    <col min="6" max="6" width="7.5703125" style="23" customWidth="1"/>
    <col min="7" max="7" width="14.85546875" style="23" customWidth="1"/>
    <col min="8" max="8" width="9.140625" style="23"/>
    <col min="9" max="9" width="14.5703125" style="23" customWidth="1"/>
    <col min="10" max="10" width="1.85546875" style="23" customWidth="1"/>
    <col min="11" max="11" width="3" style="23" customWidth="1"/>
    <col min="12" max="12" width="4.5703125" style="23" customWidth="1"/>
    <col min="13" max="13" width="2.7109375" style="23" customWidth="1"/>
    <col min="14" max="16384" width="9.140625" style="23"/>
  </cols>
  <sheetData>
    <row r="1" spans="2:16" x14ac:dyDescent="0.2">
      <c r="N1" s="177"/>
      <c r="O1" s="178"/>
    </row>
    <row r="2" spans="2:16" x14ac:dyDescent="0.2">
      <c r="B2" s="210" t="str">
        <f>Title!B54</f>
        <v>EFL-FM-HWY-14(08)</v>
      </c>
      <c r="C2" s="211"/>
      <c r="D2" s="211"/>
      <c r="E2" s="211"/>
      <c r="F2" s="212"/>
      <c r="G2" s="2"/>
      <c r="H2" s="2"/>
      <c r="I2" s="10" t="s">
        <v>1</v>
      </c>
      <c r="J2" s="10"/>
      <c r="K2" s="213" t="s">
        <v>15</v>
      </c>
      <c r="L2" s="381"/>
      <c r="N2" s="178"/>
      <c r="O2" s="178"/>
    </row>
    <row r="3" spans="2:16" x14ac:dyDescent="0.2">
      <c r="B3" s="268" t="s">
        <v>81</v>
      </c>
      <c r="C3" s="269"/>
      <c r="D3" s="269"/>
      <c r="E3" s="269"/>
      <c r="F3" s="278"/>
      <c r="G3" s="4"/>
      <c r="H3" s="4"/>
      <c r="I3" s="11" t="s">
        <v>2</v>
      </c>
      <c r="J3" s="11"/>
      <c r="K3" s="382"/>
      <c r="L3" s="383"/>
      <c r="N3" s="178"/>
      <c r="O3" s="178"/>
    </row>
    <row r="4" spans="2:16" ht="24" customHeight="1" x14ac:dyDescent="0.25">
      <c r="B4" s="217" t="s">
        <v>0</v>
      </c>
      <c r="C4" s="218"/>
      <c r="D4" s="218"/>
      <c r="E4" s="218"/>
      <c r="F4" s="218"/>
      <c r="G4" s="218"/>
      <c r="H4" s="218"/>
      <c r="I4" s="218"/>
      <c r="J4" s="219"/>
      <c r="K4" s="384"/>
      <c r="L4" s="385"/>
      <c r="N4" s="178"/>
      <c r="O4" s="178"/>
    </row>
    <row r="5" spans="2:16" x14ac:dyDescent="0.2">
      <c r="B5" s="386" t="s">
        <v>3</v>
      </c>
      <c r="C5" s="387"/>
      <c r="D5" s="387"/>
      <c r="E5" s="387"/>
      <c r="F5" s="388"/>
      <c r="G5" s="389" t="s">
        <v>4</v>
      </c>
      <c r="H5" s="390"/>
      <c r="I5" s="390"/>
      <c r="J5" s="391"/>
      <c r="K5" s="386" t="s">
        <v>10</v>
      </c>
      <c r="L5" s="381"/>
      <c r="N5" s="178"/>
      <c r="O5" s="178"/>
    </row>
    <row r="6" spans="2:16" ht="24" customHeight="1" x14ac:dyDescent="0.2">
      <c r="B6" s="392" t="str">
        <f>IF(Title!B6=0,"",Title!B6)</f>
        <v>PRA-PROJECT 123(4)</v>
      </c>
      <c r="C6" s="393"/>
      <c r="D6" s="393"/>
      <c r="E6" s="393"/>
      <c r="F6" s="394"/>
      <c r="G6" s="229">
        <v>152010000</v>
      </c>
      <c r="H6" s="395"/>
      <c r="I6" s="395"/>
      <c r="J6" s="396"/>
      <c r="K6" s="234">
        <v>1</v>
      </c>
      <c r="L6" s="235"/>
      <c r="N6" s="178"/>
      <c r="O6" s="178"/>
    </row>
    <row r="7" spans="2:16" ht="15" customHeight="1" x14ac:dyDescent="0.2">
      <c r="B7" s="236" t="s">
        <v>5</v>
      </c>
      <c r="C7" s="238"/>
      <c r="D7" s="236" t="s">
        <v>6</v>
      </c>
      <c r="E7" s="284"/>
      <c r="F7" s="285"/>
      <c r="G7" s="236" t="s">
        <v>8</v>
      </c>
      <c r="H7" s="284"/>
      <c r="I7" s="284"/>
      <c r="J7" s="285"/>
      <c r="K7" s="240" t="s">
        <v>11</v>
      </c>
      <c r="L7" s="242">
        <v>1</v>
      </c>
      <c r="N7" s="178"/>
      <c r="O7" s="178"/>
    </row>
    <row r="8" spans="2:16" ht="12" customHeight="1" x14ac:dyDescent="0.2">
      <c r="B8" s="243" t="str">
        <f>IF(Title!G16=0,"",Title!G16)</f>
        <v>Name</v>
      </c>
      <c r="C8" s="245"/>
      <c r="D8" s="243"/>
      <c r="E8" s="397"/>
      <c r="F8" s="398"/>
      <c r="G8" s="252" t="str">
        <f>IF(G6&gt;0,PROPER(VLOOKUP(LEFT(G6,5)&amp;"-"&amp;RIGHT(G6,4),'[1]FP14 Pay Items'!$A$2:$E$6000,4,FALSE)),"")</f>
        <v>Construction Survey And Staking</v>
      </c>
      <c r="H8" s="253"/>
      <c r="I8" s="253"/>
      <c r="J8" s="254"/>
      <c r="K8" s="241"/>
      <c r="L8" s="235"/>
      <c r="N8" s="178"/>
      <c r="O8" s="178"/>
    </row>
    <row r="9" spans="2:16" ht="12" customHeight="1" x14ac:dyDescent="0.2">
      <c r="B9" s="246"/>
      <c r="C9" s="248"/>
      <c r="D9" s="399"/>
      <c r="E9" s="400"/>
      <c r="F9" s="401"/>
      <c r="G9" s="255"/>
      <c r="H9" s="256"/>
      <c r="I9" s="256"/>
      <c r="J9" s="257"/>
      <c r="K9" s="6" t="s">
        <v>12</v>
      </c>
      <c r="L9" s="9"/>
      <c r="N9" s="178"/>
      <c r="O9" s="178"/>
    </row>
    <row r="10" spans="2:16" x14ac:dyDescent="0.2">
      <c r="B10" s="386" t="s">
        <v>7</v>
      </c>
      <c r="C10" s="388"/>
      <c r="D10" s="386" t="s">
        <v>7</v>
      </c>
      <c r="E10" s="387"/>
      <c r="F10" s="388"/>
      <c r="G10" s="386" t="s">
        <v>9</v>
      </c>
      <c r="H10" s="387"/>
      <c r="I10" s="387"/>
      <c r="J10" s="387"/>
      <c r="K10" s="387"/>
      <c r="L10" s="388"/>
      <c r="N10" s="178"/>
      <c r="O10" s="178"/>
    </row>
    <row r="11" spans="2:16" ht="21" customHeight="1" x14ac:dyDescent="0.2">
      <c r="B11" s="260"/>
      <c r="C11" s="262"/>
      <c r="D11" s="260"/>
      <c r="E11" s="261"/>
      <c r="F11" s="289"/>
      <c r="G11" s="263" t="str">
        <f>IF(G6&gt;0,PROPER(VLOOKUP(LEFT(G6,5)&amp;"-"&amp;RIGHT(G6,4),'[1]FP14 Pay Items'!$A$2:$E$4705,5,TRUE)),"")</f>
        <v>Lpsm</v>
      </c>
      <c r="H11" s="250"/>
      <c r="I11" s="250"/>
      <c r="J11" s="250"/>
      <c r="K11" s="250"/>
      <c r="L11" s="251"/>
      <c r="N11" s="178"/>
      <c r="O11" s="178"/>
    </row>
    <row r="12" spans="2:16" x14ac:dyDescent="0.2">
      <c r="B12" s="8" t="s">
        <v>13</v>
      </c>
      <c r="C12" s="7"/>
      <c r="D12" s="3"/>
      <c r="E12" s="3"/>
      <c r="F12" s="3"/>
      <c r="G12" s="3"/>
      <c r="H12" s="3"/>
      <c r="I12" s="3"/>
      <c r="J12" s="3"/>
      <c r="K12" s="3"/>
      <c r="L12" s="5"/>
      <c r="N12" s="178"/>
      <c r="O12" s="178"/>
      <c r="P12" s="69"/>
    </row>
    <row r="13" spans="2:16" x14ac:dyDescent="0.2">
      <c r="B13" s="21"/>
      <c r="C13" s="19"/>
      <c r="D13" s="19"/>
      <c r="E13" s="19"/>
      <c r="F13" s="19"/>
      <c r="G13" s="19"/>
      <c r="H13" s="19"/>
      <c r="I13" s="19"/>
      <c r="J13" s="19"/>
      <c r="K13" s="19"/>
      <c r="L13" s="20"/>
      <c r="N13" s="178"/>
      <c r="O13" s="178"/>
      <c r="P13" s="69"/>
    </row>
    <row r="14" spans="2:16" x14ac:dyDescent="0.2">
      <c r="B14" s="21"/>
      <c r="C14" s="19"/>
      <c r="D14" s="33"/>
      <c r="E14" s="19"/>
      <c r="F14" s="22"/>
      <c r="G14" s="19"/>
      <c r="H14" s="19"/>
      <c r="I14" s="19"/>
      <c r="J14" s="19"/>
      <c r="K14" s="19"/>
      <c r="L14" s="20"/>
      <c r="N14" s="178"/>
      <c r="O14" s="178"/>
    </row>
    <row r="15" spans="2:16" x14ac:dyDescent="0.2">
      <c r="B15" s="21"/>
      <c r="C15" s="19"/>
      <c r="D15" s="19"/>
      <c r="E15" s="19"/>
      <c r="F15" s="19"/>
      <c r="G15" s="19"/>
      <c r="H15" s="19"/>
      <c r="I15" s="19"/>
      <c r="J15" s="19"/>
      <c r="K15" s="19"/>
      <c r="L15" s="20"/>
      <c r="N15" s="178"/>
      <c r="O15" s="178"/>
      <c r="P15" s="69"/>
    </row>
    <row r="16" spans="2:16" ht="15.75" x14ac:dyDescent="0.25">
      <c r="B16" s="21"/>
      <c r="C16" s="19"/>
      <c r="D16" s="57"/>
      <c r="E16" s="36" t="s">
        <v>38</v>
      </c>
      <c r="F16" s="12"/>
      <c r="G16" s="47"/>
      <c r="H16" s="19"/>
      <c r="I16" s="19"/>
      <c r="J16" s="19"/>
      <c r="K16" s="19"/>
      <c r="L16" s="20"/>
      <c r="N16" s="178"/>
      <c r="O16" s="178"/>
      <c r="P16" s="69"/>
    </row>
    <row r="17" spans="2:15" x14ac:dyDescent="0.2">
      <c r="B17" s="21"/>
      <c r="C17" s="19"/>
      <c r="D17" s="19"/>
      <c r="E17" s="19"/>
      <c r="F17" s="19"/>
      <c r="G17" s="19"/>
      <c r="H17" s="19"/>
      <c r="I17" s="19"/>
      <c r="J17" s="19"/>
      <c r="K17" s="19"/>
      <c r="L17" s="20"/>
      <c r="N17" s="178"/>
      <c r="O17" s="178"/>
    </row>
    <row r="18" spans="2:15" x14ac:dyDescent="0.2">
      <c r="B18" s="21"/>
      <c r="C18" s="19"/>
      <c r="D18" s="19"/>
      <c r="E18" s="19"/>
      <c r="F18" s="19"/>
      <c r="G18" s="56"/>
      <c r="H18" s="19"/>
      <c r="I18" s="19"/>
      <c r="J18" s="19"/>
      <c r="K18" s="19"/>
      <c r="L18" s="20"/>
      <c r="N18" s="178"/>
      <c r="O18" s="178"/>
    </row>
    <row r="19" spans="2:15" x14ac:dyDescent="0.2">
      <c r="B19" s="21"/>
      <c r="C19" s="19"/>
      <c r="D19" s="19"/>
      <c r="E19" s="19"/>
      <c r="F19" s="19"/>
      <c r="G19" s="19"/>
      <c r="H19" s="19"/>
      <c r="I19" s="19"/>
      <c r="J19" s="19"/>
      <c r="K19" s="19"/>
      <c r="L19" s="20"/>
      <c r="N19" s="178"/>
      <c r="O19" s="178"/>
    </row>
    <row r="20" spans="2:15" x14ac:dyDescent="0.2">
      <c r="B20" s="21"/>
      <c r="C20" s="19"/>
      <c r="D20" s="19"/>
      <c r="E20" s="19"/>
      <c r="F20" s="19"/>
      <c r="G20" s="19"/>
      <c r="H20" s="19"/>
      <c r="I20" s="19"/>
      <c r="J20" s="19"/>
      <c r="K20" s="19"/>
      <c r="L20" s="20"/>
      <c r="N20" s="178"/>
      <c r="O20" s="178"/>
    </row>
    <row r="21" spans="2:15" x14ac:dyDescent="0.2">
      <c r="B21" s="21"/>
      <c r="C21" s="19"/>
      <c r="D21" s="19"/>
      <c r="E21" s="19"/>
      <c r="F21" s="19"/>
      <c r="G21" s="19"/>
      <c r="H21" s="19"/>
      <c r="I21" s="19"/>
      <c r="J21" s="19"/>
      <c r="K21" s="19"/>
      <c r="L21" s="20"/>
      <c r="N21" s="178"/>
      <c r="O21" s="178"/>
    </row>
    <row r="22" spans="2:15" x14ac:dyDescent="0.2">
      <c r="B22" s="21"/>
      <c r="C22" s="19"/>
      <c r="D22" s="19"/>
      <c r="E22" s="19"/>
      <c r="F22" s="19"/>
      <c r="G22" s="19"/>
      <c r="H22" s="19"/>
      <c r="I22" s="19"/>
      <c r="J22" s="19"/>
      <c r="K22" s="19"/>
      <c r="L22" s="20"/>
      <c r="N22" s="178"/>
      <c r="O22" s="178"/>
    </row>
    <row r="23" spans="2:15" x14ac:dyDescent="0.2">
      <c r="B23" s="21"/>
      <c r="C23" s="19"/>
      <c r="D23" s="19"/>
      <c r="E23" s="19"/>
      <c r="F23" s="19"/>
      <c r="G23" s="19"/>
      <c r="H23" s="19"/>
      <c r="I23" s="19"/>
      <c r="J23" s="19"/>
      <c r="K23" s="19"/>
      <c r="L23" s="20"/>
      <c r="N23" s="178"/>
      <c r="O23" s="178"/>
    </row>
    <row r="24" spans="2:15" x14ac:dyDescent="0.2">
      <c r="B24" s="21"/>
      <c r="C24" s="19"/>
      <c r="D24" s="19"/>
      <c r="E24" s="19"/>
      <c r="F24" s="19"/>
      <c r="G24" s="19"/>
      <c r="H24" s="19"/>
      <c r="I24" s="19"/>
      <c r="J24" s="19"/>
      <c r="K24" s="19"/>
      <c r="L24" s="20"/>
      <c r="N24" s="178"/>
      <c r="O24" s="178"/>
    </row>
    <row r="25" spans="2:15" x14ac:dyDescent="0.2">
      <c r="B25" s="21"/>
      <c r="C25" s="19"/>
      <c r="D25" s="19"/>
      <c r="E25" s="19"/>
      <c r="F25" s="19"/>
      <c r="G25" s="19"/>
      <c r="H25" s="19"/>
      <c r="I25" s="19"/>
      <c r="J25" s="19"/>
      <c r="K25" s="19"/>
      <c r="L25" s="20"/>
      <c r="N25" s="178"/>
      <c r="O25" s="178"/>
    </row>
    <row r="26" spans="2:15" x14ac:dyDescent="0.2">
      <c r="B26" s="21"/>
      <c r="C26" s="19"/>
      <c r="D26" s="19"/>
      <c r="E26" s="19"/>
      <c r="F26" s="19"/>
      <c r="G26" s="19"/>
      <c r="H26" s="19"/>
      <c r="I26" s="19"/>
      <c r="J26" s="19"/>
      <c r="K26" s="19"/>
      <c r="L26" s="20"/>
      <c r="N26" s="178"/>
      <c r="O26" s="178"/>
    </row>
    <row r="27" spans="2:15" x14ac:dyDescent="0.2">
      <c r="B27" s="21"/>
      <c r="C27" s="19"/>
      <c r="D27" s="19"/>
      <c r="E27" s="19"/>
      <c r="F27" s="19"/>
      <c r="G27" s="19"/>
      <c r="H27" s="19"/>
      <c r="I27" s="19"/>
      <c r="J27" s="19"/>
      <c r="K27" s="19"/>
      <c r="L27" s="20"/>
      <c r="N27" s="178"/>
      <c r="O27" s="178"/>
    </row>
    <row r="28" spans="2:15" x14ac:dyDescent="0.2">
      <c r="B28" s="21"/>
      <c r="C28" s="19"/>
      <c r="D28" s="19"/>
      <c r="E28" s="19"/>
      <c r="F28" s="19"/>
      <c r="G28" s="19"/>
      <c r="H28" s="19"/>
      <c r="I28" s="19"/>
      <c r="J28" s="19"/>
      <c r="K28" s="19"/>
      <c r="L28" s="20"/>
      <c r="N28" s="178"/>
      <c r="O28" s="178"/>
    </row>
    <row r="29" spans="2:15" x14ac:dyDescent="0.2">
      <c r="B29" s="21"/>
      <c r="C29" s="19"/>
      <c r="D29" s="19"/>
      <c r="E29" s="19"/>
      <c r="F29" s="19"/>
      <c r="G29" s="19"/>
      <c r="H29" s="19"/>
      <c r="I29" s="19"/>
      <c r="J29" s="19"/>
      <c r="K29" s="19"/>
      <c r="L29" s="20"/>
      <c r="N29" s="178"/>
      <c r="O29" s="178"/>
    </row>
    <row r="30" spans="2:15" x14ac:dyDescent="0.2">
      <c r="B30" s="21"/>
      <c r="C30" s="19"/>
      <c r="D30" s="19"/>
      <c r="E30" s="19"/>
      <c r="F30" s="19"/>
      <c r="G30" s="19"/>
      <c r="H30" s="19"/>
      <c r="I30" s="19"/>
      <c r="J30" s="19"/>
      <c r="K30" s="19"/>
      <c r="L30" s="20"/>
      <c r="N30" s="178"/>
      <c r="O30" s="178"/>
    </row>
    <row r="31" spans="2:15" x14ac:dyDescent="0.2">
      <c r="B31" s="21"/>
      <c r="C31" s="19"/>
      <c r="D31" s="19"/>
      <c r="E31" s="19"/>
      <c r="F31" s="19"/>
      <c r="G31" s="19"/>
      <c r="H31" s="19"/>
      <c r="I31" s="19"/>
      <c r="J31" s="19"/>
      <c r="K31" s="19"/>
      <c r="L31" s="20"/>
      <c r="N31" s="178"/>
      <c r="O31" s="178"/>
    </row>
    <row r="32" spans="2:15" x14ac:dyDescent="0.2">
      <c r="B32" s="21"/>
      <c r="C32" s="19"/>
      <c r="D32" s="19"/>
      <c r="E32" s="19"/>
      <c r="F32" s="19"/>
      <c r="G32" s="19"/>
      <c r="H32" s="19"/>
      <c r="I32" s="19"/>
      <c r="J32" s="19"/>
      <c r="K32" s="19"/>
      <c r="L32" s="20"/>
      <c r="N32" s="178"/>
      <c r="O32" s="178"/>
    </row>
    <row r="33" spans="2:15" x14ac:dyDescent="0.2">
      <c r="B33" s="21"/>
      <c r="C33" s="19"/>
      <c r="D33" s="19"/>
      <c r="E33" s="19"/>
      <c r="F33" s="19"/>
      <c r="G33" s="19"/>
      <c r="H33" s="19"/>
      <c r="I33" s="19"/>
      <c r="J33" s="19"/>
      <c r="K33" s="19"/>
      <c r="L33" s="20"/>
      <c r="N33" s="178"/>
      <c r="O33" s="178"/>
    </row>
    <row r="34" spans="2:15" x14ac:dyDescent="0.2">
      <c r="B34" s="21"/>
      <c r="C34" s="19"/>
      <c r="D34" s="19"/>
      <c r="E34" s="19"/>
      <c r="F34" s="19"/>
      <c r="G34" s="19"/>
      <c r="H34" s="19"/>
      <c r="I34" s="19"/>
      <c r="J34" s="19"/>
      <c r="K34" s="19"/>
      <c r="L34" s="20"/>
      <c r="N34" s="178"/>
      <c r="O34" s="178"/>
    </row>
    <row r="35" spans="2:15" x14ac:dyDescent="0.2">
      <c r="B35" s="21"/>
      <c r="C35" s="19"/>
      <c r="D35" s="19"/>
      <c r="E35" s="19"/>
      <c r="F35" s="19"/>
      <c r="G35" s="19"/>
      <c r="H35" s="19"/>
      <c r="I35" s="19"/>
      <c r="J35" s="19"/>
      <c r="K35" s="19"/>
      <c r="L35" s="20"/>
      <c r="N35" s="178"/>
      <c r="O35" s="178"/>
    </row>
    <row r="36" spans="2:15" x14ac:dyDescent="0.2">
      <c r="B36" s="21"/>
      <c r="C36" s="19"/>
      <c r="D36" s="19"/>
      <c r="E36" s="19"/>
      <c r="F36" s="19"/>
      <c r="G36" s="19"/>
      <c r="H36" s="19"/>
      <c r="I36" s="19"/>
      <c r="J36" s="19"/>
      <c r="K36" s="19"/>
      <c r="L36" s="20"/>
      <c r="N36" s="178"/>
      <c r="O36" s="178"/>
    </row>
    <row r="37" spans="2:15" x14ac:dyDescent="0.2">
      <c r="B37" s="21"/>
      <c r="C37" s="19"/>
      <c r="D37" s="19"/>
      <c r="E37" s="19"/>
      <c r="F37" s="19"/>
      <c r="G37" s="19"/>
      <c r="H37" s="19"/>
      <c r="I37" s="19"/>
      <c r="J37" s="19"/>
      <c r="K37" s="19"/>
      <c r="L37" s="20"/>
      <c r="N37" s="178"/>
      <c r="O37" s="178"/>
    </row>
    <row r="38" spans="2:15" x14ac:dyDescent="0.2">
      <c r="B38" s="21"/>
      <c r="C38" s="19"/>
      <c r="D38" s="19"/>
      <c r="E38" s="19"/>
      <c r="F38" s="19"/>
      <c r="G38" s="19"/>
      <c r="H38" s="19"/>
      <c r="I38" s="19"/>
      <c r="J38" s="19"/>
      <c r="K38" s="19"/>
      <c r="L38" s="20"/>
      <c r="N38" s="178"/>
      <c r="O38" s="178"/>
    </row>
    <row r="39" spans="2:15" x14ac:dyDescent="0.2">
      <c r="B39" s="21"/>
      <c r="C39" s="19"/>
      <c r="D39" s="19"/>
      <c r="E39" s="19"/>
      <c r="F39" s="19"/>
      <c r="G39" s="19"/>
      <c r="H39" s="19"/>
      <c r="I39" s="19"/>
      <c r="J39" s="19"/>
      <c r="K39" s="19"/>
      <c r="L39" s="20"/>
      <c r="N39" s="178"/>
      <c r="O39" s="178"/>
    </row>
    <row r="40" spans="2:15" x14ac:dyDescent="0.2">
      <c r="B40" s="21"/>
      <c r="C40" s="19"/>
      <c r="D40" s="19"/>
      <c r="E40" s="19"/>
      <c r="F40" s="19"/>
      <c r="G40" s="19"/>
      <c r="H40" s="19"/>
      <c r="I40" s="19"/>
      <c r="J40" s="19"/>
      <c r="K40" s="19"/>
      <c r="L40" s="20"/>
      <c r="N40" s="178"/>
      <c r="O40" s="178"/>
    </row>
    <row r="41" spans="2:15" x14ac:dyDescent="0.2">
      <c r="B41" s="21"/>
      <c r="C41" s="19"/>
      <c r="D41" s="19"/>
      <c r="E41" s="19"/>
      <c r="F41" s="19"/>
      <c r="G41" s="19"/>
      <c r="H41" s="19"/>
      <c r="I41" s="19"/>
      <c r="J41" s="19"/>
      <c r="K41" s="19"/>
      <c r="L41" s="20"/>
      <c r="N41" s="178"/>
      <c r="O41" s="178"/>
    </row>
    <row r="42" spans="2:15" x14ac:dyDescent="0.2">
      <c r="B42" s="21"/>
      <c r="C42" s="19"/>
      <c r="D42" s="19"/>
      <c r="E42" s="19"/>
      <c r="F42" s="19"/>
      <c r="G42" s="19"/>
      <c r="H42" s="19"/>
      <c r="I42" s="19"/>
      <c r="J42" s="19"/>
      <c r="K42" s="19"/>
      <c r="L42" s="20"/>
      <c r="N42" s="178"/>
      <c r="O42" s="178"/>
    </row>
    <row r="43" spans="2:15" x14ac:dyDescent="0.2">
      <c r="B43" s="21"/>
      <c r="C43" s="19"/>
      <c r="D43" s="19"/>
      <c r="E43" s="19"/>
      <c r="F43" s="19"/>
      <c r="G43" s="19"/>
      <c r="H43" s="19"/>
      <c r="I43" s="19"/>
      <c r="J43" s="19"/>
      <c r="K43" s="19"/>
      <c r="L43" s="20"/>
      <c r="N43" s="178"/>
      <c r="O43" s="178"/>
    </row>
    <row r="44" spans="2:15" x14ac:dyDescent="0.2">
      <c r="B44" s="21"/>
      <c r="C44" s="19"/>
      <c r="D44" s="19"/>
      <c r="E44" s="19"/>
      <c r="F44" s="19"/>
      <c r="G44" s="19"/>
      <c r="H44" s="19"/>
      <c r="I44" s="19"/>
      <c r="J44" s="19"/>
      <c r="K44" s="19"/>
      <c r="L44" s="20"/>
      <c r="N44" s="178"/>
      <c r="O44" s="178"/>
    </row>
    <row r="45" spans="2:15" x14ac:dyDescent="0.2">
      <c r="B45" s="21"/>
      <c r="C45" s="19"/>
      <c r="D45" s="19"/>
      <c r="E45" s="19"/>
      <c r="F45" s="19"/>
      <c r="G45" s="19"/>
      <c r="H45" s="19"/>
      <c r="I45" s="19"/>
      <c r="J45" s="19"/>
      <c r="K45" s="19"/>
      <c r="L45" s="20"/>
      <c r="N45" s="178"/>
      <c r="O45" s="178"/>
    </row>
    <row r="46" spans="2:15" x14ac:dyDescent="0.2">
      <c r="B46" s="21"/>
      <c r="C46" s="19"/>
      <c r="D46" s="19"/>
      <c r="E46" s="19"/>
      <c r="F46" s="19"/>
      <c r="G46" s="19"/>
      <c r="H46" s="19"/>
      <c r="I46" s="19"/>
      <c r="J46" s="19"/>
      <c r="K46" s="19"/>
      <c r="L46" s="20"/>
      <c r="N46" s="178"/>
      <c r="O46" s="178"/>
    </row>
    <row r="47" spans="2:15" x14ac:dyDescent="0.2">
      <c r="B47" s="21"/>
      <c r="C47" s="19"/>
      <c r="D47" s="19"/>
      <c r="E47" s="19"/>
      <c r="F47" s="19"/>
      <c r="G47" s="19"/>
      <c r="H47" s="19"/>
      <c r="I47" s="19"/>
      <c r="J47" s="19"/>
      <c r="K47" s="19"/>
      <c r="L47" s="20"/>
      <c r="N47" s="178"/>
      <c r="O47" s="178"/>
    </row>
    <row r="48" spans="2:15" x14ac:dyDescent="0.2">
      <c r="B48" s="21"/>
      <c r="C48" s="19"/>
      <c r="D48" s="19"/>
      <c r="E48" s="19"/>
      <c r="F48" s="19"/>
      <c r="G48" s="19"/>
      <c r="H48" s="19"/>
      <c r="I48" s="19"/>
      <c r="J48" s="19"/>
      <c r="K48" s="19"/>
      <c r="L48" s="20"/>
      <c r="N48" s="178"/>
      <c r="O48" s="178"/>
    </row>
    <row r="49" spans="1:15" x14ac:dyDescent="0.2">
      <c r="B49" s="21"/>
      <c r="C49" s="19"/>
      <c r="D49" s="19"/>
      <c r="E49" s="19"/>
      <c r="F49" s="19"/>
      <c r="G49" s="19"/>
      <c r="H49" s="19"/>
      <c r="I49" s="19"/>
      <c r="J49" s="19"/>
      <c r="K49" s="19"/>
      <c r="L49" s="20"/>
      <c r="N49" s="178"/>
      <c r="O49" s="178"/>
    </row>
    <row r="50" spans="1:15" x14ac:dyDescent="0.2">
      <c r="B50" s="21"/>
      <c r="C50" s="19"/>
      <c r="D50" s="19"/>
      <c r="E50" s="19"/>
      <c r="F50" s="19"/>
      <c r="G50" s="19"/>
      <c r="H50" s="19"/>
      <c r="I50" s="19"/>
      <c r="J50" s="19"/>
      <c r="K50" s="19"/>
      <c r="L50" s="20"/>
      <c r="N50" s="178"/>
      <c r="O50" s="178"/>
    </row>
    <row r="51" spans="1:15" x14ac:dyDescent="0.2">
      <c r="B51" s="21"/>
      <c r="C51" s="19"/>
      <c r="D51" s="19"/>
      <c r="E51" s="19"/>
      <c r="F51" s="19"/>
      <c r="G51" s="19"/>
      <c r="H51" s="19"/>
      <c r="I51" s="19"/>
      <c r="J51" s="19"/>
      <c r="K51" s="19"/>
      <c r="L51" s="20"/>
      <c r="N51" s="178"/>
      <c r="O51" s="178"/>
    </row>
    <row r="52" spans="1:15" x14ac:dyDescent="0.2">
      <c r="B52" s="21"/>
      <c r="C52" s="19"/>
      <c r="D52" s="19"/>
      <c r="E52" s="19"/>
      <c r="F52" s="19"/>
      <c r="G52" s="19"/>
      <c r="H52" s="19"/>
      <c r="I52" s="19"/>
      <c r="J52" s="19"/>
      <c r="K52" s="19"/>
      <c r="L52" s="20"/>
      <c r="N52" s="178"/>
      <c r="O52" s="178"/>
    </row>
    <row r="53" spans="1:15" x14ac:dyDescent="0.2">
      <c r="B53" s="21"/>
      <c r="C53" s="19"/>
      <c r="D53" s="19"/>
      <c r="E53" s="19"/>
      <c r="F53" s="19"/>
      <c r="G53" s="19"/>
      <c r="H53" s="19"/>
      <c r="I53" s="19"/>
      <c r="J53" s="19"/>
      <c r="K53" s="19"/>
      <c r="L53" s="20"/>
      <c r="N53" s="178"/>
      <c r="O53" s="178"/>
    </row>
    <row r="54" spans="1:15" x14ac:dyDescent="0.2">
      <c r="B54" s="21"/>
      <c r="C54" s="19"/>
      <c r="D54" s="19"/>
      <c r="E54" s="19"/>
      <c r="F54" s="19"/>
      <c r="G54" s="19"/>
      <c r="H54" s="19"/>
      <c r="I54" s="19"/>
      <c r="J54" s="19"/>
      <c r="K54" s="19"/>
      <c r="L54" s="20"/>
      <c r="N54" s="178"/>
      <c r="O54" s="178"/>
    </row>
    <row r="55" spans="1:15" x14ac:dyDescent="0.2">
      <c r="B55" s="21"/>
      <c r="C55" s="19"/>
      <c r="D55" s="19"/>
      <c r="E55" s="19"/>
      <c r="F55" s="19"/>
      <c r="G55" s="19"/>
      <c r="H55" s="19"/>
      <c r="I55" s="19"/>
      <c r="J55" s="19"/>
      <c r="K55" s="19"/>
      <c r="L55" s="20"/>
      <c r="N55" s="178"/>
      <c r="O55" s="178"/>
    </row>
    <row r="56" spans="1:15" x14ac:dyDescent="0.2">
      <c r="B56" s="21"/>
      <c r="C56" s="19"/>
      <c r="D56" s="19"/>
      <c r="E56" s="19"/>
      <c r="F56" s="19"/>
      <c r="G56" s="19"/>
      <c r="H56" s="19"/>
      <c r="I56" s="19"/>
      <c r="J56" s="19"/>
      <c r="K56" s="19"/>
      <c r="L56" s="20"/>
      <c r="N56" s="178"/>
      <c r="O56" s="178"/>
    </row>
    <row r="57" spans="1:15" x14ac:dyDescent="0.2">
      <c r="B57" s="21"/>
      <c r="C57" s="19"/>
      <c r="D57" s="19"/>
      <c r="E57" s="19"/>
      <c r="F57" s="19"/>
      <c r="G57" s="19"/>
      <c r="H57" s="19"/>
      <c r="I57" s="19"/>
      <c r="J57" s="19"/>
      <c r="K57" s="19"/>
      <c r="L57" s="20"/>
      <c r="N57" s="178"/>
      <c r="O57" s="178"/>
    </row>
    <row r="58" spans="1:15" x14ac:dyDescent="0.2">
      <c r="B58" s="402"/>
      <c r="C58" s="403"/>
      <c r="D58" s="403"/>
      <c r="E58" s="403"/>
      <c r="F58" s="403"/>
      <c r="G58" s="403"/>
      <c r="H58" s="403"/>
      <c r="I58" s="403"/>
      <c r="J58" s="403"/>
      <c r="K58" s="403"/>
      <c r="L58" s="404"/>
      <c r="N58" s="178"/>
      <c r="O58" s="178"/>
    </row>
    <row r="59" spans="1:15" x14ac:dyDescent="0.2">
      <c r="N59" s="178"/>
      <c r="O59" s="178"/>
    </row>
    <row r="60" spans="1:15" x14ac:dyDescent="0.2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8"/>
      <c r="O60" s="178"/>
    </row>
    <row r="61" spans="1:15" x14ac:dyDescent="0.2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8"/>
      <c r="O61" s="178"/>
    </row>
    <row r="62" spans="1:15" x14ac:dyDescent="0.2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8"/>
      <c r="O62" s="178"/>
    </row>
    <row r="63" spans="1:15" x14ac:dyDescent="0.2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8"/>
      <c r="O63" s="178"/>
    </row>
    <row r="64" spans="1:15" x14ac:dyDescent="0.2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8"/>
      <c r="O64" s="178"/>
    </row>
    <row r="65" spans="1:15" x14ac:dyDescent="0.2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8"/>
      <c r="O65" s="178"/>
    </row>
    <row r="70" spans="1:15" hidden="1" x14ac:dyDescent="0.2">
      <c r="B70" s="25" t="s">
        <v>4</v>
      </c>
    </row>
    <row r="71" spans="1:15" hidden="1" x14ac:dyDescent="0.2">
      <c r="B71" s="25" t="s">
        <v>31</v>
      </c>
    </row>
  </sheetData>
  <sheetProtection sheet="1" objects="1" scenarios="1"/>
  <mergeCells count="28">
    <mergeCell ref="N1:O65"/>
    <mergeCell ref="K2:L3"/>
    <mergeCell ref="B4:J4"/>
    <mergeCell ref="K4:L4"/>
    <mergeCell ref="B5:F5"/>
    <mergeCell ref="G5:J5"/>
    <mergeCell ref="K5:L5"/>
    <mergeCell ref="B6:F6"/>
    <mergeCell ref="G6:J6"/>
    <mergeCell ref="K6:L6"/>
    <mergeCell ref="B7:C7"/>
    <mergeCell ref="D7:F7"/>
    <mergeCell ref="G7:J7"/>
    <mergeCell ref="K7:K8"/>
    <mergeCell ref="B2:F2"/>
    <mergeCell ref="B3:F3"/>
    <mergeCell ref="A60:M65"/>
    <mergeCell ref="B10:C10"/>
    <mergeCell ref="D10:F10"/>
    <mergeCell ref="G10:L10"/>
    <mergeCell ref="B11:C11"/>
    <mergeCell ref="D11:F11"/>
    <mergeCell ref="G11:L11"/>
    <mergeCell ref="L7:L8"/>
    <mergeCell ref="B8:C9"/>
    <mergeCell ref="D8:F9"/>
    <mergeCell ref="G8:J9"/>
    <mergeCell ref="B58:L58"/>
  </mergeCells>
  <conditionalFormatting sqref="D11:F11">
    <cfRule type="cellIs" dxfId="29" priority="15" stopIfTrue="1" operator="lessThan">
      <formula>$B$11</formula>
    </cfRule>
  </conditionalFormatting>
  <conditionalFormatting sqref="D8:F9">
    <cfRule type="cellIs" dxfId="28" priority="14" stopIfTrue="1" operator="equal">
      <formula>0</formula>
    </cfRule>
  </conditionalFormatting>
  <conditionalFormatting sqref="B11:C11">
    <cfRule type="cellIs" dxfId="27" priority="13" stopIfTrue="1" operator="equal">
      <formula>0</formula>
    </cfRule>
  </conditionalFormatting>
  <conditionalFormatting sqref="D11:F11">
    <cfRule type="cellIs" dxfId="26" priority="11" stopIfTrue="1" operator="equal">
      <formula>0</formula>
    </cfRule>
    <cfRule type="cellIs" dxfId="25" priority="12" stopIfTrue="1" operator="lessThan">
      <formula>$B$11</formula>
    </cfRule>
  </conditionalFormatting>
  <conditionalFormatting sqref="D8:F9">
    <cfRule type="cellIs" dxfId="24" priority="10" stopIfTrue="1" operator="equal">
      <formula>0</formula>
    </cfRule>
  </conditionalFormatting>
  <conditionalFormatting sqref="B8">
    <cfRule type="cellIs" dxfId="23" priority="4" operator="equal">
      <formula>"Name"</formula>
    </cfRule>
    <cfRule type="cellIs" dxfId="22" priority="9" stopIfTrue="1" operator="equal">
      <formula>""</formula>
    </cfRule>
  </conditionalFormatting>
  <conditionalFormatting sqref="B11:C11">
    <cfRule type="cellIs" dxfId="21" priority="8" stopIfTrue="1" operator="equal">
      <formula>0</formula>
    </cfRule>
  </conditionalFormatting>
  <conditionalFormatting sqref="G6:J6">
    <cfRule type="cellIs" dxfId="20" priority="7" stopIfTrue="1" operator="equal">
      <formula>0</formula>
    </cfRule>
  </conditionalFormatting>
  <conditionalFormatting sqref="K6:L6 L7:L8">
    <cfRule type="cellIs" dxfId="19" priority="6" stopIfTrue="1" operator="equal">
      <formula>0</formula>
    </cfRule>
  </conditionalFormatting>
  <conditionalFormatting sqref="G5:J5">
    <cfRule type="cellIs" dxfId="18" priority="5" stopIfTrue="1" operator="equal">
      <formula>"NO PAY ITEM"</formula>
    </cfRule>
  </conditionalFormatting>
  <conditionalFormatting sqref="B6:F6">
    <cfRule type="expression" dxfId="17" priority="3">
      <formula>OR($B$6="PRA-PROJECT 123(4)",$B$6="")=TRUE</formula>
    </cfRule>
  </conditionalFormatting>
  <conditionalFormatting sqref="D16:G16">
    <cfRule type="expression" dxfId="16" priority="2">
      <formula>$G$6&gt;0</formula>
    </cfRule>
  </conditionalFormatting>
  <conditionalFormatting sqref="G6:J6">
    <cfRule type="cellIs" dxfId="15" priority="1" stopIfTrue="1" operator="equal">
      <formula>0</formula>
    </cfRule>
  </conditionalFormatting>
  <dataValidations count="4">
    <dataValidation operator="greaterThan" allowBlank="1" sqref="F16" xr:uid="{00000000-0002-0000-0A00-000000000000}"/>
    <dataValidation type="list" showInputMessage="1" showErrorMessage="1" sqref="G5:J5" xr:uid="{00000000-0002-0000-0A00-000001000000}">
      <formula1>$B$70:$B$71</formula1>
    </dataValidation>
    <dataValidation allowBlank="1" showInputMessage="1" showErrorMessage="1" prompt="Input project number on &quot;Title&quot; tab." sqref="B6:F6" xr:uid="{00000000-0002-0000-0A00-000002000000}"/>
    <dataValidation allowBlank="1" sqref="G6:J6" xr:uid="{00000000-0002-0000-0A00-000003000000}"/>
  </dataValidations>
  <printOptions horizontalCentered="1" verticalCentered="1"/>
  <pageMargins left="0.25" right="0.25" top="0.25" bottom="0.25" header="0" footer="0"/>
  <pageSetup scale="96" firstPageNumber="1510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77FFFF"/>
    <pageSetUpPr fitToPage="1"/>
  </sheetPr>
  <dimension ref="A1:P71"/>
  <sheetViews>
    <sheetView showGridLines="0" zoomScaleNormal="100" workbookViewId="0">
      <selection activeCell="B11" sqref="B11:C11"/>
    </sheetView>
  </sheetViews>
  <sheetFormatPr defaultColWidth="9.140625" defaultRowHeight="12.75" x14ac:dyDescent="0.2"/>
  <cols>
    <col min="1" max="1" width="2.7109375" style="23" customWidth="1"/>
    <col min="2" max="2" width="9.7109375" style="23" bestFit="1" customWidth="1"/>
    <col min="3" max="3" width="15.140625" style="23" customWidth="1"/>
    <col min="4" max="5" width="9.140625" style="23"/>
    <col min="6" max="6" width="7.5703125" style="23" customWidth="1"/>
    <col min="7" max="7" width="14.85546875" style="23" customWidth="1"/>
    <col min="8" max="8" width="9.140625" style="23"/>
    <col min="9" max="9" width="14.5703125" style="23" customWidth="1"/>
    <col min="10" max="10" width="1.85546875" style="23" customWidth="1"/>
    <col min="11" max="11" width="3" style="23" customWidth="1"/>
    <col min="12" max="12" width="4.5703125" style="23" customWidth="1"/>
    <col min="13" max="13" width="2.7109375" style="23" customWidth="1"/>
    <col min="14" max="16384" width="9.140625" style="23"/>
  </cols>
  <sheetData>
    <row r="1" spans="2:16" x14ac:dyDescent="0.2">
      <c r="N1" s="177"/>
      <c r="O1" s="178"/>
    </row>
    <row r="2" spans="2:16" x14ac:dyDescent="0.2">
      <c r="B2" s="210" t="str">
        <f>Title!B54</f>
        <v>EFL-FM-HWY-14(08)</v>
      </c>
      <c r="C2" s="211"/>
      <c r="D2" s="211"/>
      <c r="E2" s="211"/>
      <c r="F2" s="212"/>
      <c r="G2" s="2"/>
      <c r="H2" s="2"/>
      <c r="I2" s="10" t="s">
        <v>1</v>
      </c>
      <c r="J2" s="10"/>
      <c r="K2" s="213" t="s">
        <v>15</v>
      </c>
      <c r="L2" s="381"/>
      <c r="N2" s="178"/>
      <c r="O2" s="178"/>
    </row>
    <row r="3" spans="2:16" x14ac:dyDescent="0.2">
      <c r="B3" s="268" t="s">
        <v>81</v>
      </c>
      <c r="C3" s="269"/>
      <c r="D3" s="269"/>
      <c r="E3" s="269"/>
      <c r="F3" s="278"/>
      <c r="G3" s="4"/>
      <c r="H3" s="4"/>
      <c r="I3" s="11" t="s">
        <v>2</v>
      </c>
      <c r="J3" s="11"/>
      <c r="K3" s="382"/>
      <c r="L3" s="383"/>
      <c r="N3" s="178"/>
      <c r="O3" s="178"/>
    </row>
    <row r="4" spans="2:16" ht="24" customHeight="1" x14ac:dyDescent="0.25">
      <c r="B4" s="217" t="s">
        <v>0</v>
      </c>
      <c r="C4" s="218"/>
      <c r="D4" s="218"/>
      <c r="E4" s="218"/>
      <c r="F4" s="218"/>
      <c r="G4" s="218"/>
      <c r="H4" s="218"/>
      <c r="I4" s="218"/>
      <c r="J4" s="219"/>
      <c r="K4" s="384"/>
      <c r="L4" s="385"/>
      <c r="N4" s="178"/>
      <c r="O4" s="178"/>
    </row>
    <row r="5" spans="2:16" x14ac:dyDescent="0.2">
      <c r="B5" s="386" t="s">
        <v>3</v>
      </c>
      <c r="C5" s="387"/>
      <c r="D5" s="387"/>
      <c r="E5" s="387"/>
      <c r="F5" s="388"/>
      <c r="G5" s="389" t="s">
        <v>4</v>
      </c>
      <c r="H5" s="390"/>
      <c r="I5" s="390"/>
      <c r="J5" s="391"/>
      <c r="K5" s="386" t="s">
        <v>10</v>
      </c>
      <c r="L5" s="381"/>
      <c r="N5" s="178"/>
      <c r="O5" s="178"/>
    </row>
    <row r="6" spans="2:16" ht="24" customHeight="1" x14ac:dyDescent="0.2">
      <c r="B6" s="392" t="str">
        <f>IF(Title!B6=0,"",Title!B6)</f>
        <v>PRA-PROJECT 123(4)</v>
      </c>
      <c r="C6" s="393"/>
      <c r="D6" s="393"/>
      <c r="E6" s="393"/>
      <c r="F6" s="394"/>
      <c r="G6" s="229">
        <v>154010000</v>
      </c>
      <c r="H6" s="395"/>
      <c r="I6" s="395"/>
      <c r="J6" s="396"/>
      <c r="K6" s="234">
        <v>1</v>
      </c>
      <c r="L6" s="235"/>
      <c r="N6" s="178"/>
      <c r="O6" s="178"/>
    </row>
    <row r="7" spans="2:16" ht="15" customHeight="1" x14ac:dyDescent="0.2">
      <c r="B7" s="236" t="s">
        <v>5</v>
      </c>
      <c r="C7" s="238"/>
      <c r="D7" s="236" t="s">
        <v>6</v>
      </c>
      <c r="E7" s="284"/>
      <c r="F7" s="285"/>
      <c r="G7" s="236" t="s">
        <v>8</v>
      </c>
      <c r="H7" s="284"/>
      <c r="I7" s="284"/>
      <c r="J7" s="285"/>
      <c r="K7" s="240" t="s">
        <v>11</v>
      </c>
      <c r="L7" s="242">
        <v>1</v>
      </c>
      <c r="N7" s="178"/>
      <c r="O7" s="178"/>
    </row>
    <row r="8" spans="2:16" ht="12" customHeight="1" x14ac:dyDescent="0.2">
      <c r="B8" s="243" t="str">
        <f>IF(Title!G16=0,"",Title!G16)</f>
        <v>Name</v>
      </c>
      <c r="C8" s="245"/>
      <c r="D8" s="243"/>
      <c r="E8" s="397"/>
      <c r="F8" s="398"/>
      <c r="G8" s="252" t="str">
        <f>IF(G6&gt;0,PROPER(VLOOKUP(LEFT(G6,5)&amp;"-"&amp;RIGHT(G6,4),'[1]FP14 Pay Items'!$A$2:$E$6000,4,FALSE)),"")</f>
        <v>Contractor Testing</v>
      </c>
      <c r="H8" s="253"/>
      <c r="I8" s="253"/>
      <c r="J8" s="254"/>
      <c r="K8" s="241"/>
      <c r="L8" s="235"/>
      <c r="N8" s="178"/>
      <c r="O8" s="178"/>
    </row>
    <row r="9" spans="2:16" ht="12" customHeight="1" x14ac:dyDescent="0.2">
      <c r="B9" s="246"/>
      <c r="C9" s="248"/>
      <c r="D9" s="399"/>
      <c r="E9" s="400"/>
      <c r="F9" s="401"/>
      <c r="G9" s="255"/>
      <c r="H9" s="256"/>
      <c r="I9" s="256"/>
      <c r="J9" s="257"/>
      <c r="K9" s="6" t="s">
        <v>12</v>
      </c>
      <c r="L9" s="9"/>
      <c r="N9" s="178"/>
      <c r="O9" s="178"/>
    </row>
    <row r="10" spans="2:16" x14ac:dyDescent="0.2">
      <c r="B10" s="386" t="s">
        <v>7</v>
      </c>
      <c r="C10" s="388"/>
      <c r="D10" s="386" t="s">
        <v>7</v>
      </c>
      <c r="E10" s="387"/>
      <c r="F10" s="388"/>
      <c r="G10" s="386" t="s">
        <v>9</v>
      </c>
      <c r="H10" s="387"/>
      <c r="I10" s="387"/>
      <c r="J10" s="387"/>
      <c r="K10" s="387"/>
      <c r="L10" s="388"/>
      <c r="N10" s="178"/>
      <c r="O10" s="178"/>
    </row>
    <row r="11" spans="2:16" ht="21" customHeight="1" x14ac:dyDescent="0.2">
      <c r="B11" s="260"/>
      <c r="C11" s="262"/>
      <c r="D11" s="260"/>
      <c r="E11" s="261"/>
      <c r="F11" s="289"/>
      <c r="G11" s="263" t="str">
        <f>IF(G6&gt;0,PROPER(VLOOKUP(LEFT(G6,5)&amp;"-"&amp;RIGHT(G6,4),'[1]FP14 Pay Items'!$A$2:$E$4705,5,TRUE)),"")</f>
        <v>Lpsm</v>
      </c>
      <c r="H11" s="250"/>
      <c r="I11" s="250"/>
      <c r="J11" s="250"/>
      <c r="K11" s="250"/>
      <c r="L11" s="251"/>
      <c r="N11" s="178"/>
      <c r="O11" s="178"/>
    </row>
    <row r="12" spans="2:16" x14ac:dyDescent="0.2">
      <c r="B12" s="8" t="s">
        <v>13</v>
      </c>
      <c r="C12" s="7"/>
      <c r="D12" s="3"/>
      <c r="E12" s="3"/>
      <c r="F12" s="3"/>
      <c r="G12" s="3"/>
      <c r="H12" s="3"/>
      <c r="I12" s="3"/>
      <c r="J12" s="3"/>
      <c r="K12" s="3"/>
      <c r="L12" s="5"/>
      <c r="N12" s="178"/>
      <c r="O12" s="178"/>
      <c r="P12" s="69"/>
    </row>
    <row r="13" spans="2:16" x14ac:dyDescent="0.2">
      <c r="B13" s="21"/>
      <c r="C13" s="19"/>
      <c r="D13" s="19"/>
      <c r="E13" s="19"/>
      <c r="F13" s="19"/>
      <c r="G13" s="19"/>
      <c r="H13" s="19"/>
      <c r="I13" s="19"/>
      <c r="J13" s="19"/>
      <c r="K13" s="19"/>
      <c r="L13" s="20"/>
      <c r="N13" s="178"/>
      <c r="O13" s="178"/>
    </row>
    <row r="14" spans="2:16" x14ac:dyDescent="0.2">
      <c r="B14" s="21"/>
      <c r="C14" s="19"/>
      <c r="D14" s="33"/>
      <c r="E14" s="19"/>
      <c r="F14" s="22"/>
      <c r="G14" s="19"/>
      <c r="H14" s="19"/>
      <c r="I14" s="19"/>
      <c r="J14" s="19"/>
      <c r="K14" s="19"/>
      <c r="L14" s="20"/>
      <c r="N14" s="178"/>
      <c r="O14" s="178"/>
    </row>
    <row r="15" spans="2:16" x14ac:dyDescent="0.2">
      <c r="B15" s="21"/>
      <c r="C15" s="19"/>
      <c r="D15" s="19"/>
      <c r="E15" s="19"/>
      <c r="F15" s="19"/>
      <c r="G15" s="19"/>
      <c r="H15" s="19"/>
      <c r="I15" s="19"/>
      <c r="J15" s="19"/>
      <c r="K15" s="19"/>
      <c r="L15" s="20"/>
      <c r="N15" s="178"/>
      <c r="O15" s="178"/>
    </row>
    <row r="16" spans="2:16" ht="15.75" x14ac:dyDescent="0.25">
      <c r="B16" s="21"/>
      <c r="C16" s="19"/>
      <c r="D16" s="57"/>
      <c r="E16" s="36" t="s">
        <v>38</v>
      </c>
      <c r="F16" s="12"/>
      <c r="G16" s="47"/>
      <c r="H16" s="19"/>
      <c r="I16" s="19"/>
      <c r="J16" s="19"/>
      <c r="K16" s="19"/>
      <c r="L16" s="20"/>
      <c r="N16" s="178"/>
      <c r="O16" s="178"/>
    </row>
    <row r="17" spans="2:15" x14ac:dyDescent="0.2">
      <c r="B17" s="21"/>
      <c r="C17" s="19"/>
      <c r="D17" s="19"/>
      <c r="E17" s="19"/>
      <c r="F17" s="19"/>
      <c r="G17" s="19"/>
      <c r="H17" s="19"/>
      <c r="I17" s="19"/>
      <c r="J17" s="19"/>
      <c r="K17" s="19"/>
      <c r="L17" s="20"/>
      <c r="N17" s="178"/>
      <c r="O17" s="178"/>
    </row>
    <row r="18" spans="2:15" x14ac:dyDescent="0.2">
      <c r="B18" s="21"/>
      <c r="C18" s="19"/>
      <c r="D18" s="19"/>
      <c r="E18" s="19"/>
      <c r="F18" s="19"/>
      <c r="G18" s="56"/>
      <c r="H18" s="19"/>
      <c r="I18" s="19"/>
      <c r="J18" s="19"/>
      <c r="K18" s="19"/>
      <c r="L18" s="20"/>
      <c r="N18" s="178"/>
      <c r="O18" s="178"/>
    </row>
    <row r="19" spans="2:15" x14ac:dyDescent="0.2">
      <c r="B19" s="21"/>
      <c r="C19" s="19"/>
      <c r="D19" s="19"/>
      <c r="E19" s="19"/>
      <c r="F19" s="19"/>
      <c r="G19" s="19"/>
      <c r="H19" s="19"/>
      <c r="I19" s="19"/>
      <c r="J19" s="19"/>
      <c r="K19" s="19"/>
      <c r="L19" s="20"/>
      <c r="N19" s="178"/>
      <c r="O19" s="178"/>
    </row>
    <row r="20" spans="2:15" x14ac:dyDescent="0.2">
      <c r="B20" s="21"/>
      <c r="C20" s="19"/>
      <c r="D20" s="19"/>
      <c r="E20" s="19"/>
      <c r="F20" s="19"/>
      <c r="G20" s="19"/>
      <c r="H20" s="19"/>
      <c r="I20" s="19"/>
      <c r="J20" s="19"/>
      <c r="K20" s="19"/>
      <c r="L20" s="20"/>
      <c r="N20" s="178"/>
      <c r="O20" s="178"/>
    </row>
    <row r="21" spans="2:15" x14ac:dyDescent="0.2">
      <c r="B21" s="21"/>
      <c r="C21" s="19"/>
      <c r="D21" s="19"/>
      <c r="E21" s="19"/>
      <c r="F21" s="19"/>
      <c r="G21" s="19"/>
      <c r="H21" s="19"/>
      <c r="I21" s="19"/>
      <c r="J21" s="19"/>
      <c r="K21" s="19"/>
      <c r="L21" s="20"/>
      <c r="N21" s="178"/>
      <c r="O21" s="178"/>
    </row>
    <row r="22" spans="2:15" x14ac:dyDescent="0.2">
      <c r="B22" s="21"/>
      <c r="C22" s="19"/>
      <c r="D22" s="19"/>
      <c r="E22" s="19"/>
      <c r="F22" s="19"/>
      <c r="G22" s="19"/>
      <c r="H22" s="19"/>
      <c r="I22" s="19"/>
      <c r="J22" s="19"/>
      <c r="K22" s="19"/>
      <c r="L22" s="20"/>
      <c r="N22" s="178"/>
      <c r="O22" s="178"/>
    </row>
    <row r="23" spans="2:15" x14ac:dyDescent="0.2">
      <c r="B23" s="21"/>
      <c r="C23" s="19"/>
      <c r="D23" s="19"/>
      <c r="E23" s="19"/>
      <c r="F23" s="19"/>
      <c r="G23" s="19"/>
      <c r="H23" s="19"/>
      <c r="I23" s="19"/>
      <c r="J23" s="19"/>
      <c r="K23" s="19"/>
      <c r="L23" s="20"/>
      <c r="N23" s="178"/>
      <c r="O23" s="178"/>
    </row>
    <row r="24" spans="2:15" x14ac:dyDescent="0.2">
      <c r="B24" s="21"/>
      <c r="C24" s="19"/>
      <c r="D24" s="19"/>
      <c r="E24" s="19"/>
      <c r="F24" s="19"/>
      <c r="G24" s="19"/>
      <c r="H24" s="19"/>
      <c r="I24" s="19"/>
      <c r="J24" s="19"/>
      <c r="K24" s="19"/>
      <c r="L24" s="20"/>
      <c r="N24" s="178"/>
      <c r="O24" s="178"/>
    </row>
    <row r="25" spans="2:15" x14ac:dyDescent="0.2">
      <c r="B25" s="21"/>
      <c r="C25" s="19"/>
      <c r="D25" s="19"/>
      <c r="E25" s="19"/>
      <c r="F25" s="19"/>
      <c r="G25" s="19"/>
      <c r="H25" s="19"/>
      <c r="I25" s="19"/>
      <c r="J25" s="19"/>
      <c r="K25" s="19"/>
      <c r="L25" s="20"/>
      <c r="N25" s="178"/>
      <c r="O25" s="178"/>
    </row>
    <row r="26" spans="2:15" x14ac:dyDescent="0.2">
      <c r="B26" s="21"/>
      <c r="C26" s="19"/>
      <c r="D26" s="19"/>
      <c r="E26" s="19"/>
      <c r="F26" s="19"/>
      <c r="G26" s="19"/>
      <c r="H26" s="19"/>
      <c r="I26" s="19"/>
      <c r="J26" s="19"/>
      <c r="K26" s="19"/>
      <c r="L26" s="20"/>
      <c r="N26" s="178"/>
      <c r="O26" s="178"/>
    </row>
    <row r="27" spans="2:15" x14ac:dyDescent="0.2">
      <c r="B27" s="21"/>
      <c r="C27" s="19"/>
      <c r="D27" s="19"/>
      <c r="E27" s="19"/>
      <c r="F27" s="19"/>
      <c r="G27" s="19"/>
      <c r="H27" s="19"/>
      <c r="I27" s="19"/>
      <c r="J27" s="19"/>
      <c r="K27" s="19"/>
      <c r="L27" s="20"/>
      <c r="N27" s="178"/>
      <c r="O27" s="178"/>
    </row>
    <row r="28" spans="2:15" x14ac:dyDescent="0.2">
      <c r="B28" s="21"/>
      <c r="C28" s="19"/>
      <c r="D28" s="19"/>
      <c r="E28" s="19"/>
      <c r="F28" s="19"/>
      <c r="G28" s="19"/>
      <c r="H28" s="19"/>
      <c r="I28" s="19"/>
      <c r="J28" s="19"/>
      <c r="K28" s="19"/>
      <c r="L28" s="20"/>
      <c r="N28" s="178"/>
      <c r="O28" s="178"/>
    </row>
    <row r="29" spans="2:15" x14ac:dyDescent="0.2">
      <c r="B29" s="21"/>
      <c r="C29" s="19"/>
      <c r="D29" s="19"/>
      <c r="E29" s="19"/>
      <c r="F29" s="19"/>
      <c r="G29" s="19"/>
      <c r="H29" s="19"/>
      <c r="I29" s="19"/>
      <c r="J29" s="19"/>
      <c r="K29" s="19"/>
      <c r="L29" s="20"/>
      <c r="N29" s="178"/>
      <c r="O29" s="178"/>
    </row>
    <row r="30" spans="2:15" x14ac:dyDescent="0.2">
      <c r="B30" s="21"/>
      <c r="C30" s="19"/>
      <c r="D30" s="19"/>
      <c r="E30" s="19"/>
      <c r="F30" s="19"/>
      <c r="G30" s="19"/>
      <c r="H30" s="19"/>
      <c r="I30" s="19"/>
      <c r="J30" s="19"/>
      <c r="K30" s="19"/>
      <c r="L30" s="20"/>
      <c r="N30" s="178"/>
      <c r="O30" s="178"/>
    </row>
    <row r="31" spans="2:15" x14ac:dyDescent="0.2">
      <c r="B31" s="21"/>
      <c r="C31" s="19"/>
      <c r="D31" s="19"/>
      <c r="E31" s="19"/>
      <c r="F31" s="19"/>
      <c r="G31" s="19"/>
      <c r="H31" s="19"/>
      <c r="I31" s="19"/>
      <c r="J31" s="19"/>
      <c r="K31" s="19"/>
      <c r="L31" s="20"/>
      <c r="N31" s="178"/>
      <c r="O31" s="178"/>
    </row>
    <row r="32" spans="2:15" x14ac:dyDescent="0.2">
      <c r="B32" s="21"/>
      <c r="C32" s="19"/>
      <c r="D32" s="19"/>
      <c r="E32" s="19"/>
      <c r="F32" s="19"/>
      <c r="G32" s="19"/>
      <c r="H32" s="19"/>
      <c r="I32" s="19"/>
      <c r="J32" s="19"/>
      <c r="K32" s="19"/>
      <c r="L32" s="20"/>
      <c r="N32" s="178"/>
      <c r="O32" s="178"/>
    </row>
    <row r="33" spans="2:15" x14ac:dyDescent="0.2">
      <c r="B33" s="21"/>
      <c r="C33" s="19"/>
      <c r="D33" s="19"/>
      <c r="E33" s="19"/>
      <c r="F33" s="19"/>
      <c r="G33" s="19"/>
      <c r="H33" s="19"/>
      <c r="I33" s="19"/>
      <c r="J33" s="19"/>
      <c r="K33" s="19"/>
      <c r="L33" s="20"/>
      <c r="N33" s="178"/>
      <c r="O33" s="178"/>
    </row>
    <row r="34" spans="2:15" x14ac:dyDescent="0.2">
      <c r="B34" s="21"/>
      <c r="C34" s="19"/>
      <c r="D34" s="19"/>
      <c r="E34" s="19"/>
      <c r="F34" s="19"/>
      <c r="G34" s="19"/>
      <c r="H34" s="19"/>
      <c r="I34" s="19"/>
      <c r="J34" s="19"/>
      <c r="K34" s="19"/>
      <c r="L34" s="20"/>
      <c r="N34" s="178"/>
      <c r="O34" s="178"/>
    </row>
    <row r="35" spans="2:15" x14ac:dyDescent="0.2">
      <c r="B35" s="21"/>
      <c r="C35" s="19"/>
      <c r="D35" s="19"/>
      <c r="E35" s="19"/>
      <c r="F35" s="19"/>
      <c r="G35" s="19"/>
      <c r="H35" s="19"/>
      <c r="I35" s="19"/>
      <c r="J35" s="19"/>
      <c r="K35" s="19"/>
      <c r="L35" s="20"/>
      <c r="N35" s="178"/>
      <c r="O35" s="178"/>
    </row>
    <row r="36" spans="2:15" x14ac:dyDescent="0.2">
      <c r="B36" s="21"/>
      <c r="C36" s="19"/>
      <c r="D36" s="19"/>
      <c r="E36" s="19"/>
      <c r="F36" s="19"/>
      <c r="G36" s="19"/>
      <c r="H36" s="19"/>
      <c r="I36" s="19"/>
      <c r="J36" s="19"/>
      <c r="K36" s="19"/>
      <c r="L36" s="20"/>
      <c r="N36" s="178"/>
      <c r="O36" s="178"/>
    </row>
    <row r="37" spans="2:15" x14ac:dyDescent="0.2">
      <c r="B37" s="21"/>
      <c r="C37" s="19"/>
      <c r="D37" s="19"/>
      <c r="E37" s="19"/>
      <c r="F37" s="19"/>
      <c r="G37" s="19"/>
      <c r="H37" s="19"/>
      <c r="I37" s="19"/>
      <c r="J37" s="19"/>
      <c r="K37" s="19"/>
      <c r="L37" s="20"/>
      <c r="N37" s="178"/>
      <c r="O37" s="178"/>
    </row>
    <row r="38" spans="2:15" x14ac:dyDescent="0.2">
      <c r="B38" s="21"/>
      <c r="C38" s="19"/>
      <c r="D38" s="19"/>
      <c r="E38" s="19"/>
      <c r="F38" s="19"/>
      <c r="G38" s="19"/>
      <c r="H38" s="19"/>
      <c r="I38" s="19"/>
      <c r="J38" s="19"/>
      <c r="K38" s="19"/>
      <c r="L38" s="20"/>
      <c r="N38" s="178"/>
      <c r="O38" s="178"/>
    </row>
    <row r="39" spans="2:15" x14ac:dyDescent="0.2">
      <c r="B39" s="21"/>
      <c r="C39" s="19"/>
      <c r="D39" s="19"/>
      <c r="E39" s="19"/>
      <c r="F39" s="19"/>
      <c r="G39" s="19"/>
      <c r="H39" s="19"/>
      <c r="I39" s="19"/>
      <c r="J39" s="19"/>
      <c r="K39" s="19"/>
      <c r="L39" s="20"/>
      <c r="N39" s="178"/>
      <c r="O39" s="178"/>
    </row>
    <row r="40" spans="2:15" x14ac:dyDescent="0.2">
      <c r="B40" s="21"/>
      <c r="C40" s="19"/>
      <c r="D40" s="19"/>
      <c r="E40" s="19"/>
      <c r="F40" s="19"/>
      <c r="G40" s="19"/>
      <c r="H40" s="19"/>
      <c r="I40" s="19"/>
      <c r="J40" s="19"/>
      <c r="K40" s="19"/>
      <c r="L40" s="20"/>
      <c r="N40" s="178"/>
      <c r="O40" s="178"/>
    </row>
    <row r="41" spans="2:15" x14ac:dyDescent="0.2">
      <c r="B41" s="21"/>
      <c r="C41" s="19"/>
      <c r="D41" s="19"/>
      <c r="E41" s="19"/>
      <c r="F41" s="19"/>
      <c r="G41" s="19"/>
      <c r="H41" s="19"/>
      <c r="I41" s="19"/>
      <c r="J41" s="19"/>
      <c r="K41" s="19"/>
      <c r="L41" s="20"/>
      <c r="N41" s="178"/>
      <c r="O41" s="178"/>
    </row>
    <row r="42" spans="2:15" x14ac:dyDescent="0.2">
      <c r="B42" s="21"/>
      <c r="C42" s="19"/>
      <c r="D42" s="19"/>
      <c r="E42" s="19"/>
      <c r="F42" s="19"/>
      <c r="G42" s="19"/>
      <c r="H42" s="19"/>
      <c r="I42" s="19"/>
      <c r="J42" s="19"/>
      <c r="K42" s="19"/>
      <c r="L42" s="20"/>
      <c r="N42" s="178"/>
      <c r="O42" s="178"/>
    </row>
    <row r="43" spans="2:15" x14ac:dyDescent="0.2">
      <c r="B43" s="21"/>
      <c r="C43" s="19"/>
      <c r="D43" s="19"/>
      <c r="E43" s="19"/>
      <c r="F43" s="19"/>
      <c r="G43" s="19"/>
      <c r="H43" s="19"/>
      <c r="I43" s="19"/>
      <c r="J43" s="19"/>
      <c r="K43" s="19"/>
      <c r="L43" s="20"/>
      <c r="N43" s="178"/>
      <c r="O43" s="178"/>
    </row>
    <row r="44" spans="2:15" x14ac:dyDescent="0.2">
      <c r="B44" s="21"/>
      <c r="C44" s="19"/>
      <c r="D44" s="19"/>
      <c r="E44" s="19"/>
      <c r="F44" s="19"/>
      <c r="G44" s="19"/>
      <c r="H44" s="19"/>
      <c r="I44" s="19"/>
      <c r="J44" s="19"/>
      <c r="K44" s="19"/>
      <c r="L44" s="20"/>
      <c r="N44" s="178"/>
      <c r="O44" s="178"/>
    </row>
    <row r="45" spans="2:15" x14ac:dyDescent="0.2">
      <c r="B45" s="21"/>
      <c r="C45" s="19"/>
      <c r="D45" s="19"/>
      <c r="E45" s="19"/>
      <c r="F45" s="19"/>
      <c r="G45" s="19"/>
      <c r="H45" s="19"/>
      <c r="I45" s="19"/>
      <c r="J45" s="19"/>
      <c r="K45" s="19"/>
      <c r="L45" s="20"/>
      <c r="N45" s="178"/>
      <c r="O45" s="178"/>
    </row>
    <row r="46" spans="2:15" x14ac:dyDescent="0.2">
      <c r="B46" s="21"/>
      <c r="C46" s="19"/>
      <c r="D46" s="19"/>
      <c r="E46" s="19"/>
      <c r="F46" s="19"/>
      <c r="G46" s="19"/>
      <c r="H46" s="19"/>
      <c r="I46" s="19"/>
      <c r="J46" s="19"/>
      <c r="K46" s="19"/>
      <c r="L46" s="20"/>
      <c r="N46" s="178"/>
      <c r="O46" s="178"/>
    </row>
    <row r="47" spans="2:15" x14ac:dyDescent="0.2">
      <c r="B47" s="21"/>
      <c r="C47" s="19"/>
      <c r="D47" s="19"/>
      <c r="E47" s="19"/>
      <c r="F47" s="19"/>
      <c r="G47" s="19"/>
      <c r="H47" s="19"/>
      <c r="I47" s="19"/>
      <c r="J47" s="19"/>
      <c r="K47" s="19"/>
      <c r="L47" s="20"/>
      <c r="N47" s="178"/>
      <c r="O47" s="178"/>
    </row>
    <row r="48" spans="2:15" x14ac:dyDescent="0.2">
      <c r="B48" s="21"/>
      <c r="C48" s="19"/>
      <c r="D48" s="19"/>
      <c r="E48" s="19"/>
      <c r="F48" s="19"/>
      <c r="G48" s="19"/>
      <c r="H48" s="19"/>
      <c r="I48" s="19"/>
      <c r="J48" s="19"/>
      <c r="K48" s="19"/>
      <c r="L48" s="20"/>
      <c r="N48" s="178"/>
      <c r="O48" s="178"/>
    </row>
    <row r="49" spans="1:15" x14ac:dyDescent="0.2">
      <c r="B49" s="21"/>
      <c r="C49" s="19"/>
      <c r="D49" s="19"/>
      <c r="E49" s="19"/>
      <c r="F49" s="19"/>
      <c r="G49" s="19"/>
      <c r="H49" s="19"/>
      <c r="I49" s="19"/>
      <c r="J49" s="19"/>
      <c r="K49" s="19"/>
      <c r="L49" s="20"/>
      <c r="N49" s="178"/>
      <c r="O49" s="178"/>
    </row>
    <row r="50" spans="1:15" x14ac:dyDescent="0.2">
      <c r="B50" s="21"/>
      <c r="C50" s="19"/>
      <c r="D50" s="19"/>
      <c r="E50" s="19"/>
      <c r="F50" s="19"/>
      <c r="G50" s="19"/>
      <c r="H50" s="19"/>
      <c r="I50" s="19"/>
      <c r="J50" s="19"/>
      <c r="K50" s="19"/>
      <c r="L50" s="20"/>
      <c r="N50" s="178"/>
      <c r="O50" s="178"/>
    </row>
    <row r="51" spans="1:15" x14ac:dyDescent="0.2">
      <c r="B51" s="21"/>
      <c r="C51" s="19"/>
      <c r="D51" s="19"/>
      <c r="E51" s="19"/>
      <c r="F51" s="19"/>
      <c r="G51" s="19"/>
      <c r="H51" s="19"/>
      <c r="I51" s="19"/>
      <c r="J51" s="19"/>
      <c r="K51" s="19"/>
      <c r="L51" s="20"/>
      <c r="N51" s="178"/>
      <c r="O51" s="178"/>
    </row>
    <row r="52" spans="1:15" x14ac:dyDescent="0.2">
      <c r="B52" s="21"/>
      <c r="C52" s="19"/>
      <c r="D52" s="19"/>
      <c r="E52" s="19"/>
      <c r="F52" s="19"/>
      <c r="G52" s="19"/>
      <c r="H52" s="19"/>
      <c r="I52" s="19"/>
      <c r="J52" s="19"/>
      <c r="K52" s="19"/>
      <c r="L52" s="20"/>
      <c r="N52" s="178"/>
      <c r="O52" s="178"/>
    </row>
    <row r="53" spans="1:15" x14ac:dyDescent="0.2">
      <c r="B53" s="21"/>
      <c r="C53" s="19"/>
      <c r="D53" s="19"/>
      <c r="E53" s="19"/>
      <c r="F53" s="19"/>
      <c r="G53" s="19"/>
      <c r="H53" s="19"/>
      <c r="I53" s="19"/>
      <c r="J53" s="19"/>
      <c r="K53" s="19"/>
      <c r="L53" s="20"/>
      <c r="N53" s="178"/>
      <c r="O53" s="178"/>
    </row>
    <row r="54" spans="1:15" x14ac:dyDescent="0.2">
      <c r="B54" s="21"/>
      <c r="C54" s="19"/>
      <c r="D54" s="19"/>
      <c r="E54" s="19"/>
      <c r="F54" s="19"/>
      <c r="G54" s="19"/>
      <c r="H54" s="19"/>
      <c r="I54" s="19"/>
      <c r="J54" s="19"/>
      <c r="K54" s="19"/>
      <c r="L54" s="20"/>
      <c r="N54" s="178"/>
      <c r="O54" s="178"/>
    </row>
    <row r="55" spans="1:15" x14ac:dyDescent="0.2">
      <c r="B55" s="21"/>
      <c r="C55" s="19"/>
      <c r="D55" s="19"/>
      <c r="E55" s="19"/>
      <c r="F55" s="19"/>
      <c r="G55" s="19"/>
      <c r="H55" s="19"/>
      <c r="I55" s="19"/>
      <c r="J55" s="19"/>
      <c r="K55" s="19"/>
      <c r="L55" s="20"/>
      <c r="N55" s="178"/>
      <c r="O55" s="178"/>
    </row>
    <row r="56" spans="1:15" x14ac:dyDescent="0.2">
      <c r="B56" s="21"/>
      <c r="C56" s="19"/>
      <c r="D56" s="19"/>
      <c r="E56" s="19"/>
      <c r="F56" s="19"/>
      <c r="G56" s="19"/>
      <c r="H56" s="19"/>
      <c r="I56" s="19"/>
      <c r="J56" s="19"/>
      <c r="K56" s="19"/>
      <c r="L56" s="20"/>
      <c r="N56" s="178"/>
      <c r="O56" s="178"/>
    </row>
    <row r="57" spans="1:15" x14ac:dyDescent="0.2">
      <c r="B57" s="21"/>
      <c r="C57" s="19"/>
      <c r="D57" s="19"/>
      <c r="E57" s="19"/>
      <c r="F57" s="19"/>
      <c r="G57" s="19"/>
      <c r="H57" s="19"/>
      <c r="I57" s="19"/>
      <c r="J57" s="19"/>
      <c r="K57" s="19"/>
      <c r="L57" s="20"/>
      <c r="N57" s="178"/>
      <c r="O57" s="178"/>
    </row>
    <row r="58" spans="1:15" x14ac:dyDescent="0.2">
      <c r="B58" s="402"/>
      <c r="C58" s="403"/>
      <c r="D58" s="403"/>
      <c r="E58" s="403"/>
      <c r="F58" s="403"/>
      <c r="G58" s="403"/>
      <c r="H58" s="403"/>
      <c r="I58" s="403"/>
      <c r="J58" s="403"/>
      <c r="K58" s="403"/>
      <c r="L58" s="404"/>
      <c r="N58" s="178"/>
      <c r="O58" s="178"/>
    </row>
    <row r="59" spans="1:15" x14ac:dyDescent="0.2">
      <c r="N59" s="178"/>
      <c r="O59" s="178"/>
    </row>
    <row r="60" spans="1:15" x14ac:dyDescent="0.2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8"/>
      <c r="O60" s="178"/>
    </row>
    <row r="61" spans="1:15" x14ac:dyDescent="0.2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8"/>
      <c r="O61" s="178"/>
    </row>
    <row r="62" spans="1:15" x14ac:dyDescent="0.2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8"/>
      <c r="O62" s="178"/>
    </row>
    <row r="63" spans="1:15" x14ac:dyDescent="0.2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8"/>
      <c r="O63" s="178"/>
    </row>
    <row r="64" spans="1:15" x14ac:dyDescent="0.2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8"/>
      <c r="O64" s="178"/>
    </row>
    <row r="65" spans="1:15" x14ac:dyDescent="0.2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8"/>
      <c r="O65" s="178"/>
    </row>
    <row r="70" spans="1:15" hidden="1" x14ac:dyDescent="0.2">
      <c r="B70" s="25" t="s">
        <v>4</v>
      </c>
    </row>
    <row r="71" spans="1:15" hidden="1" x14ac:dyDescent="0.2">
      <c r="B71" s="25" t="s">
        <v>31</v>
      </c>
    </row>
  </sheetData>
  <sheetProtection sheet="1" objects="1" scenarios="1"/>
  <mergeCells count="28">
    <mergeCell ref="N1:O65"/>
    <mergeCell ref="K2:L3"/>
    <mergeCell ref="B4:J4"/>
    <mergeCell ref="K4:L4"/>
    <mergeCell ref="B5:F5"/>
    <mergeCell ref="G5:J5"/>
    <mergeCell ref="K5:L5"/>
    <mergeCell ref="B6:F6"/>
    <mergeCell ref="G6:J6"/>
    <mergeCell ref="K6:L6"/>
    <mergeCell ref="B7:C7"/>
    <mergeCell ref="D7:F7"/>
    <mergeCell ref="G7:J7"/>
    <mergeCell ref="K7:K8"/>
    <mergeCell ref="B2:F2"/>
    <mergeCell ref="B3:F3"/>
    <mergeCell ref="A60:M65"/>
    <mergeCell ref="B10:C10"/>
    <mergeCell ref="D10:F10"/>
    <mergeCell ref="G10:L10"/>
    <mergeCell ref="B11:C11"/>
    <mergeCell ref="D11:F11"/>
    <mergeCell ref="G11:L11"/>
    <mergeCell ref="L7:L8"/>
    <mergeCell ref="B8:C9"/>
    <mergeCell ref="D8:F9"/>
    <mergeCell ref="G8:J9"/>
    <mergeCell ref="B58:L58"/>
  </mergeCells>
  <conditionalFormatting sqref="D11:F11">
    <cfRule type="cellIs" dxfId="14" priority="15" stopIfTrue="1" operator="lessThan">
      <formula>$B$11</formula>
    </cfRule>
  </conditionalFormatting>
  <conditionalFormatting sqref="D8:F9">
    <cfRule type="cellIs" dxfId="13" priority="14" stopIfTrue="1" operator="equal">
      <formula>0</formula>
    </cfRule>
  </conditionalFormatting>
  <conditionalFormatting sqref="B11:C11">
    <cfRule type="cellIs" dxfId="12" priority="13" stopIfTrue="1" operator="equal">
      <formula>0</formula>
    </cfRule>
  </conditionalFormatting>
  <conditionalFormatting sqref="D11:F11">
    <cfRule type="cellIs" dxfId="11" priority="11" stopIfTrue="1" operator="equal">
      <formula>0</formula>
    </cfRule>
    <cfRule type="cellIs" dxfId="10" priority="12" stopIfTrue="1" operator="lessThan">
      <formula>$B$11</formula>
    </cfRule>
  </conditionalFormatting>
  <conditionalFormatting sqref="D8:F9">
    <cfRule type="cellIs" dxfId="9" priority="10" stopIfTrue="1" operator="equal">
      <formula>0</formula>
    </cfRule>
  </conditionalFormatting>
  <conditionalFormatting sqref="B8">
    <cfRule type="cellIs" dxfId="8" priority="4" operator="equal">
      <formula>"Name"</formula>
    </cfRule>
    <cfRule type="cellIs" dxfId="7" priority="9" stopIfTrue="1" operator="equal">
      <formula>""</formula>
    </cfRule>
  </conditionalFormatting>
  <conditionalFormatting sqref="B11:C11">
    <cfRule type="cellIs" dxfId="6" priority="8" stopIfTrue="1" operator="equal">
      <formula>0</formula>
    </cfRule>
  </conditionalFormatting>
  <conditionalFormatting sqref="G6:J6">
    <cfRule type="cellIs" dxfId="5" priority="7" stopIfTrue="1" operator="equal">
      <formula>0</formula>
    </cfRule>
  </conditionalFormatting>
  <conditionalFormatting sqref="K6:L6 L7:L8">
    <cfRule type="cellIs" dxfId="4" priority="6" stopIfTrue="1" operator="equal">
      <formula>0</formula>
    </cfRule>
  </conditionalFormatting>
  <conditionalFormatting sqref="G5:J5">
    <cfRule type="cellIs" dxfId="3" priority="5" stopIfTrue="1" operator="equal">
      <formula>"NO PAY ITEM"</formula>
    </cfRule>
  </conditionalFormatting>
  <conditionalFormatting sqref="B6:F6">
    <cfRule type="expression" dxfId="2" priority="3">
      <formula>OR($B$6="PRA-PROJECT 123(4)",$B$6="")=TRUE</formula>
    </cfRule>
  </conditionalFormatting>
  <conditionalFormatting sqref="D16:G16">
    <cfRule type="expression" dxfId="1" priority="2">
      <formula>$G$6&gt;0</formula>
    </cfRule>
  </conditionalFormatting>
  <conditionalFormatting sqref="G6:J6">
    <cfRule type="cellIs" dxfId="0" priority="1" stopIfTrue="1" operator="equal">
      <formula>0</formula>
    </cfRule>
  </conditionalFormatting>
  <dataValidations count="4">
    <dataValidation allowBlank="1" sqref="G6:J6" xr:uid="{00000000-0002-0000-0B00-000000000000}"/>
    <dataValidation allowBlank="1" showInputMessage="1" showErrorMessage="1" prompt="Input project number on &quot;Title&quot; tab." sqref="B6:F6" xr:uid="{00000000-0002-0000-0B00-000001000000}"/>
    <dataValidation type="list" showInputMessage="1" showErrorMessage="1" sqref="G5:J5" xr:uid="{00000000-0002-0000-0B00-000002000000}">
      <formula1>$B$70:$B$71</formula1>
    </dataValidation>
    <dataValidation operator="greaterThan" allowBlank="1" sqref="F16" xr:uid="{00000000-0002-0000-0B00-000003000000}"/>
  </dataValidations>
  <printOptions horizontalCentered="1" verticalCentered="1"/>
  <pageMargins left="0.25" right="0.25" top="0.25" bottom="0.25" header="0" footer="0"/>
  <pageSetup scale="96" firstPageNumber="1510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83FF1-E495-4BC8-8C31-28537E100504}">
  <sheetPr>
    <pageSetUpPr fitToPage="1"/>
  </sheetPr>
  <dimension ref="A1:W71"/>
  <sheetViews>
    <sheetView showGridLines="0" zoomScale="110" zoomScaleNormal="110" zoomScaleSheetLayoutView="100" workbookViewId="0">
      <selection activeCell="X6" sqref="X6"/>
    </sheetView>
  </sheetViews>
  <sheetFormatPr defaultColWidth="9.140625" defaultRowHeight="12.75" x14ac:dyDescent="0.2"/>
  <cols>
    <col min="1" max="1" width="2.7109375" style="104" customWidth="1"/>
    <col min="2" max="2" width="4.85546875" style="104" customWidth="1"/>
    <col min="3" max="3" width="4.42578125" style="104" customWidth="1"/>
    <col min="4" max="4" width="5.140625" style="104" customWidth="1"/>
    <col min="5" max="5" width="5.5703125" style="104" customWidth="1"/>
    <col min="6" max="6" width="10.5703125" style="104" customWidth="1"/>
    <col min="7" max="7" width="2.7109375" style="104" customWidth="1"/>
    <col min="8" max="8" width="10.5703125" style="104" customWidth="1"/>
    <col min="9" max="9" width="7.7109375" style="104" customWidth="1"/>
    <col min="10" max="12" width="10.42578125" style="104" customWidth="1"/>
    <col min="13" max="13" width="8.140625" style="104" customWidth="1"/>
    <col min="14" max="14" width="1.85546875" style="104" customWidth="1"/>
    <col min="15" max="15" width="3" style="104" customWidth="1"/>
    <col min="16" max="16" width="4.5703125" style="104" customWidth="1"/>
    <col min="17" max="17" width="2.7109375" style="104" customWidth="1"/>
    <col min="18" max="20" width="9.140625" style="104"/>
    <col min="21" max="22" width="9.140625" style="104" hidden="1" customWidth="1"/>
    <col min="23" max="23" width="0" style="104" hidden="1" customWidth="1"/>
    <col min="24" max="16384" width="9.140625" style="104"/>
  </cols>
  <sheetData>
    <row r="1" spans="2:22" x14ac:dyDescent="0.2">
      <c r="R1" s="208"/>
      <c r="S1" s="209"/>
    </row>
    <row r="2" spans="2:22" x14ac:dyDescent="0.2">
      <c r="B2" s="210" t="str">
        <f>Title!B54</f>
        <v>EFL-FM-HWY-14(08)</v>
      </c>
      <c r="C2" s="211"/>
      <c r="D2" s="211"/>
      <c r="E2" s="212"/>
      <c r="F2" s="1"/>
      <c r="G2" s="1"/>
      <c r="H2" s="1"/>
      <c r="I2" s="1"/>
      <c r="J2" s="1"/>
      <c r="K2" s="112"/>
      <c r="L2" s="112"/>
      <c r="M2" s="10" t="s">
        <v>1</v>
      </c>
      <c r="N2" s="10"/>
      <c r="O2" s="213" t="s">
        <v>15</v>
      </c>
      <c r="P2" s="214"/>
      <c r="R2" s="209"/>
      <c r="S2" s="209"/>
    </row>
    <row r="3" spans="2:22" x14ac:dyDescent="0.2">
      <c r="B3" s="268" t="s">
        <v>81</v>
      </c>
      <c r="C3" s="269"/>
      <c r="D3" s="269"/>
      <c r="E3" s="269"/>
      <c r="F3" s="269"/>
      <c r="G3" s="66"/>
      <c r="H3" s="66"/>
      <c r="I3" s="66"/>
      <c r="J3" s="66"/>
      <c r="K3" s="70"/>
      <c r="L3" s="70"/>
      <c r="M3" s="71" t="s">
        <v>2</v>
      </c>
      <c r="N3" s="71"/>
      <c r="O3" s="215"/>
      <c r="P3" s="216"/>
      <c r="R3" s="209"/>
      <c r="S3" s="209"/>
    </row>
    <row r="4" spans="2:22" ht="24" customHeight="1" x14ac:dyDescent="0.25">
      <c r="B4" s="217" t="s">
        <v>109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9"/>
      <c r="O4" s="220"/>
      <c r="P4" s="221"/>
      <c r="R4" s="209"/>
      <c r="S4" s="209"/>
    </row>
    <row r="5" spans="2:22" x14ac:dyDescent="0.2">
      <c r="B5" s="111" t="s">
        <v>3</v>
      </c>
      <c r="C5" s="112"/>
      <c r="D5" s="114"/>
      <c r="E5" s="114"/>
      <c r="F5" s="114"/>
      <c r="G5" s="114"/>
      <c r="H5" s="114"/>
      <c r="I5" s="114"/>
      <c r="J5" s="222" t="s">
        <v>4</v>
      </c>
      <c r="K5" s="223"/>
      <c r="L5" s="223"/>
      <c r="M5" s="223"/>
      <c r="N5" s="224"/>
      <c r="O5" s="225" t="s">
        <v>10</v>
      </c>
      <c r="P5" s="214"/>
      <c r="R5" s="209"/>
      <c r="S5" s="209"/>
    </row>
    <row r="6" spans="2:22" ht="24" customHeight="1" x14ac:dyDescent="0.2">
      <c r="B6" s="226" t="str">
        <f>IF(Title!B6=0,"",Title!B6)</f>
        <v>PRA-PROJECT 123(4)</v>
      </c>
      <c r="C6" s="227"/>
      <c r="D6" s="227"/>
      <c r="E6" s="227"/>
      <c r="F6" s="227"/>
      <c r="G6" s="227"/>
      <c r="H6" s="227"/>
      <c r="I6" s="228"/>
      <c r="J6" s="229"/>
      <c r="K6" s="230"/>
      <c r="L6" s="230"/>
      <c r="M6" s="230"/>
      <c r="N6" s="231"/>
      <c r="O6" s="234">
        <v>1</v>
      </c>
      <c r="P6" s="235"/>
      <c r="R6" s="209"/>
      <c r="S6" s="209"/>
    </row>
    <row r="7" spans="2:22" ht="15" customHeight="1" x14ac:dyDescent="0.2">
      <c r="B7" s="236" t="s">
        <v>5</v>
      </c>
      <c r="C7" s="237"/>
      <c r="D7" s="237"/>
      <c r="E7" s="238"/>
      <c r="F7" s="98" t="s">
        <v>6</v>
      </c>
      <c r="G7" s="101"/>
      <c r="H7" s="101"/>
      <c r="I7" s="101"/>
      <c r="J7" s="236" t="s">
        <v>8</v>
      </c>
      <c r="K7" s="239"/>
      <c r="L7" s="239"/>
      <c r="M7" s="239"/>
      <c r="N7" s="214"/>
      <c r="O7" s="240" t="s">
        <v>11</v>
      </c>
      <c r="P7" s="242">
        <v>1</v>
      </c>
      <c r="R7" s="209"/>
      <c r="S7" s="209"/>
    </row>
    <row r="8" spans="2:22" ht="12" customHeight="1" x14ac:dyDescent="0.2">
      <c r="B8" s="243" t="str">
        <f>IF(Title!G16=0,"",Title!G16)</f>
        <v>Name</v>
      </c>
      <c r="C8" s="244"/>
      <c r="D8" s="244"/>
      <c r="E8" s="245"/>
      <c r="F8" s="243"/>
      <c r="G8" s="209"/>
      <c r="H8" s="209"/>
      <c r="I8" s="216"/>
      <c r="J8" s="252" t="str">
        <f>IF(J6&gt;0,(VLOOKUP(LEFT(J6,5)&amp;"-"&amp;RIGHT(J6,4),'[1]FP14 Pay Items'!$A$2:$E$6000,4,FALSE)),"")&amp;" "</f>
        <v xml:space="preserve"> </v>
      </c>
      <c r="K8" s="253"/>
      <c r="L8" s="253"/>
      <c r="M8" s="253"/>
      <c r="N8" s="254"/>
      <c r="O8" s="241"/>
      <c r="P8" s="235"/>
      <c r="R8" s="209"/>
      <c r="S8" s="209"/>
    </row>
    <row r="9" spans="2:22" ht="12" customHeight="1" x14ac:dyDescent="0.2">
      <c r="B9" s="246"/>
      <c r="C9" s="247"/>
      <c r="D9" s="247"/>
      <c r="E9" s="248"/>
      <c r="F9" s="249"/>
      <c r="G9" s="250"/>
      <c r="H9" s="250"/>
      <c r="I9" s="251"/>
      <c r="J9" s="255"/>
      <c r="K9" s="256"/>
      <c r="L9" s="256"/>
      <c r="M9" s="256"/>
      <c r="N9" s="257"/>
      <c r="O9" s="6" t="s">
        <v>12</v>
      </c>
      <c r="P9" s="9"/>
      <c r="R9" s="209"/>
      <c r="S9" s="209"/>
    </row>
    <row r="10" spans="2:22" x14ac:dyDescent="0.2">
      <c r="B10" s="225" t="s">
        <v>7</v>
      </c>
      <c r="C10" s="258"/>
      <c r="D10" s="258"/>
      <c r="E10" s="259"/>
      <c r="F10" s="111" t="s">
        <v>7</v>
      </c>
      <c r="G10" s="112"/>
      <c r="H10" s="112"/>
      <c r="I10" s="112"/>
      <c r="J10" s="225" t="s">
        <v>9</v>
      </c>
      <c r="K10" s="239"/>
      <c r="L10" s="239"/>
      <c r="M10" s="239"/>
      <c r="N10" s="239"/>
      <c r="O10" s="239"/>
      <c r="P10" s="214"/>
      <c r="R10" s="209"/>
      <c r="S10" s="209"/>
    </row>
    <row r="11" spans="2:22" ht="21" customHeight="1" x14ac:dyDescent="0.2">
      <c r="B11" s="260"/>
      <c r="C11" s="261"/>
      <c r="D11" s="261"/>
      <c r="E11" s="262"/>
      <c r="F11" s="260"/>
      <c r="G11" s="227"/>
      <c r="H11" s="227"/>
      <c r="I11" s="228"/>
      <c r="J11" s="263" t="str">
        <f>IF(J6&gt;0,PROPER(VLOOKUP(LEFT(J6,5)&amp;"-"&amp;RIGHT(J6,4),'[1]FP14 Pay Items'!$A$2:$E$4705,5,TRUE)),"")</f>
        <v/>
      </c>
      <c r="K11" s="250"/>
      <c r="L11" s="250"/>
      <c r="M11" s="250"/>
      <c r="N11" s="250"/>
      <c r="O11" s="250"/>
      <c r="P11" s="251"/>
      <c r="R11" s="209"/>
      <c r="S11" s="209"/>
    </row>
    <row r="12" spans="2:22" x14ac:dyDescent="0.2">
      <c r="B12" s="8" t="s">
        <v>13</v>
      </c>
      <c r="C12" s="118"/>
      <c r="D12" s="118"/>
      <c r="E12" s="118"/>
      <c r="F12" s="110"/>
      <c r="G12" s="110"/>
      <c r="H12" s="110"/>
      <c r="I12" s="110"/>
      <c r="J12" s="110"/>
      <c r="P12" s="105"/>
      <c r="R12" s="209"/>
      <c r="S12" s="209"/>
    </row>
    <row r="13" spans="2:22" x14ac:dyDescent="0.2">
      <c r="B13" s="115"/>
      <c r="P13" s="105"/>
      <c r="R13" s="209"/>
      <c r="S13" s="209"/>
    </row>
    <row r="14" spans="2:22" x14ac:dyDescent="0.2">
      <c r="B14" s="115"/>
      <c r="P14" s="105"/>
      <c r="R14" s="209"/>
      <c r="S14" s="209"/>
    </row>
    <row r="15" spans="2:22" ht="40.5" customHeight="1" x14ac:dyDescent="0.2">
      <c r="B15" s="115"/>
      <c r="C15" s="272" t="s">
        <v>69</v>
      </c>
      <c r="D15" s="272" t="s">
        <v>17</v>
      </c>
      <c r="E15" s="270" t="s">
        <v>110</v>
      </c>
      <c r="F15" s="79"/>
      <c r="G15" s="79"/>
      <c r="H15" s="79"/>
      <c r="I15" s="79"/>
      <c r="J15" s="80" t="s">
        <v>30</v>
      </c>
      <c r="K15" s="106"/>
      <c r="L15" s="108"/>
      <c r="P15" s="105"/>
      <c r="R15" s="209"/>
      <c r="S15" s="209"/>
    </row>
    <row r="16" spans="2:22" ht="12.75" customHeight="1" x14ac:dyDescent="0.2">
      <c r="B16" s="115"/>
      <c r="C16" s="273"/>
      <c r="D16" s="273"/>
      <c r="E16" s="271"/>
      <c r="F16" s="68"/>
      <c r="G16" s="81" t="s">
        <v>19</v>
      </c>
      <c r="H16" s="81" t="str">
        <f>IF(F16=0,"",F16)</f>
        <v/>
      </c>
      <c r="I16" s="81" t="s">
        <v>58</v>
      </c>
      <c r="J16" s="81" t="str">
        <f>"("&amp;J11&amp;")"</f>
        <v>()</v>
      </c>
      <c r="K16" s="232" t="s">
        <v>22</v>
      </c>
      <c r="L16" s="233"/>
      <c r="P16" s="105"/>
      <c r="R16" s="209"/>
      <c r="S16" s="209"/>
      <c r="V16" s="64" t="s">
        <v>59</v>
      </c>
    </row>
    <row r="17" spans="2:23" x14ac:dyDescent="0.2">
      <c r="B17" s="115"/>
      <c r="C17" s="97"/>
      <c r="D17" s="97"/>
      <c r="E17" s="119"/>
      <c r="F17" s="28"/>
      <c r="G17" s="82" t="s">
        <v>20</v>
      </c>
      <c r="H17" s="28"/>
      <c r="I17" s="28"/>
      <c r="J17" s="30"/>
      <c r="K17" s="264"/>
      <c r="L17" s="264"/>
      <c r="P17" s="105"/>
      <c r="R17" s="209"/>
      <c r="S17" s="209"/>
      <c r="V17" s="64" t="s">
        <v>60</v>
      </c>
    </row>
    <row r="18" spans="2:23" x14ac:dyDescent="0.2">
      <c r="B18" s="115"/>
      <c r="C18" s="97"/>
      <c r="D18" s="97"/>
      <c r="E18" s="119"/>
      <c r="F18" s="28"/>
      <c r="G18" s="120" t="s">
        <v>20</v>
      </c>
      <c r="H18" s="28"/>
      <c r="I18" s="28"/>
      <c r="J18" s="30"/>
      <c r="K18" s="264"/>
      <c r="L18" s="264"/>
      <c r="P18" s="105"/>
      <c r="R18" s="209"/>
      <c r="S18" s="209"/>
      <c r="V18" s="64" t="s">
        <v>62</v>
      </c>
    </row>
    <row r="19" spans="2:23" x14ac:dyDescent="0.2">
      <c r="B19" s="115"/>
      <c r="C19" s="97"/>
      <c r="D19" s="97"/>
      <c r="E19" s="119"/>
      <c r="F19" s="28"/>
      <c r="G19" s="120" t="s">
        <v>20</v>
      </c>
      <c r="H19" s="28"/>
      <c r="I19" s="28"/>
      <c r="J19" s="30"/>
      <c r="K19" s="264"/>
      <c r="L19" s="264"/>
      <c r="P19" s="105"/>
      <c r="R19" s="209"/>
      <c r="S19" s="209"/>
      <c r="V19" s="64" t="s">
        <v>76</v>
      </c>
    </row>
    <row r="20" spans="2:23" x14ac:dyDescent="0.2">
      <c r="B20" s="115"/>
      <c r="C20" s="97"/>
      <c r="D20" s="97"/>
      <c r="E20" s="119"/>
      <c r="F20" s="28"/>
      <c r="G20" s="120" t="s">
        <v>20</v>
      </c>
      <c r="H20" s="28"/>
      <c r="I20" s="28"/>
      <c r="J20" s="30"/>
      <c r="K20" s="264"/>
      <c r="L20" s="264"/>
      <c r="P20" s="105"/>
      <c r="R20" s="209"/>
      <c r="S20" s="209"/>
    </row>
    <row r="21" spans="2:23" x14ac:dyDescent="0.2">
      <c r="B21" s="115"/>
      <c r="C21" s="97"/>
      <c r="D21" s="97"/>
      <c r="E21" s="119"/>
      <c r="F21" s="28"/>
      <c r="G21" s="120" t="s">
        <v>20</v>
      </c>
      <c r="H21" s="28"/>
      <c r="I21" s="28"/>
      <c r="J21" s="30"/>
      <c r="K21" s="264"/>
      <c r="L21" s="264"/>
      <c r="P21" s="105"/>
      <c r="R21" s="209"/>
      <c r="S21" s="209"/>
    </row>
    <row r="22" spans="2:23" x14ac:dyDescent="0.2">
      <c r="B22" s="115"/>
      <c r="C22" s="97"/>
      <c r="D22" s="97"/>
      <c r="E22" s="119"/>
      <c r="F22" s="28"/>
      <c r="G22" s="120" t="s">
        <v>20</v>
      </c>
      <c r="H22" s="28"/>
      <c r="I22" s="28"/>
      <c r="J22" s="30"/>
      <c r="K22" s="264"/>
      <c r="L22" s="264"/>
      <c r="P22" s="105"/>
      <c r="R22" s="209"/>
      <c r="S22" s="209"/>
      <c r="V22" s="104" t="s">
        <v>70</v>
      </c>
      <c r="W22" s="104" t="s">
        <v>73</v>
      </c>
    </row>
    <row r="23" spans="2:23" x14ac:dyDescent="0.2">
      <c r="B23" s="115"/>
      <c r="C23" s="97"/>
      <c r="D23" s="97"/>
      <c r="E23" s="119"/>
      <c r="F23" s="28"/>
      <c r="G23" s="120" t="s">
        <v>20</v>
      </c>
      <c r="H23" s="28"/>
      <c r="I23" s="28"/>
      <c r="J23" s="30"/>
      <c r="K23" s="264"/>
      <c r="L23" s="264"/>
      <c r="P23" s="105"/>
      <c r="R23" s="209"/>
      <c r="S23" s="209"/>
      <c r="V23" s="104" t="s">
        <v>71</v>
      </c>
      <c r="W23" s="104" t="s">
        <v>74</v>
      </c>
    </row>
    <row r="24" spans="2:23" x14ac:dyDescent="0.2">
      <c r="B24" s="115"/>
      <c r="C24" s="97"/>
      <c r="D24" s="97"/>
      <c r="E24" s="119"/>
      <c r="F24" s="28"/>
      <c r="G24" s="120" t="s">
        <v>20</v>
      </c>
      <c r="H24" s="28"/>
      <c r="I24" s="28"/>
      <c r="J24" s="30"/>
      <c r="K24" s="264"/>
      <c r="L24" s="264"/>
      <c r="P24" s="105"/>
      <c r="R24" s="209"/>
      <c r="S24" s="209"/>
      <c r="V24" s="104" t="s">
        <v>72</v>
      </c>
      <c r="W24" s="104" t="s">
        <v>75</v>
      </c>
    </row>
    <row r="25" spans="2:23" x14ac:dyDescent="0.2">
      <c r="B25" s="115"/>
      <c r="C25" s="97"/>
      <c r="D25" s="97"/>
      <c r="E25" s="119"/>
      <c r="F25" s="28"/>
      <c r="G25" s="120" t="s">
        <v>20</v>
      </c>
      <c r="H25" s="28"/>
      <c r="I25" s="28"/>
      <c r="J25" s="30"/>
      <c r="K25" s="264"/>
      <c r="L25" s="264"/>
      <c r="P25" s="105"/>
      <c r="R25" s="209"/>
      <c r="S25" s="209"/>
      <c r="V25" s="104" t="s">
        <v>98</v>
      </c>
      <c r="W25" s="104" t="s">
        <v>101</v>
      </c>
    </row>
    <row r="26" spans="2:23" x14ac:dyDescent="0.2">
      <c r="B26" s="115"/>
      <c r="C26" s="97"/>
      <c r="D26" s="97"/>
      <c r="E26" s="119"/>
      <c r="F26" s="28"/>
      <c r="G26" s="120" t="s">
        <v>20</v>
      </c>
      <c r="H26" s="28"/>
      <c r="I26" s="28"/>
      <c r="J26" s="30"/>
      <c r="K26" s="264"/>
      <c r="L26" s="264"/>
      <c r="P26" s="105"/>
      <c r="R26" s="209"/>
      <c r="S26" s="209"/>
      <c r="V26" s="104" t="s">
        <v>99</v>
      </c>
      <c r="W26" s="104" t="s">
        <v>102</v>
      </c>
    </row>
    <row r="27" spans="2:23" x14ac:dyDescent="0.2">
      <c r="B27" s="115"/>
      <c r="C27" s="97"/>
      <c r="D27" s="97"/>
      <c r="E27" s="119"/>
      <c r="F27" s="28"/>
      <c r="G27" s="120" t="s">
        <v>20</v>
      </c>
      <c r="H27" s="28"/>
      <c r="I27" s="28"/>
      <c r="J27" s="30"/>
      <c r="K27" s="264"/>
      <c r="L27" s="264"/>
      <c r="P27" s="105"/>
      <c r="R27" s="209"/>
      <c r="S27" s="209"/>
      <c r="V27" s="104" t="s">
        <v>100</v>
      </c>
      <c r="W27" s="104" t="s">
        <v>103</v>
      </c>
    </row>
    <row r="28" spans="2:23" x14ac:dyDescent="0.2">
      <c r="B28" s="115"/>
      <c r="C28" s="97"/>
      <c r="D28" s="97"/>
      <c r="E28" s="119"/>
      <c r="F28" s="28"/>
      <c r="G28" s="121" t="s">
        <v>20</v>
      </c>
      <c r="H28" s="43"/>
      <c r="I28" s="28"/>
      <c r="J28" s="30"/>
      <c r="K28" s="264"/>
      <c r="L28" s="264"/>
      <c r="P28" s="105"/>
      <c r="R28" s="209"/>
      <c r="S28" s="209"/>
    </row>
    <row r="29" spans="2:23" x14ac:dyDescent="0.2">
      <c r="B29" s="115"/>
      <c r="C29" s="97"/>
      <c r="D29" s="97"/>
      <c r="E29" s="119"/>
      <c r="F29" s="28"/>
      <c r="G29" s="121" t="s">
        <v>20</v>
      </c>
      <c r="H29" s="43"/>
      <c r="I29" s="28"/>
      <c r="J29" s="30"/>
      <c r="K29" s="264"/>
      <c r="L29" s="264"/>
      <c r="P29" s="105"/>
      <c r="R29" s="209"/>
      <c r="S29" s="209"/>
    </row>
    <row r="30" spans="2:23" x14ac:dyDescent="0.2">
      <c r="B30" s="115"/>
      <c r="C30" s="97"/>
      <c r="D30" s="97"/>
      <c r="E30" s="119"/>
      <c r="F30" s="28"/>
      <c r="G30" s="121" t="s">
        <v>20</v>
      </c>
      <c r="H30" s="43"/>
      <c r="I30" s="28"/>
      <c r="J30" s="30"/>
      <c r="K30" s="264"/>
      <c r="L30" s="264"/>
      <c r="P30" s="105"/>
      <c r="R30" s="209"/>
      <c r="S30" s="209"/>
    </row>
    <row r="31" spans="2:23" x14ac:dyDescent="0.2">
      <c r="B31" s="115"/>
      <c r="C31" s="97"/>
      <c r="D31" s="97"/>
      <c r="E31" s="119"/>
      <c r="F31" s="28"/>
      <c r="G31" s="121" t="s">
        <v>20</v>
      </c>
      <c r="H31" s="43"/>
      <c r="I31" s="28"/>
      <c r="J31" s="30"/>
      <c r="K31" s="264"/>
      <c r="L31" s="264"/>
      <c r="P31" s="105"/>
      <c r="R31" s="209"/>
      <c r="S31" s="209"/>
    </row>
    <row r="32" spans="2:23" x14ac:dyDescent="0.2">
      <c r="B32" s="115"/>
      <c r="C32" s="97"/>
      <c r="D32" s="97"/>
      <c r="E32" s="119"/>
      <c r="F32" s="28"/>
      <c r="G32" s="121" t="s">
        <v>20</v>
      </c>
      <c r="H32" s="43"/>
      <c r="I32" s="28"/>
      <c r="J32" s="30"/>
      <c r="K32" s="264"/>
      <c r="L32" s="264"/>
      <c r="P32" s="105"/>
      <c r="R32" s="209"/>
      <c r="S32" s="209"/>
    </row>
    <row r="33" spans="2:21" x14ac:dyDescent="0.2">
      <c r="B33" s="115"/>
      <c r="C33" s="97"/>
      <c r="D33" s="97"/>
      <c r="E33" s="119"/>
      <c r="F33" s="28"/>
      <c r="G33" s="121" t="s">
        <v>20</v>
      </c>
      <c r="H33" s="43"/>
      <c r="I33" s="28"/>
      <c r="J33" s="30"/>
      <c r="K33" s="264"/>
      <c r="L33" s="264"/>
      <c r="P33" s="105"/>
      <c r="R33" s="209"/>
      <c r="S33" s="209"/>
      <c r="U33" s="35" t="str">
        <f>IF(OR(J56&gt;0, K56&gt;0,L56&gt;0),ROUND((SUM(J56:L56)-SUM(J53:L53))/SUM(J53:L53),2)*100,"")</f>
        <v/>
      </c>
    </row>
    <row r="34" spans="2:21" x14ac:dyDescent="0.2">
      <c r="B34" s="115"/>
      <c r="C34" s="97"/>
      <c r="D34" s="97"/>
      <c r="E34" s="119"/>
      <c r="F34" s="28"/>
      <c r="G34" s="121" t="s">
        <v>20</v>
      </c>
      <c r="H34" s="43"/>
      <c r="I34" s="28"/>
      <c r="J34" s="30"/>
      <c r="K34" s="264"/>
      <c r="L34" s="264"/>
      <c r="P34" s="105"/>
      <c r="R34" s="209"/>
      <c r="S34" s="209"/>
    </row>
    <row r="35" spans="2:21" x14ac:dyDescent="0.2">
      <c r="B35" s="115"/>
      <c r="C35" s="97"/>
      <c r="D35" s="97"/>
      <c r="E35" s="119"/>
      <c r="F35" s="28"/>
      <c r="G35" s="121" t="s">
        <v>20</v>
      </c>
      <c r="H35" s="43"/>
      <c r="I35" s="28"/>
      <c r="J35" s="30"/>
      <c r="K35" s="264"/>
      <c r="L35" s="264"/>
      <c r="P35" s="105"/>
      <c r="R35" s="209"/>
      <c r="S35" s="209"/>
    </row>
    <row r="36" spans="2:21" x14ac:dyDescent="0.2">
      <c r="B36" s="115"/>
      <c r="C36" s="97"/>
      <c r="D36" s="97"/>
      <c r="E36" s="119"/>
      <c r="F36" s="28"/>
      <c r="G36" s="121" t="s">
        <v>20</v>
      </c>
      <c r="H36" s="43"/>
      <c r="I36" s="28"/>
      <c r="J36" s="30"/>
      <c r="K36" s="264"/>
      <c r="L36" s="264"/>
      <c r="P36" s="105"/>
      <c r="R36" s="209"/>
      <c r="S36" s="209"/>
    </row>
    <row r="37" spans="2:21" x14ac:dyDescent="0.2">
      <c r="B37" s="115"/>
      <c r="C37" s="97"/>
      <c r="D37" s="97"/>
      <c r="E37" s="119"/>
      <c r="F37" s="28"/>
      <c r="G37" s="121" t="s">
        <v>20</v>
      </c>
      <c r="H37" s="43"/>
      <c r="I37" s="28"/>
      <c r="J37" s="30"/>
      <c r="K37" s="264"/>
      <c r="L37" s="264"/>
      <c r="P37" s="105"/>
      <c r="R37" s="209"/>
      <c r="S37" s="209"/>
    </row>
    <row r="38" spans="2:21" x14ac:dyDescent="0.2">
      <c r="B38" s="115"/>
      <c r="C38" s="97"/>
      <c r="D38" s="97"/>
      <c r="E38" s="119"/>
      <c r="F38" s="28"/>
      <c r="G38" s="121" t="s">
        <v>20</v>
      </c>
      <c r="H38" s="43"/>
      <c r="I38" s="28"/>
      <c r="J38" s="30"/>
      <c r="K38" s="264"/>
      <c r="L38" s="264"/>
      <c r="P38" s="105"/>
      <c r="R38" s="209"/>
      <c r="S38" s="209"/>
    </row>
    <row r="39" spans="2:21" x14ac:dyDescent="0.2">
      <c r="B39" s="115"/>
      <c r="C39" s="97"/>
      <c r="D39" s="97"/>
      <c r="E39" s="119"/>
      <c r="F39" s="28"/>
      <c r="G39" s="121" t="s">
        <v>20</v>
      </c>
      <c r="H39" s="43"/>
      <c r="I39" s="28"/>
      <c r="J39" s="30"/>
      <c r="K39" s="264"/>
      <c r="L39" s="264"/>
      <c r="P39" s="105"/>
      <c r="R39" s="209"/>
      <c r="S39" s="209"/>
    </row>
    <row r="40" spans="2:21" x14ac:dyDescent="0.2">
      <c r="B40" s="115"/>
      <c r="C40" s="97"/>
      <c r="D40" s="97"/>
      <c r="E40" s="119"/>
      <c r="F40" s="28"/>
      <c r="G40" s="121" t="s">
        <v>20</v>
      </c>
      <c r="H40" s="43"/>
      <c r="I40" s="28"/>
      <c r="J40" s="30"/>
      <c r="K40" s="264"/>
      <c r="L40" s="264"/>
      <c r="P40" s="105"/>
      <c r="R40" s="209"/>
      <c r="S40" s="209"/>
    </row>
    <row r="41" spans="2:21" x14ac:dyDescent="0.2">
      <c r="B41" s="115"/>
      <c r="C41" s="97"/>
      <c r="D41" s="97"/>
      <c r="E41" s="119"/>
      <c r="F41" s="28"/>
      <c r="G41" s="121" t="s">
        <v>20</v>
      </c>
      <c r="H41" s="43"/>
      <c r="I41" s="28"/>
      <c r="J41" s="30"/>
      <c r="K41" s="264"/>
      <c r="L41" s="264"/>
      <c r="P41" s="105"/>
      <c r="R41" s="209"/>
      <c r="S41" s="209"/>
    </row>
    <row r="42" spans="2:21" x14ac:dyDescent="0.2">
      <c r="B42" s="115"/>
      <c r="C42" s="97"/>
      <c r="D42" s="97"/>
      <c r="E42" s="119"/>
      <c r="F42" s="28"/>
      <c r="G42" s="121" t="s">
        <v>20</v>
      </c>
      <c r="H42" s="43"/>
      <c r="I42" s="28"/>
      <c r="J42" s="30"/>
      <c r="K42" s="264"/>
      <c r="L42" s="264"/>
      <c r="P42" s="105"/>
      <c r="R42" s="209"/>
      <c r="S42" s="209"/>
    </row>
    <row r="43" spans="2:21" x14ac:dyDescent="0.2">
      <c r="B43" s="115"/>
      <c r="C43" s="97"/>
      <c r="D43" s="97"/>
      <c r="E43" s="119"/>
      <c r="F43" s="28"/>
      <c r="G43" s="121" t="s">
        <v>20</v>
      </c>
      <c r="H43" s="43"/>
      <c r="I43" s="28"/>
      <c r="J43" s="30"/>
      <c r="K43" s="264"/>
      <c r="L43" s="264"/>
      <c r="P43" s="105"/>
      <c r="R43" s="209"/>
      <c r="S43" s="209"/>
    </row>
    <row r="44" spans="2:21" x14ac:dyDescent="0.2">
      <c r="B44" s="115"/>
      <c r="C44" s="97"/>
      <c r="D44" s="97"/>
      <c r="E44" s="119"/>
      <c r="F44" s="28"/>
      <c r="G44" s="121" t="s">
        <v>20</v>
      </c>
      <c r="H44" s="43"/>
      <c r="I44" s="28"/>
      <c r="J44" s="30"/>
      <c r="K44" s="264"/>
      <c r="L44" s="264"/>
      <c r="P44" s="105"/>
      <c r="R44" s="209"/>
      <c r="S44" s="209"/>
    </row>
    <row r="45" spans="2:21" x14ac:dyDescent="0.2">
      <c r="B45" s="115"/>
      <c r="C45" s="97"/>
      <c r="D45" s="97"/>
      <c r="E45" s="119"/>
      <c r="F45" s="28"/>
      <c r="G45" s="121" t="s">
        <v>20</v>
      </c>
      <c r="H45" s="43"/>
      <c r="I45" s="28"/>
      <c r="J45" s="30"/>
      <c r="K45" s="264"/>
      <c r="L45" s="264"/>
      <c r="P45" s="105"/>
      <c r="R45" s="209"/>
      <c r="S45" s="209"/>
    </row>
    <row r="46" spans="2:21" x14ac:dyDescent="0.2">
      <c r="B46" s="115"/>
      <c r="C46" s="97"/>
      <c r="D46" s="97"/>
      <c r="E46" s="119"/>
      <c r="F46" s="28"/>
      <c r="G46" s="121" t="s">
        <v>20</v>
      </c>
      <c r="H46" s="43"/>
      <c r="I46" s="28"/>
      <c r="J46" s="30"/>
      <c r="K46" s="264"/>
      <c r="L46" s="264"/>
      <c r="P46" s="105"/>
      <c r="R46" s="209"/>
      <c r="S46" s="209"/>
    </row>
    <row r="47" spans="2:21" x14ac:dyDescent="0.2">
      <c r="B47" s="115"/>
      <c r="C47" s="97"/>
      <c r="D47" s="97"/>
      <c r="E47" s="119"/>
      <c r="F47" s="28"/>
      <c r="G47" s="121" t="s">
        <v>20</v>
      </c>
      <c r="H47" s="43"/>
      <c r="I47" s="28"/>
      <c r="J47" s="30"/>
      <c r="K47" s="264"/>
      <c r="L47" s="264"/>
      <c r="P47" s="105"/>
      <c r="R47" s="209"/>
      <c r="S47" s="209"/>
    </row>
    <row r="48" spans="2:21" x14ac:dyDescent="0.2">
      <c r="B48" s="115"/>
      <c r="C48" s="97"/>
      <c r="D48" s="97"/>
      <c r="E48" s="119"/>
      <c r="F48" s="28"/>
      <c r="G48" s="121" t="s">
        <v>20</v>
      </c>
      <c r="H48" s="43"/>
      <c r="I48" s="28"/>
      <c r="J48" s="30"/>
      <c r="K48" s="264"/>
      <c r="L48" s="264"/>
      <c r="P48" s="105"/>
      <c r="R48" s="209"/>
      <c r="S48" s="209"/>
    </row>
    <row r="49" spans="1:19" x14ac:dyDescent="0.2">
      <c r="B49" s="115"/>
      <c r="C49" s="97"/>
      <c r="D49" s="97"/>
      <c r="E49" s="119"/>
      <c r="F49" s="28"/>
      <c r="G49" s="121" t="s">
        <v>20</v>
      </c>
      <c r="H49" s="43"/>
      <c r="I49" s="28"/>
      <c r="J49" s="30"/>
      <c r="K49" s="264"/>
      <c r="L49" s="264"/>
      <c r="P49" s="105"/>
      <c r="R49" s="209"/>
      <c r="S49" s="209"/>
    </row>
    <row r="50" spans="1:19" ht="13.5" thickBot="1" x14ac:dyDescent="0.25">
      <c r="B50" s="115"/>
      <c r="C50" s="97"/>
      <c r="D50" s="97"/>
      <c r="E50" s="119"/>
      <c r="F50" s="28"/>
      <c r="G50" s="121" t="s">
        <v>20</v>
      </c>
      <c r="H50" s="43"/>
      <c r="I50" s="28"/>
      <c r="J50" s="30"/>
      <c r="K50" s="264"/>
      <c r="L50" s="264"/>
      <c r="P50" s="105"/>
      <c r="R50" s="209"/>
      <c r="S50" s="209"/>
    </row>
    <row r="51" spans="1:19" ht="13.5" thickTop="1" x14ac:dyDescent="0.2">
      <c r="B51" s="115"/>
      <c r="C51" s="48"/>
      <c r="D51" s="48"/>
      <c r="E51" s="48"/>
      <c r="F51" s="48"/>
      <c r="G51" s="48"/>
      <c r="H51" s="48"/>
      <c r="I51" s="48"/>
      <c r="J51" s="48"/>
      <c r="K51" s="48"/>
      <c r="L51" s="48"/>
      <c r="P51" s="105"/>
      <c r="R51" s="209"/>
      <c r="S51" s="209"/>
    </row>
    <row r="52" spans="1:19" x14ac:dyDescent="0.2">
      <c r="B52" s="115"/>
      <c r="H52" s="95"/>
      <c r="J52" s="89" t="s">
        <v>73</v>
      </c>
      <c r="K52" s="89" t="s">
        <v>74</v>
      </c>
      <c r="L52" s="89" t="s">
        <v>75</v>
      </c>
      <c r="P52" s="105"/>
      <c r="R52" s="209"/>
      <c r="S52" s="209"/>
    </row>
    <row r="53" spans="1:19" x14ac:dyDescent="0.2">
      <c r="B53" s="115"/>
      <c r="H53" s="93"/>
      <c r="I53" s="93" t="s">
        <v>14</v>
      </c>
      <c r="J53" s="94">
        <f>SUMIF($C$17:$C$50, RIGHT(J52,1), $J$17:$J$50)</f>
        <v>0</v>
      </c>
      <c r="K53" s="94">
        <f>SUMIF($C$17:$C$50, RIGHT(K52,1), $J$17:$J$50)</f>
        <v>0</v>
      </c>
      <c r="L53" s="94">
        <f>SUMIF($C$17:$C$50,RIGHT(L52,1), $J$17:$J$50)</f>
        <v>0</v>
      </c>
      <c r="M53" s="64" t="str">
        <f>J11</f>
        <v/>
      </c>
      <c r="P53" s="105"/>
      <c r="R53" s="209"/>
      <c r="S53" s="209"/>
    </row>
    <row r="54" spans="1:19" ht="13.5" thickBot="1" x14ac:dyDescent="0.25">
      <c r="B54" s="115"/>
      <c r="H54" s="95"/>
      <c r="I54" s="93" t="str">
        <f>IF(OR(J56&gt;0,K56&gt;0,L56&gt;0),"As Needed "&amp;U33&amp;"%","As Needed")</f>
        <v>As Needed</v>
      </c>
      <c r="J54" s="94" t="str">
        <f>IF(J56&gt;0,J56-J53,"")</f>
        <v/>
      </c>
      <c r="K54" s="94" t="str">
        <f>IF(K56&gt;0,K56-K53,"")</f>
        <v/>
      </c>
      <c r="L54" s="94" t="str">
        <f>IF(L56&gt;0,L56-L53,"")</f>
        <v/>
      </c>
      <c r="M54" s="64" t="str">
        <f>J11</f>
        <v/>
      </c>
      <c r="P54" s="105"/>
      <c r="R54" s="209"/>
      <c r="S54" s="209"/>
    </row>
    <row r="55" spans="1:19" ht="13.5" thickTop="1" x14ac:dyDescent="0.2">
      <c r="B55" s="115"/>
      <c r="H55" s="75"/>
      <c r="I55" s="95"/>
      <c r="J55" s="48"/>
      <c r="K55" s="48"/>
      <c r="L55" s="48"/>
      <c r="P55" s="105"/>
      <c r="R55" s="209"/>
      <c r="S55" s="209"/>
    </row>
    <row r="56" spans="1:19" x14ac:dyDescent="0.2">
      <c r="B56" s="115"/>
      <c r="I56" s="75" t="s">
        <v>23</v>
      </c>
      <c r="J56" s="89"/>
      <c r="K56" s="89"/>
      <c r="L56" s="89"/>
      <c r="M56" s="66" t="str">
        <f>J11</f>
        <v/>
      </c>
      <c r="P56" s="105"/>
      <c r="R56" s="209"/>
      <c r="S56" s="209"/>
    </row>
    <row r="57" spans="1:19" ht="6" customHeight="1" x14ac:dyDescent="0.2">
      <c r="B57" s="265"/>
      <c r="C57" s="266"/>
      <c r="D57" s="266"/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6"/>
      <c r="P57" s="267"/>
      <c r="R57" s="209"/>
      <c r="S57" s="209"/>
    </row>
    <row r="58" spans="1:19" ht="6" customHeight="1" x14ac:dyDescent="0.2">
      <c r="R58" s="209"/>
      <c r="S58" s="209"/>
    </row>
    <row r="59" spans="1:19" x14ac:dyDescent="0.2">
      <c r="A59" s="208"/>
      <c r="B59" s="208"/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09"/>
      <c r="S59" s="209"/>
    </row>
    <row r="60" spans="1:19" x14ac:dyDescent="0.2">
      <c r="A60" s="208"/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9"/>
      <c r="S60" s="209"/>
    </row>
    <row r="61" spans="1:19" x14ac:dyDescent="0.2">
      <c r="A61" s="208"/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9"/>
      <c r="S61" s="209"/>
    </row>
    <row r="62" spans="1:19" x14ac:dyDescent="0.2">
      <c r="A62" s="208"/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9"/>
      <c r="S62" s="209"/>
    </row>
    <row r="63" spans="1:19" x14ac:dyDescent="0.2">
      <c r="A63" s="208"/>
      <c r="B63" s="20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09"/>
      <c r="S63" s="209"/>
    </row>
    <row r="64" spans="1:19" x14ac:dyDescent="0.2">
      <c r="A64" s="208"/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9"/>
      <c r="S64" s="209"/>
    </row>
    <row r="69" spans="2:6" hidden="1" x14ac:dyDescent="0.2">
      <c r="B69" s="104" t="s">
        <v>4</v>
      </c>
      <c r="F69" s="64" t="s">
        <v>18</v>
      </c>
    </row>
    <row r="70" spans="2:6" hidden="1" x14ac:dyDescent="0.2">
      <c r="B70" s="104" t="s">
        <v>31</v>
      </c>
      <c r="F70" s="64" t="s">
        <v>97</v>
      </c>
    </row>
    <row r="71" spans="2:6" hidden="1" x14ac:dyDescent="0.2">
      <c r="F71" s="104" t="s">
        <v>142</v>
      </c>
    </row>
  </sheetData>
  <sheetProtection sheet="1" formatCells="0" formatRows="0" insertRows="0" deleteRows="0"/>
  <mergeCells count="63">
    <mergeCell ref="B3:F3"/>
    <mergeCell ref="E15:E16"/>
    <mergeCell ref="D15:D16"/>
    <mergeCell ref="C15:C16"/>
    <mergeCell ref="K47:L47"/>
    <mergeCell ref="K41:L41"/>
    <mergeCell ref="K42:L42"/>
    <mergeCell ref="K43:L43"/>
    <mergeCell ref="K44:L44"/>
    <mergeCell ref="K45:L45"/>
    <mergeCell ref="K46:L46"/>
    <mergeCell ref="K35:L35"/>
    <mergeCell ref="K36:L36"/>
    <mergeCell ref="K37:L37"/>
    <mergeCell ref="K38:L38"/>
    <mergeCell ref="K39:L39"/>
    <mergeCell ref="K48:L48"/>
    <mergeCell ref="K49:L49"/>
    <mergeCell ref="K50:L50"/>
    <mergeCell ref="B57:P57"/>
    <mergeCell ref="A59:Q64"/>
    <mergeCell ref="K40:L40"/>
    <mergeCell ref="K29:L29"/>
    <mergeCell ref="K30:L30"/>
    <mergeCell ref="K31:L31"/>
    <mergeCell ref="K32:L32"/>
    <mergeCell ref="K33:L33"/>
    <mergeCell ref="K34:L34"/>
    <mergeCell ref="K28:L28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8:I9"/>
    <mergeCell ref="J8:N9"/>
    <mergeCell ref="B10:E10"/>
    <mergeCell ref="J10:P10"/>
    <mergeCell ref="B11:E11"/>
    <mergeCell ref="F11:I11"/>
    <mergeCell ref="J11:P11"/>
    <mergeCell ref="R1:S64"/>
    <mergeCell ref="B2:E2"/>
    <mergeCell ref="O2:P3"/>
    <mergeCell ref="B4:N4"/>
    <mergeCell ref="O4:P4"/>
    <mergeCell ref="J5:N5"/>
    <mergeCell ref="O5:P5"/>
    <mergeCell ref="B6:I6"/>
    <mergeCell ref="J6:N6"/>
    <mergeCell ref="K16:L16"/>
    <mergeCell ref="O6:P6"/>
    <mergeCell ref="B7:E7"/>
    <mergeCell ref="J7:N7"/>
    <mergeCell ref="O7:O8"/>
    <mergeCell ref="P7:P8"/>
    <mergeCell ref="B8:E9"/>
  </mergeCells>
  <conditionalFormatting sqref="F11">
    <cfRule type="cellIs" dxfId="495" priority="36" stopIfTrue="1" operator="equal">
      <formula>0</formula>
    </cfRule>
    <cfRule type="cellIs" dxfId="494" priority="37" stopIfTrue="1" operator="lessThan">
      <formula>$B$11</formula>
    </cfRule>
  </conditionalFormatting>
  <conditionalFormatting sqref="B11 P7:P8 B8:B9 E9 E11 O6:P6 J6 E8:F8">
    <cfRule type="cellIs" dxfId="493" priority="35" stopIfTrue="1" operator="equal">
      <formula>0</formula>
    </cfRule>
  </conditionalFormatting>
  <conditionalFormatting sqref="J5">
    <cfRule type="cellIs" dxfId="492" priority="34" stopIfTrue="1" operator="equal">
      <formula>"NO PAY ITEM"</formula>
    </cfRule>
  </conditionalFormatting>
  <conditionalFormatting sqref="B8:B9 E8:E9">
    <cfRule type="cellIs" dxfId="491" priority="32" operator="equal">
      <formula>"Name"</formula>
    </cfRule>
    <cfRule type="cellIs" dxfId="490" priority="33" stopIfTrue="1" operator="equal">
      <formula>0</formula>
    </cfRule>
  </conditionalFormatting>
  <conditionalFormatting sqref="B6">
    <cfRule type="expression" dxfId="489" priority="31">
      <formula>OR($B$6="PRA-PROJECT 123(4)",$B$6="")=TRUE</formula>
    </cfRule>
  </conditionalFormatting>
  <conditionalFormatting sqref="B8">
    <cfRule type="cellIs" dxfId="488" priority="29" operator="equal">
      <formula>"Name"</formula>
    </cfRule>
    <cfRule type="cellIs" dxfId="487" priority="30" stopIfTrue="1" operator="equal">
      <formula>""</formula>
    </cfRule>
  </conditionalFormatting>
  <conditionalFormatting sqref="C8:C9 C11">
    <cfRule type="cellIs" dxfId="486" priority="28" stopIfTrue="1" operator="equal">
      <formula>0</formula>
    </cfRule>
  </conditionalFormatting>
  <conditionalFormatting sqref="C8:C9">
    <cfRule type="cellIs" dxfId="485" priority="26" operator="equal">
      <formula>"Name"</formula>
    </cfRule>
    <cfRule type="cellIs" dxfId="484" priority="27" stopIfTrue="1" operator="equal">
      <formula>0</formula>
    </cfRule>
  </conditionalFormatting>
  <conditionalFormatting sqref="C17:C50">
    <cfRule type="expression" dxfId="483" priority="17">
      <formula>$C17="F"</formula>
    </cfRule>
    <cfRule type="expression" dxfId="482" priority="18">
      <formula>$C17="E"</formula>
    </cfRule>
    <cfRule type="expression" dxfId="481" priority="19">
      <formula>$C17="D"</formula>
    </cfRule>
    <cfRule type="expression" dxfId="480" priority="23">
      <formula>$C17="C"</formula>
    </cfRule>
    <cfRule type="expression" dxfId="479" priority="24">
      <formula>$C17="B"</formula>
    </cfRule>
    <cfRule type="expression" dxfId="478" priority="25">
      <formula>$C17="A"</formula>
    </cfRule>
  </conditionalFormatting>
  <conditionalFormatting sqref="J5:N5">
    <cfRule type="cellIs" dxfId="477" priority="22" operator="equal">
      <formula>0</formula>
    </cfRule>
  </conditionalFormatting>
  <conditionalFormatting sqref="F17:F50 H17:H50">
    <cfRule type="expression" dxfId="476" priority="21">
      <formula>$F$16="M.P."</formula>
    </cfRule>
  </conditionalFormatting>
  <conditionalFormatting sqref="F16">
    <cfRule type="expression" dxfId="475" priority="20">
      <formula>$F$16=""</formula>
    </cfRule>
  </conditionalFormatting>
  <conditionalFormatting sqref="J52:L52">
    <cfRule type="expression" dxfId="474" priority="11">
      <formula>J$52="Sch F"</formula>
    </cfRule>
    <cfRule type="expression" dxfId="473" priority="12">
      <formula>J$52="Sch E"</formula>
    </cfRule>
    <cfRule type="expression" dxfId="472" priority="13">
      <formula>J$52="Sch D"</formula>
    </cfRule>
    <cfRule type="expression" dxfId="471" priority="14">
      <formula>J$52="Sch C"</formula>
    </cfRule>
    <cfRule type="expression" dxfId="470" priority="15">
      <formula>J$52="Sch B"</formula>
    </cfRule>
    <cfRule type="expression" dxfId="469" priority="16">
      <formula>J$52="Sch A"</formula>
    </cfRule>
  </conditionalFormatting>
  <conditionalFormatting sqref="J56:L56">
    <cfRule type="expression" dxfId="468" priority="4" stopIfTrue="1">
      <formula>AND(J53&gt;0,J56="")=TRUE</formula>
    </cfRule>
    <cfRule type="expression" dxfId="467" priority="5">
      <formula>AND(J52="Sch F",J56&lt;&gt;0)=TRUE</formula>
    </cfRule>
    <cfRule type="expression" dxfId="466" priority="6">
      <formula>AND(J52="Sch E",J56&lt;&gt;0)=TRUE</formula>
    </cfRule>
    <cfRule type="expression" dxfId="465" priority="7">
      <formula>AND(J52="Sch D",J56&lt;&gt;0)=TRUE</formula>
    </cfRule>
    <cfRule type="expression" dxfId="464" priority="8">
      <formula>AND(J52="Sch C",J56&lt;&gt;0)=TRUE</formula>
    </cfRule>
    <cfRule type="expression" dxfId="463" priority="9">
      <formula>AND(J52="Sch B",J56&lt;&gt;0)=TRUE</formula>
    </cfRule>
    <cfRule type="expression" dxfId="462" priority="10">
      <formula>AND(J52="Sch A",J56&lt;&gt;0)=TRUE</formula>
    </cfRule>
  </conditionalFormatting>
  <conditionalFormatting sqref="D11 D8:D9">
    <cfRule type="cellIs" dxfId="461" priority="3" stopIfTrue="1" operator="equal">
      <formula>0</formula>
    </cfRule>
  </conditionalFormatting>
  <conditionalFormatting sqref="D8:D9">
    <cfRule type="cellIs" dxfId="460" priority="1" operator="equal">
      <formula>"Name"</formula>
    </cfRule>
    <cfRule type="cellIs" dxfId="459" priority="2" stopIfTrue="1" operator="equal">
      <formula>0</formula>
    </cfRule>
  </conditionalFormatting>
  <dataValidations count="9">
    <dataValidation allowBlank="1" showErrorMessage="1" sqref="H16" xr:uid="{069EABE3-2C59-47F2-A577-52452E46553A}"/>
    <dataValidation type="list" allowBlank="1" showInputMessage="1" showErrorMessage="1" sqref="J52:L52" xr:uid="{614EF0ED-8C60-4CD3-98DB-FCF0D870102E}">
      <formula1>$W$22:$W$27</formula1>
    </dataValidation>
    <dataValidation type="list" allowBlank="1" showInputMessage="1" showErrorMessage="1" sqref="C17:C50" xr:uid="{887871BD-C0CF-4889-A948-170ADE022CE0}">
      <formula1>$V$22:$V$27</formula1>
    </dataValidation>
    <dataValidation type="list" allowBlank="1" showInputMessage="1" showErrorMessage="1" sqref="F16" xr:uid="{B57292F6-7611-4EC9-92BA-1B39972559DD}">
      <formula1>$F$69:$F$71</formula1>
    </dataValidation>
    <dataValidation type="list" allowBlank="1" showInputMessage="1" showErrorMessage="1" sqref="I17:I50" xr:uid="{9FA12BF0-F9AD-43AE-BCA5-CCC5B12B6E4F}">
      <formula1>$V$16:$V$19</formula1>
    </dataValidation>
    <dataValidation allowBlank="1" showInputMessage="1" showErrorMessage="1" prompt="Input project number on &quot;Title&quot; tab" sqref="B6" xr:uid="{933B8433-DFA6-4115-B7BC-7296A4570437}"/>
    <dataValidation allowBlank="1" sqref="J6" xr:uid="{16262416-58F8-4088-9584-3CB14108F7D4}"/>
    <dataValidation type="list" showInputMessage="1" showErrorMessage="1" sqref="J5" xr:uid="{BD92AA02-B7DD-4C52-877F-09CE550602D0}">
      <formula1>$B$69:$B$70</formula1>
    </dataValidation>
    <dataValidation allowBlank="1" showInputMessage="1" showErrorMessage="1" prompt="Input Quantity to use in EE" sqref="J56:L56" xr:uid="{D32F6445-D587-405A-AE1E-4DADE3F6B9C1}"/>
  </dataValidations>
  <printOptions horizontalCentered="1" verticalCentered="1"/>
  <pageMargins left="0.25" right="0.25" top="0.25" bottom="0.25" header="0" footer="0"/>
  <pageSetup scale="95" firstPageNumber="15101" orientation="portrait" r:id="rId1"/>
  <headerFooter alignWithMargins="0"/>
  <ignoredErrors>
    <ignoredError sqref="B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B0B3A-5575-4BB4-BEC0-C356517C2783}">
  <sheetPr>
    <pageSetUpPr fitToPage="1"/>
  </sheetPr>
  <dimension ref="A1:X74"/>
  <sheetViews>
    <sheetView showGridLines="0" showZeros="0" topLeftCell="A16" zoomScale="110" zoomScaleNormal="110" zoomScaleSheetLayoutView="115" workbookViewId="0">
      <selection activeCell="K48" sqref="K48"/>
    </sheetView>
  </sheetViews>
  <sheetFormatPr defaultColWidth="9.140625" defaultRowHeight="12.75" x14ac:dyDescent="0.2"/>
  <cols>
    <col min="1" max="1" width="2.7109375" style="104" customWidth="1"/>
    <col min="2" max="2" width="2.28515625" style="104" customWidth="1"/>
    <col min="3" max="3" width="4.42578125" style="104" customWidth="1"/>
    <col min="4" max="4" width="5.140625" style="104" customWidth="1"/>
    <col min="5" max="5" width="5.5703125" style="104" customWidth="1"/>
    <col min="6" max="6" width="10.5703125" style="104" customWidth="1"/>
    <col min="7" max="7" width="2.7109375" style="104" customWidth="1"/>
    <col min="8" max="8" width="10.5703125" style="104" customWidth="1"/>
    <col min="9" max="9" width="6" style="104" customWidth="1"/>
    <col min="10" max="11" width="5.7109375" style="104" customWidth="1"/>
    <col min="12" max="12" width="8.5703125" style="104" customWidth="1"/>
    <col min="13" max="15" width="10.7109375" style="104" customWidth="1"/>
    <col min="16" max="16" width="1.85546875" style="104" customWidth="1"/>
    <col min="17" max="17" width="3" style="104" customWidth="1"/>
    <col min="18" max="18" width="4.5703125" style="104" customWidth="1"/>
    <col min="19" max="19" width="2.7109375" style="104" customWidth="1"/>
    <col min="20" max="21" width="9.140625" style="104"/>
    <col min="22" max="23" width="9.140625" style="104" hidden="1" customWidth="1"/>
    <col min="24" max="24" width="8.7109375" style="104" hidden="1" customWidth="1"/>
    <col min="25" max="16384" width="9.140625" style="104"/>
  </cols>
  <sheetData>
    <row r="1" spans="2:23" x14ac:dyDescent="0.2">
      <c r="T1" s="103"/>
      <c r="U1" s="122"/>
    </row>
    <row r="2" spans="2:23" x14ac:dyDescent="0.2">
      <c r="B2" s="210" t="str">
        <f>Title!B54</f>
        <v>EFL-FM-HWY-14(08)</v>
      </c>
      <c r="C2" s="211"/>
      <c r="D2" s="211"/>
      <c r="E2" s="211"/>
      <c r="F2" s="211"/>
      <c r="G2" s="212"/>
      <c r="H2" s="1"/>
      <c r="I2" s="1"/>
      <c r="J2" s="1"/>
      <c r="K2" s="1"/>
      <c r="L2" s="1"/>
      <c r="M2" s="112"/>
      <c r="N2" s="112"/>
      <c r="O2" s="10" t="s">
        <v>1</v>
      </c>
      <c r="P2" s="10"/>
      <c r="Q2" s="213" t="s">
        <v>15</v>
      </c>
      <c r="R2" s="214"/>
      <c r="T2" s="122"/>
      <c r="U2" s="122"/>
    </row>
    <row r="3" spans="2:23" x14ac:dyDescent="0.2">
      <c r="B3" s="268" t="s">
        <v>81</v>
      </c>
      <c r="C3" s="277"/>
      <c r="D3" s="277"/>
      <c r="E3" s="277"/>
      <c r="F3" s="277"/>
      <c r="G3" s="278"/>
      <c r="H3" s="66"/>
      <c r="I3" s="66"/>
      <c r="J3" s="66"/>
      <c r="K3" s="66"/>
      <c r="L3" s="66"/>
      <c r="M3" s="70"/>
      <c r="N3" s="70"/>
      <c r="O3" s="71" t="s">
        <v>2</v>
      </c>
      <c r="P3" s="71"/>
      <c r="Q3" s="215"/>
      <c r="R3" s="216"/>
      <c r="T3" s="122"/>
      <c r="U3" s="122"/>
    </row>
    <row r="4" spans="2:23" ht="24" customHeight="1" x14ac:dyDescent="0.25">
      <c r="B4" s="217" t="s">
        <v>109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9"/>
      <c r="Q4" s="220"/>
      <c r="R4" s="221"/>
      <c r="T4" s="122"/>
      <c r="U4" s="122"/>
    </row>
    <row r="5" spans="2:23" x14ac:dyDescent="0.2">
      <c r="B5" s="225" t="s">
        <v>3</v>
      </c>
      <c r="C5" s="258"/>
      <c r="D5" s="258"/>
      <c r="E5" s="258"/>
      <c r="F5" s="258"/>
      <c r="G5" s="274"/>
      <c r="H5" s="274"/>
      <c r="I5" s="274"/>
      <c r="J5" s="274"/>
      <c r="K5" s="274"/>
      <c r="L5" s="259"/>
      <c r="M5" s="222" t="s">
        <v>4</v>
      </c>
      <c r="N5" s="275"/>
      <c r="O5" s="275"/>
      <c r="P5" s="276"/>
      <c r="Q5" s="225" t="s">
        <v>10</v>
      </c>
      <c r="R5" s="214"/>
      <c r="T5" s="122"/>
      <c r="U5" s="122"/>
      <c r="W5" s="64"/>
    </row>
    <row r="6" spans="2:23" ht="24" customHeight="1" x14ac:dyDescent="0.2">
      <c r="B6" s="226" t="str">
        <f>IF(Title!B6=0,"",Title!B6)</f>
        <v>PRA-PROJECT 123(4)</v>
      </c>
      <c r="C6" s="279"/>
      <c r="D6" s="279"/>
      <c r="E6" s="279"/>
      <c r="F6" s="279"/>
      <c r="G6" s="280"/>
      <c r="H6" s="280"/>
      <c r="I6" s="280"/>
      <c r="J6" s="280"/>
      <c r="K6" s="280"/>
      <c r="L6" s="281"/>
      <c r="M6" s="229"/>
      <c r="N6" s="282"/>
      <c r="O6" s="282"/>
      <c r="P6" s="283"/>
      <c r="Q6" s="234">
        <v>1</v>
      </c>
      <c r="R6" s="235"/>
      <c r="T6" s="122"/>
      <c r="U6" s="122"/>
      <c r="W6" s="64"/>
    </row>
    <row r="7" spans="2:23" ht="15" customHeight="1" x14ac:dyDescent="0.2">
      <c r="B7" s="236" t="s">
        <v>5</v>
      </c>
      <c r="C7" s="237"/>
      <c r="D7" s="237"/>
      <c r="E7" s="237"/>
      <c r="F7" s="237"/>
      <c r="G7" s="238"/>
      <c r="H7" s="236" t="s">
        <v>6</v>
      </c>
      <c r="I7" s="284"/>
      <c r="J7" s="284"/>
      <c r="K7" s="284"/>
      <c r="L7" s="285"/>
      <c r="M7" s="236" t="s">
        <v>8</v>
      </c>
      <c r="N7" s="284"/>
      <c r="O7" s="284"/>
      <c r="P7" s="285"/>
      <c r="Q7" s="240" t="s">
        <v>11</v>
      </c>
      <c r="R7" s="242">
        <v>1</v>
      </c>
      <c r="T7" s="122"/>
      <c r="U7" s="122"/>
    </row>
    <row r="8" spans="2:23" ht="12" customHeight="1" x14ac:dyDescent="0.2">
      <c r="B8" s="243" t="str">
        <f>IF(Title!G16=0,"",Title!G16)</f>
        <v>Name</v>
      </c>
      <c r="C8" s="244"/>
      <c r="D8" s="244"/>
      <c r="E8" s="244"/>
      <c r="F8" s="244"/>
      <c r="G8" s="245"/>
      <c r="H8" s="243"/>
      <c r="I8" s="286"/>
      <c r="J8" s="286"/>
      <c r="K8" s="286"/>
      <c r="L8" s="287"/>
      <c r="M8" s="252" t="str">
        <f>IF(M6&gt;0,(VLOOKUP(LEFT(M6,5)&amp;"-"&amp;RIGHT(M6,4),'[1]FP14 Pay Items'!$A$1:$E$6000,4,FALSE)),"")&amp;" "</f>
        <v xml:space="preserve"> </v>
      </c>
      <c r="N8" s="253"/>
      <c r="O8" s="253"/>
      <c r="P8" s="254"/>
      <c r="Q8" s="241"/>
      <c r="R8" s="235"/>
      <c r="T8" s="122"/>
      <c r="U8" s="122"/>
    </row>
    <row r="9" spans="2:23" ht="12" customHeight="1" x14ac:dyDescent="0.2">
      <c r="B9" s="246"/>
      <c r="C9" s="247"/>
      <c r="D9" s="247"/>
      <c r="E9" s="247"/>
      <c r="F9" s="247"/>
      <c r="G9" s="248"/>
      <c r="H9" s="288"/>
      <c r="I9" s="230"/>
      <c r="J9" s="230"/>
      <c r="K9" s="230"/>
      <c r="L9" s="231"/>
      <c r="M9" s="255"/>
      <c r="N9" s="256"/>
      <c r="O9" s="256"/>
      <c r="P9" s="257"/>
      <c r="Q9" s="6" t="s">
        <v>12</v>
      </c>
      <c r="R9" s="9"/>
      <c r="T9" s="122"/>
      <c r="U9" s="122"/>
    </row>
    <row r="10" spans="2:23" x14ac:dyDescent="0.2">
      <c r="B10" s="225" t="s">
        <v>7</v>
      </c>
      <c r="C10" s="258"/>
      <c r="D10" s="258"/>
      <c r="E10" s="258"/>
      <c r="F10" s="258"/>
      <c r="G10" s="259"/>
      <c r="H10" s="225" t="s">
        <v>7</v>
      </c>
      <c r="I10" s="274"/>
      <c r="J10" s="274"/>
      <c r="K10" s="274"/>
      <c r="L10" s="259"/>
      <c r="M10" s="225" t="s">
        <v>9</v>
      </c>
      <c r="N10" s="274"/>
      <c r="O10" s="274"/>
      <c r="P10" s="274"/>
      <c r="Q10" s="274"/>
      <c r="R10" s="259"/>
      <c r="T10" s="122"/>
      <c r="U10" s="122"/>
    </row>
    <row r="11" spans="2:23" ht="21" customHeight="1" x14ac:dyDescent="0.2">
      <c r="B11" s="260"/>
      <c r="C11" s="261"/>
      <c r="D11" s="261"/>
      <c r="E11" s="261"/>
      <c r="F11" s="261"/>
      <c r="G11" s="262"/>
      <c r="H11" s="260"/>
      <c r="I11" s="261"/>
      <c r="J11" s="261"/>
      <c r="K11" s="261"/>
      <c r="L11" s="289"/>
      <c r="M11" s="263" t="str">
        <f>IF(M6&gt;0,PROPER(VLOOKUP(LEFT(M6,5)&amp;"-"&amp;RIGHT(M6,4),'[1]FP14 Pay Items'!$A$2:$E$4705,5,TRUE)),"")</f>
        <v/>
      </c>
      <c r="N11" s="250"/>
      <c r="O11" s="250"/>
      <c r="P11" s="250"/>
      <c r="Q11" s="250"/>
      <c r="R11" s="251"/>
      <c r="T11" s="122"/>
      <c r="U11" s="122"/>
    </row>
    <row r="12" spans="2:23" x14ac:dyDescent="0.2">
      <c r="B12" s="8" t="s">
        <v>13</v>
      </c>
      <c r="C12" s="123"/>
      <c r="D12" s="123"/>
      <c r="E12" s="123"/>
      <c r="F12" s="124"/>
      <c r="G12" s="125"/>
      <c r="H12" s="126"/>
      <c r="I12" s="126"/>
      <c r="J12" s="126"/>
      <c r="K12" s="126"/>
      <c r="R12" s="105"/>
      <c r="T12" s="122"/>
      <c r="U12" s="122"/>
    </row>
    <row r="13" spans="2:23" x14ac:dyDescent="0.2">
      <c r="B13" s="115"/>
      <c r="R13" s="105"/>
      <c r="T13" s="122"/>
      <c r="U13" s="122"/>
    </row>
    <row r="14" spans="2:23" ht="24.6" customHeight="1" x14ac:dyDescent="0.2">
      <c r="B14" s="115"/>
      <c r="J14" s="290" t="s">
        <v>111</v>
      </c>
      <c r="K14" s="291"/>
      <c r="R14" s="105"/>
      <c r="T14" s="122"/>
      <c r="U14" s="122"/>
    </row>
    <row r="15" spans="2:23" ht="50.1" customHeight="1" x14ac:dyDescent="0.2">
      <c r="B15" s="115"/>
      <c r="C15" s="292" t="s">
        <v>69</v>
      </c>
      <c r="D15" s="294" t="s">
        <v>17</v>
      </c>
      <c r="E15" s="296" t="s">
        <v>110</v>
      </c>
      <c r="F15" s="298"/>
      <c r="G15" s="300" t="s">
        <v>19</v>
      </c>
      <c r="H15" s="300">
        <f>F15</f>
        <v>0</v>
      </c>
      <c r="I15" s="302" t="s">
        <v>58</v>
      </c>
      <c r="J15" s="304" t="s">
        <v>112</v>
      </c>
      <c r="K15" s="127" t="s">
        <v>113</v>
      </c>
      <c r="L15" s="128" t="s">
        <v>114</v>
      </c>
      <c r="M15" s="172" t="s">
        <v>21</v>
      </c>
      <c r="N15" s="308" t="s">
        <v>22</v>
      </c>
      <c r="O15" s="214"/>
      <c r="R15" s="105"/>
      <c r="T15" s="122"/>
      <c r="U15" s="122"/>
    </row>
    <row r="16" spans="2:23" ht="12.6" customHeight="1" x14ac:dyDescent="0.2">
      <c r="B16" s="115"/>
      <c r="C16" s="293"/>
      <c r="D16" s="295"/>
      <c r="E16" s="297"/>
      <c r="F16" s="299"/>
      <c r="G16" s="301"/>
      <c r="H16" s="301"/>
      <c r="I16" s="303"/>
      <c r="J16" s="305"/>
      <c r="K16" s="129" t="s">
        <v>115</v>
      </c>
      <c r="L16" s="130" t="s">
        <v>116</v>
      </c>
      <c r="M16" s="173" t="str">
        <f>"("&amp;M11&amp;")"</f>
        <v>()</v>
      </c>
      <c r="N16" s="309"/>
      <c r="O16" s="251"/>
      <c r="R16" s="105"/>
      <c r="T16" s="122"/>
      <c r="U16" s="122"/>
    </row>
    <row r="17" spans="2:24" x14ac:dyDescent="0.2">
      <c r="B17" s="115"/>
      <c r="C17" s="31"/>
      <c r="D17" s="31"/>
      <c r="E17" s="131"/>
      <c r="F17" s="28">
        <v>0</v>
      </c>
      <c r="G17" s="82" t="s">
        <v>20</v>
      </c>
      <c r="H17" s="28"/>
      <c r="I17" s="28"/>
      <c r="J17" s="28"/>
      <c r="K17" s="32"/>
      <c r="L17" s="30"/>
      <c r="M17" s="83">
        <f>(IF($F$15="M.P.",5280*($H17-$F17), (IF($F$15="KM.P.",($H17-$F17)*3280.84, ($H17-$F17))))*(IF($K17&lt;&gt;"", IF(J17="DS",2,1)*$K17/4, 1))+$L17)/(IF(M11="Mile",5280,1))</f>
        <v>0</v>
      </c>
      <c r="N17" s="306"/>
      <c r="O17" s="307"/>
      <c r="R17" s="105"/>
      <c r="T17" s="122"/>
      <c r="U17" s="122"/>
      <c r="V17" s="64" t="s">
        <v>59</v>
      </c>
    </row>
    <row r="18" spans="2:24" x14ac:dyDescent="0.2">
      <c r="B18" s="115"/>
      <c r="C18" s="31"/>
      <c r="D18" s="31"/>
      <c r="E18" s="131"/>
      <c r="F18" s="28"/>
      <c r="G18" s="120" t="s">
        <v>20</v>
      </c>
      <c r="H18" s="28"/>
      <c r="I18" s="28"/>
      <c r="J18" s="28"/>
      <c r="K18" s="32"/>
      <c r="L18" s="85"/>
      <c r="M18" s="83">
        <f t="shared" ref="M18:M53" si="0">(IF($F$15="M.P.",5280*($H18-$F18), (IF($F$15="KM.P.",($H18-$F18)*3280.84, ($H18-$F18))))*(IF($K18&lt;&gt;"", IF(J18="DS",2,1)*$K18/4, 1))+$L18)/(IF(M12="Mile",5280,1))</f>
        <v>0</v>
      </c>
      <c r="N18" s="306"/>
      <c r="O18" s="307"/>
      <c r="R18" s="105"/>
      <c r="T18" s="122"/>
      <c r="U18" s="122"/>
      <c r="V18" s="64" t="s">
        <v>60</v>
      </c>
    </row>
    <row r="19" spans="2:24" x14ac:dyDescent="0.2">
      <c r="B19" s="115"/>
      <c r="C19" s="31"/>
      <c r="D19" s="31"/>
      <c r="E19" s="131"/>
      <c r="F19" s="28"/>
      <c r="G19" s="120" t="s">
        <v>20</v>
      </c>
      <c r="H19" s="28"/>
      <c r="I19" s="28"/>
      <c r="J19" s="28"/>
      <c r="K19" s="32"/>
      <c r="L19" s="85"/>
      <c r="M19" s="83">
        <f t="shared" si="0"/>
        <v>0</v>
      </c>
      <c r="N19" s="306"/>
      <c r="O19" s="307"/>
      <c r="R19" s="105"/>
      <c r="T19" s="122"/>
      <c r="U19" s="122"/>
      <c r="V19" s="64" t="s">
        <v>76</v>
      </c>
    </row>
    <row r="20" spans="2:24" x14ac:dyDescent="0.2">
      <c r="B20" s="115"/>
      <c r="C20" s="31"/>
      <c r="D20" s="31"/>
      <c r="E20" s="131"/>
      <c r="F20" s="28"/>
      <c r="G20" s="120" t="s">
        <v>20</v>
      </c>
      <c r="H20" s="28"/>
      <c r="I20" s="28"/>
      <c r="J20" s="28"/>
      <c r="K20" s="32"/>
      <c r="L20" s="85"/>
      <c r="M20" s="83">
        <f t="shared" si="0"/>
        <v>0</v>
      </c>
      <c r="N20" s="306"/>
      <c r="O20" s="307"/>
      <c r="R20" s="105"/>
      <c r="T20" s="122"/>
      <c r="U20" s="122"/>
      <c r="V20" s="64"/>
    </row>
    <row r="21" spans="2:24" x14ac:dyDescent="0.2">
      <c r="B21" s="115"/>
      <c r="C21" s="31"/>
      <c r="D21" s="31"/>
      <c r="E21" s="131"/>
      <c r="F21" s="28"/>
      <c r="G21" s="120" t="s">
        <v>20</v>
      </c>
      <c r="H21" s="28"/>
      <c r="I21" s="28"/>
      <c r="J21" s="28"/>
      <c r="K21" s="32"/>
      <c r="L21" s="85"/>
      <c r="M21" s="83">
        <f t="shared" si="0"/>
        <v>0</v>
      </c>
      <c r="N21" s="306"/>
      <c r="O21" s="307"/>
      <c r="R21" s="105"/>
      <c r="T21" s="122"/>
      <c r="U21" s="122"/>
    </row>
    <row r="22" spans="2:24" x14ac:dyDescent="0.2">
      <c r="B22" s="115"/>
      <c r="C22" s="31"/>
      <c r="D22" s="31"/>
      <c r="E22" s="131"/>
      <c r="F22" s="28"/>
      <c r="G22" s="120" t="s">
        <v>20</v>
      </c>
      <c r="H22" s="28"/>
      <c r="I22" s="28"/>
      <c r="J22" s="28"/>
      <c r="K22" s="32"/>
      <c r="L22" s="85"/>
      <c r="M22" s="83">
        <f t="shared" si="0"/>
        <v>0</v>
      </c>
      <c r="N22" s="306"/>
      <c r="O22" s="307"/>
      <c r="R22" s="105"/>
      <c r="T22" s="122"/>
      <c r="U22" s="122"/>
    </row>
    <row r="23" spans="2:24" x14ac:dyDescent="0.2">
      <c r="B23" s="115"/>
      <c r="C23" s="31"/>
      <c r="D23" s="31"/>
      <c r="E23" s="131"/>
      <c r="F23" s="28"/>
      <c r="G23" s="120" t="s">
        <v>20</v>
      </c>
      <c r="H23" s="28"/>
      <c r="I23" s="28"/>
      <c r="J23" s="28"/>
      <c r="K23" s="32"/>
      <c r="L23" s="85"/>
      <c r="M23" s="83">
        <f t="shared" si="0"/>
        <v>0</v>
      </c>
      <c r="N23" s="306"/>
      <c r="O23" s="307"/>
      <c r="R23" s="105"/>
      <c r="T23" s="122"/>
      <c r="U23" s="122"/>
      <c r="V23" s="104" t="s">
        <v>70</v>
      </c>
      <c r="W23" s="104" t="s">
        <v>73</v>
      </c>
      <c r="X23" s="104">
        <v>4</v>
      </c>
    </row>
    <row r="24" spans="2:24" x14ac:dyDescent="0.2">
      <c r="B24" s="115"/>
      <c r="C24" s="31"/>
      <c r="D24" s="31"/>
      <c r="E24" s="131"/>
      <c r="F24" s="28"/>
      <c r="G24" s="120" t="s">
        <v>20</v>
      </c>
      <c r="H24" s="28"/>
      <c r="I24" s="28"/>
      <c r="J24" s="28"/>
      <c r="K24" s="32"/>
      <c r="L24" s="85"/>
      <c r="M24" s="83">
        <f t="shared" si="0"/>
        <v>0</v>
      </c>
      <c r="N24" s="306"/>
      <c r="O24" s="307"/>
      <c r="R24" s="105"/>
      <c r="T24" s="122"/>
      <c r="U24" s="122"/>
      <c r="V24" s="104" t="s">
        <v>71</v>
      </c>
      <c r="W24" s="104" t="s">
        <v>74</v>
      </c>
      <c r="X24" s="104">
        <v>6</v>
      </c>
    </row>
    <row r="25" spans="2:24" x14ac:dyDescent="0.2">
      <c r="B25" s="115"/>
      <c r="C25" s="31"/>
      <c r="D25" s="31"/>
      <c r="E25" s="131"/>
      <c r="F25" s="28"/>
      <c r="G25" s="120" t="s">
        <v>20</v>
      </c>
      <c r="H25" s="28"/>
      <c r="I25" s="28"/>
      <c r="J25" s="28"/>
      <c r="K25" s="32"/>
      <c r="L25" s="85"/>
      <c r="M25" s="83">
        <f t="shared" si="0"/>
        <v>0</v>
      </c>
      <c r="N25" s="306"/>
      <c r="O25" s="307"/>
      <c r="R25" s="105"/>
      <c r="T25" s="122"/>
      <c r="U25" s="122"/>
      <c r="V25" s="104" t="s">
        <v>72</v>
      </c>
      <c r="W25" s="104" t="s">
        <v>75</v>
      </c>
      <c r="X25" s="104">
        <v>8</v>
      </c>
    </row>
    <row r="26" spans="2:24" x14ac:dyDescent="0.2">
      <c r="B26" s="115"/>
      <c r="C26" s="31"/>
      <c r="D26" s="31"/>
      <c r="E26" s="131"/>
      <c r="F26" s="28"/>
      <c r="G26" s="120" t="s">
        <v>20</v>
      </c>
      <c r="H26" s="28"/>
      <c r="I26" s="28"/>
      <c r="J26" s="28"/>
      <c r="K26" s="32"/>
      <c r="L26" s="85"/>
      <c r="M26" s="83">
        <f t="shared" si="0"/>
        <v>0</v>
      </c>
      <c r="N26" s="306"/>
      <c r="O26" s="307"/>
      <c r="R26" s="105"/>
      <c r="T26" s="122"/>
      <c r="U26" s="122"/>
      <c r="V26" s="104" t="s">
        <v>98</v>
      </c>
      <c r="W26" s="104" t="s">
        <v>101</v>
      </c>
      <c r="X26" s="104">
        <v>12</v>
      </c>
    </row>
    <row r="27" spans="2:24" x14ac:dyDescent="0.2">
      <c r="B27" s="115"/>
      <c r="C27" s="31"/>
      <c r="D27" s="31"/>
      <c r="E27" s="131"/>
      <c r="F27" s="28"/>
      <c r="G27" s="120" t="s">
        <v>20</v>
      </c>
      <c r="H27" s="28"/>
      <c r="I27" s="28"/>
      <c r="J27" s="28"/>
      <c r="K27" s="32"/>
      <c r="L27" s="85"/>
      <c r="M27" s="83">
        <f t="shared" si="0"/>
        <v>0</v>
      </c>
      <c r="N27" s="306"/>
      <c r="O27" s="307"/>
      <c r="R27" s="105"/>
      <c r="T27" s="122"/>
      <c r="U27" s="122"/>
      <c r="V27" s="104" t="s">
        <v>99</v>
      </c>
      <c r="W27" s="104" t="s">
        <v>102</v>
      </c>
      <c r="X27" s="104">
        <v>24</v>
      </c>
    </row>
    <row r="28" spans="2:24" x14ac:dyDescent="0.2">
      <c r="B28" s="115"/>
      <c r="C28" s="42"/>
      <c r="D28" s="42"/>
      <c r="E28" s="132"/>
      <c r="F28" s="43"/>
      <c r="G28" s="121" t="s">
        <v>20</v>
      </c>
      <c r="H28" s="43"/>
      <c r="I28" s="43"/>
      <c r="J28" s="43"/>
      <c r="K28" s="133"/>
      <c r="L28" s="45"/>
      <c r="M28" s="83">
        <f t="shared" si="0"/>
        <v>0</v>
      </c>
      <c r="N28" s="306"/>
      <c r="O28" s="307"/>
      <c r="R28" s="105"/>
      <c r="T28" s="122"/>
      <c r="U28" s="122"/>
      <c r="V28" s="104" t="s">
        <v>100</v>
      </c>
      <c r="W28" s="104" t="s">
        <v>103</v>
      </c>
    </row>
    <row r="29" spans="2:24" x14ac:dyDescent="0.2">
      <c r="B29" s="115"/>
      <c r="C29" s="42"/>
      <c r="D29" s="42"/>
      <c r="E29" s="132"/>
      <c r="F29" s="43"/>
      <c r="G29" s="121" t="s">
        <v>20</v>
      </c>
      <c r="H29" s="43"/>
      <c r="I29" s="43"/>
      <c r="J29" s="43"/>
      <c r="K29" s="133"/>
      <c r="L29" s="45"/>
      <c r="M29" s="83">
        <f t="shared" si="0"/>
        <v>0</v>
      </c>
      <c r="N29" s="306"/>
      <c r="O29" s="307"/>
      <c r="R29" s="105"/>
      <c r="T29" s="122"/>
      <c r="U29" s="122"/>
    </row>
    <row r="30" spans="2:24" x14ac:dyDescent="0.2">
      <c r="B30" s="115"/>
      <c r="C30" s="42"/>
      <c r="D30" s="42"/>
      <c r="E30" s="132"/>
      <c r="F30" s="43"/>
      <c r="G30" s="121" t="s">
        <v>20</v>
      </c>
      <c r="H30" s="43"/>
      <c r="I30" s="43"/>
      <c r="J30" s="43"/>
      <c r="K30" s="133"/>
      <c r="L30" s="45"/>
      <c r="M30" s="83">
        <f t="shared" si="0"/>
        <v>0</v>
      </c>
      <c r="N30" s="306"/>
      <c r="O30" s="307"/>
      <c r="R30" s="105"/>
      <c r="T30" s="122"/>
      <c r="U30" s="122"/>
      <c r="V30" s="104">
        <v>1</v>
      </c>
      <c r="W30" s="64" t="s">
        <v>117</v>
      </c>
    </row>
    <row r="31" spans="2:24" x14ac:dyDescent="0.2">
      <c r="B31" s="115"/>
      <c r="C31" s="42"/>
      <c r="D31" s="42"/>
      <c r="E31" s="132"/>
      <c r="F31" s="43"/>
      <c r="G31" s="121" t="s">
        <v>20</v>
      </c>
      <c r="H31" s="43"/>
      <c r="I31" s="43"/>
      <c r="J31" s="43"/>
      <c r="K31" s="133"/>
      <c r="L31" s="45"/>
      <c r="M31" s="83">
        <f t="shared" si="0"/>
        <v>0</v>
      </c>
      <c r="N31" s="306"/>
      <c r="O31" s="307"/>
      <c r="R31" s="105"/>
      <c r="T31" s="122"/>
      <c r="U31" s="122"/>
      <c r="V31" s="104">
        <v>2</v>
      </c>
      <c r="W31" s="64" t="s">
        <v>118</v>
      </c>
    </row>
    <row r="32" spans="2:24" x14ac:dyDescent="0.2">
      <c r="B32" s="115"/>
      <c r="C32" s="42"/>
      <c r="D32" s="42"/>
      <c r="E32" s="132"/>
      <c r="F32" s="43"/>
      <c r="G32" s="121" t="s">
        <v>20</v>
      </c>
      <c r="H32" s="43"/>
      <c r="I32" s="43"/>
      <c r="J32" s="43"/>
      <c r="K32" s="133"/>
      <c r="L32" s="45"/>
      <c r="M32" s="83">
        <f t="shared" si="0"/>
        <v>0</v>
      </c>
      <c r="N32" s="306"/>
      <c r="O32" s="307"/>
      <c r="R32" s="105"/>
      <c r="T32" s="122"/>
      <c r="U32" s="122"/>
      <c r="V32" s="104">
        <v>3</v>
      </c>
      <c r="W32" s="134" t="str">
        <f>IF(OR(M59&gt;0,N59&gt;0,O59&gt;0),ROUND(((SUM(M59:O59)-SUM(M56:O56))/SUM(M56:O56)),2)*100,"")</f>
        <v/>
      </c>
    </row>
    <row r="33" spans="2:22" x14ac:dyDescent="0.2">
      <c r="B33" s="115"/>
      <c r="C33" s="42"/>
      <c r="D33" s="42"/>
      <c r="E33" s="132"/>
      <c r="F33" s="43"/>
      <c r="G33" s="121" t="s">
        <v>20</v>
      </c>
      <c r="H33" s="43"/>
      <c r="I33" s="43"/>
      <c r="J33" s="43"/>
      <c r="K33" s="133"/>
      <c r="L33" s="45"/>
      <c r="M33" s="83">
        <f t="shared" si="0"/>
        <v>0</v>
      </c>
      <c r="N33" s="306"/>
      <c r="O33" s="307"/>
      <c r="R33" s="105"/>
      <c r="T33" s="122"/>
      <c r="U33" s="122"/>
      <c r="V33" s="104">
        <v>4</v>
      </c>
    </row>
    <row r="34" spans="2:22" x14ac:dyDescent="0.2">
      <c r="B34" s="115"/>
      <c r="C34" s="42"/>
      <c r="D34" s="42"/>
      <c r="E34" s="132"/>
      <c r="F34" s="43"/>
      <c r="G34" s="121" t="s">
        <v>20</v>
      </c>
      <c r="H34" s="43"/>
      <c r="I34" s="43"/>
      <c r="J34" s="43"/>
      <c r="K34" s="133"/>
      <c r="L34" s="45"/>
      <c r="M34" s="83">
        <f t="shared" si="0"/>
        <v>0</v>
      </c>
      <c r="N34" s="306"/>
      <c r="O34" s="307"/>
      <c r="R34" s="105"/>
      <c r="T34" s="122"/>
      <c r="U34" s="122"/>
    </row>
    <row r="35" spans="2:22" x14ac:dyDescent="0.2">
      <c r="B35" s="115"/>
      <c r="C35" s="42"/>
      <c r="D35" s="42"/>
      <c r="E35" s="132"/>
      <c r="F35" s="43"/>
      <c r="G35" s="121" t="s">
        <v>20</v>
      </c>
      <c r="H35" s="43"/>
      <c r="I35" s="43"/>
      <c r="J35" s="43"/>
      <c r="K35" s="133"/>
      <c r="L35" s="45"/>
      <c r="M35" s="83">
        <f t="shared" si="0"/>
        <v>0</v>
      </c>
      <c r="N35" s="306"/>
      <c r="O35" s="307"/>
      <c r="R35" s="105"/>
      <c r="T35" s="122"/>
      <c r="U35" s="122"/>
    </row>
    <row r="36" spans="2:22" x14ac:dyDescent="0.2">
      <c r="B36" s="115"/>
      <c r="C36" s="42"/>
      <c r="D36" s="42"/>
      <c r="E36" s="132"/>
      <c r="F36" s="43"/>
      <c r="G36" s="121" t="s">
        <v>20</v>
      </c>
      <c r="H36" s="43"/>
      <c r="I36" s="43"/>
      <c r="J36" s="43"/>
      <c r="K36" s="133"/>
      <c r="L36" s="45"/>
      <c r="M36" s="83">
        <f t="shared" si="0"/>
        <v>0</v>
      </c>
      <c r="N36" s="306"/>
      <c r="O36" s="307"/>
      <c r="R36" s="105"/>
      <c r="T36" s="122"/>
      <c r="U36" s="122"/>
    </row>
    <row r="37" spans="2:22" x14ac:dyDescent="0.2">
      <c r="B37" s="115"/>
      <c r="C37" s="42"/>
      <c r="D37" s="42"/>
      <c r="E37" s="132"/>
      <c r="F37" s="43"/>
      <c r="G37" s="121" t="s">
        <v>20</v>
      </c>
      <c r="H37" s="43"/>
      <c r="I37" s="43"/>
      <c r="J37" s="43"/>
      <c r="K37" s="133"/>
      <c r="L37" s="45"/>
      <c r="M37" s="83">
        <f t="shared" si="0"/>
        <v>0</v>
      </c>
      <c r="N37" s="306"/>
      <c r="O37" s="307"/>
      <c r="R37" s="105"/>
      <c r="T37" s="122"/>
      <c r="U37" s="122"/>
    </row>
    <row r="38" spans="2:22" x14ac:dyDescent="0.2">
      <c r="B38" s="115"/>
      <c r="C38" s="42"/>
      <c r="D38" s="42"/>
      <c r="E38" s="132"/>
      <c r="F38" s="43"/>
      <c r="G38" s="121" t="s">
        <v>20</v>
      </c>
      <c r="H38" s="43"/>
      <c r="I38" s="43"/>
      <c r="J38" s="43"/>
      <c r="K38" s="133"/>
      <c r="L38" s="45"/>
      <c r="M38" s="83">
        <f t="shared" si="0"/>
        <v>0</v>
      </c>
      <c r="N38" s="306"/>
      <c r="O38" s="307"/>
      <c r="R38" s="105"/>
      <c r="T38" s="122"/>
      <c r="U38" s="122"/>
    </row>
    <row r="39" spans="2:22" x14ac:dyDescent="0.2">
      <c r="B39" s="115"/>
      <c r="C39" s="42"/>
      <c r="D39" s="42"/>
      <c r="E39" s="132"/>
      <c r="F39" s="43"/>
      <c r="G39" s="121" t="s">
        <v>20</v>
      </c>
      <c r="H39" s="43"/>
      <c r="I39" s="43"/>
      <c r="J39" s="43"/>
      <c r="K39" s="133"/>
      <c r="L39" s="45"/>
      <c r="M39" s="83">
        <f t="shared" si="0"/>
        <v>0</v>
      </c>
      <c r="N39" s="306"/>
      <c r="O39" s="307"/>
      <c r="R39" s="105"/>
      <c r="T39" s="122"/>
      <c r="U39" s="122"/>
    </row>
    <row r="40" spans="2:22" x14ac:dyDescent="0.2">
      <c r="B40" s="115"/>
      <c r="C40" s="42"/>
      <c r="D40" s="42"/>
      <c r="E40" s="132"/>
      <c r="F40" s="43"/>
      <c r="G40" s="121" t="s">
        <v>20</v>
      </c>
      <c r="H40" s="43"/>
      <c r="I40" s="43"/>
      <c r="J40" s="43"/>
      <c r="K40" s="133"/>
      <c r="L40" s="45"/>
      <c r="M40" s="83">
        <f t="shared" si="0"/>
        <v>0</v>
      </c>
      <c r="N40" s="306"/>
      <c r="O40" s="307"/>
      <c r="R40" s="105"/>
      <c r="T40" s="122"/>
      <c r="U40" s="122"/>
    </row>
    <row r="41" spans="2:22" x14ac:dyDescent="0.2">
      <c r="B41" s="115"/>
      <c r="C41" s="42"/>
      <c r="D41" s="42"/>
      <c r="E41" s="132"/>
      <c r="F41" s="43"/>
      <c r="G41" s="121" t="s">
        <v>20</v>
      </c>
      <c r="H41" s="43"/>
      <c r="I41" s="43"/>
      <c r="J41" s="43"/>
      <c r="K41" s="133"/>
      <c r="L41" s="45"/>
      <c r="M41" s="83">
        <f t="shared" si="0"/>
        <v>0</v>
      </c>
      <c r="N41" s="306"/>
      <c r="O41" s="307"/>
      <c r="R41" s="105"/>
      <c r="T41" s="122"/>
      <c r="U41" s="122"/>
    </row>
    <row r="42" spans="2:22" x14ac:dyDescent="0.2">
      <c r="B42" s="115"/>
      <c r="C42" s="42"/>
      <c r="D42" s="42"/>
      <c r="E42" s="132"/>
      <c r="F42" s="43"/>
      <c r="G42" s="121" t="s">
        <v>20</v>
      </c>
      <c r="H42" s="43"/>
      <c r="I42" s="43"/>
      <c r="J42" s="43"/>
      <c r="K42" s="133"/>
      <c r="L42" s="45"/>
      <c r="M42" s="83">
        <f t="shared" si="0"/>
        <v>0</v>
      </c>
      <c r="N42" s="306"/>
      <c r="O42" s="307"/>
      <c r="R42" s="105"/>
      <c r="T42" s="122"/>
      <c r="U42" s="122"/>
    </row>
    <row r="43" spans="2:22" x14ac:dyDescent="0.2">
      <c r="B43" s="115"/>
      <c r="C43" s="42"/>
      <c r="D43" s="42"/>
      <c r="E43" s="132"/>
      <c r="F43" s="43"/>
      <c r="G43" s="121" t="s">
        <v>20</v>
      </c>
      <c r="H43" s="43"/>
      <c r="I43" s="43"/>
      <c r="J43" s="43"/>
      <c r="K43" s="133"/>
      <c r="L43" s="45"/>
      <c r="M43" s="83">
        <f t="shared" si="0"/>
        <v>0</v>
      </c>
      <c r="N43" s="306"/>
      <c r="O43" s="307"/>
      <c r="R43" s="105"/>
      <c r="T43" s="122"/>
      <c r="U43" s="122"/>
    </row>
    <row r="44" spans="2:22" x14ac:dyDescent="0.2">
      <c r="B44" s="115"/>
      <c r="C44" s="42"/>
      <c r="D44" s="42"/>
      <c r="E44" s="132"/>
      <c r="F44" s="43"/>
      <c r="G44" s="121" t="s">
        <v>20</v>
      </c>
      <c r="H44" s="43"/>
      <c r="I44" s="43"/>
      <c r="J44" s="43"/>
      <c r="K44" s="133"/>
      <c r="L44" s="45"/>
      <c r="M44" s="83">
        <f t="shared" si="0"/>
        <v>0</v>
      </c>
      <c r="N44" s="306"/>
      <c r="O44" s="307"/>
      <c r="R44" s="105"/>
      <c r="T44" s="122"/>
      <c r="U44" s="122"/>
    </row>
    <row r="45" spans="2:22" x14ac:dyDescent="0.2">
      <c r="B45" s="115"/>
      <c r="C45" s="42"/>
      <c r="D45" s="42"/>
      <c r="E45" s="132"/>
      <c r="F45" s="43"/>
      <c r="G45" s="121" t="s">
        <v>20</v>
      </c>
      <c r="H45" s="43"/>
      <c r="I45" s="43"/>
      <c r="J45" s="43"/>
      <c r="K45" s="133"/>
      <c r="L45" s="45"/>
      <c r="M45" s="83">
        <f t="shared" si="0"/>
        <v>0</v>
      </c>
      <c r="N45" s="306"/>
      <c r="O45" s="307"/>
      <c r="R45" s="105"/>
      <c r="T45" s="122"/>
      <c r="U45" s="122"/>
    </row>
    <row r="46" spans="2:22" x14ac:dyDescent="0.2">
      <c r="B46" s="115"/>
      <c r="C46" s="42"/>
      <c r="D46" s="42"/>
      <c r="E46" s="132"/>
      <c r="F46" s="43"/>
      <c r="G46" s="121" t="s">
        <v>20</v>
      </c>
      <c r="H46" s="43"/>
      <c r="I46" s="43"/>
      <c r="J46" s="43"/>
      <c r="K46" s="133"/>
      <c r="L46" s="45"/>
      <c r="M46" s="83">
        <f t="shared" si="0"/>
        <v>0</v>
      </c>
      <c r="N46" s="306"/>
      <c r="O46" s="307"/>
      <c r="R46" s="105"/>
      <c r="T46" s="122"/>
      <c r="U46" s="122"/>
    </row>
    <row r="47" spans="2:22" x14ac:dyDescent="0.2">
      <c r="B47" s="115"/>
      <c r="C47" s="42"/>
      <c r="D47" s="42"/>
      <c r="E47" s="132"/>
      <c r="F47" s="43"/>
      <c r="G47" s="121" t="s">
        <v>20</v>
      </c>
      <c r="H47" s="43"/>
      <c r="I47" s="43"/>
      <c r="J47" s="43"/>
      <c r="K47" s="133"/>
      <c r="L47" s="45"/>
      <c r="M47" s="83">
        <f t="shared" si="0"/>
        <v>0</v>
      </c>
      <c r="N47" s="306"/>
      <c r="O47" s="307"/>
      <c r="R47" s="105"/>
      <c r="T47" s="122"/>
      <c r="U47" s="122"/>
    </row>
    <row r="48" spans="2:22" x14ac:dyDescent="0.2">
      <c r="B48" s="115"/>
      <c r="C48" s="42"/>
      <c r="D48" s="42"/>
      <c r="E48" s="132"/>
      <c r="F48" s="43"/>
      <c r="G48" s="121" t="s">
        <v>20</v>
      </c>
      <c r="H48" s="43"/>
      <c r="I48" s="43"/>
      <c r="J48" s="43"/>
      <c r="K48" s="133"/>
      <c r="L48" s="45"/>
      <c r="M48" s="83">
        <f t="shared" si="0"/>
        <v>0</v>
      </c>
      <c r="N48" s="306"/>
      <c r="O48" s="307"/>
      <c r="R48" s="105"/>
      <c r="T48" s="122"/>
      <c r="U48" s="122"/>
    </row>
    <row r="49" spans="1:21" x14ac:dyDescent="0.2">
      <c r="B49" s="115"/>
      <c r="C49" s="42"/>
      <c r="D49" s="42"/>
      <c r="E49" s="132"/>
      <c r="F49" s="43"/>
      <c r="G49" s="121" t="s">
        <v>20</v>
      </c>
      <c r="H49" s="43"/>
      <c r="I49" s="43"/>
      <c r="J49" s="43"/>
      <c r="K49" s="133"/>
      <c r="L49" s="45"/>
      <c r="M49" s="83">
        <f t="shared" si="0"/>
        <v>0</v>
      </c>
      <c r="N49" s="306"/>
      <c r="O49" s="307"/>
      <c r="R49" s="105"/>
      <c r="T49" s="122"/>
      <c r="U49" s="122"/>
    </row>
    <row r="50" spans="1:21" x14ac:dyDescent="0.2">
      <c r="B50" s="115"/>
      <c r="C50" s="42"/>
      <c r="D50" s="42"/>
      <c r="E50" s="132"/>
      <c r="F50" s="43"/>
      <c r="G50" s="121" t="s">
        <v>20</v>
      </c>
      <c r="H50" s="43"/>
      <c r="I50" s="43"/>
      <c r="J50" s="43"/>
      <c r="K50" s="133"/>
      <c r="L50" s="45"/>
      <c r="M50" s="83">
        <f t="shared" si="0"/>
        <v>0</v>
      </c>
      <c r="N50" s="306"/>
      <c r="O50" s="307"/>
      <c r="R50" s="105"/>
      <c r="T50" s="122"/>
      <c r="U50" s="122"/>
    </row>
    <row r="51" spans="1:21" x14ac:dyDescent="0.2">
      <c r="B51" s="115"/>
      <c r="C51" s="42"/>
      <c r="D51" s="42"/>
      <c r="E51" s="132"/>
      <c r="F51" s="43"/>
      <c r="G51" s="121" t="s">
        <v>20</v>
      </c>
      <c r="H51" s="43"/>
      <c r="I51" s="43"/>
      <c r="J51" s="43"/>
      <c r="K51" s="133"/>
      <c r="L51" s="45"/>
      <c r="M51" s="83">
        <f t="shared" si="0"/>
        <v>0</v>
      </c>
      <c r="N51" s="306"/>
      <c r="O51" s="307"/>
      <c r="R51" s="105"/>
      <c r="T51" s="122"/>
      <c r="U51" s="122"/>
    </row>
    <row r="52" spans="1:21" x14ac:dyDescent="0.2">
      <c r="B52" s="115"/>
      <c r="C52" s="42"/>
      <c r="D52" s="42"/>
      <c r="E52" s="132"/>
      <c r="F52" s="43"/>
      <c r="G52" s="121" t="s">
        <v>20</v>
      </c>
      <c r="H52" s="43"/>
      <c r="I52" s="43"/>
      <c r="J52" s="43"/>
      <c r="K52" s="133"/>
      <c r="L52" s="45"/>
      <c r="M52" s="83">
        <f t="shared" si="0"/>
        <v>0</v>
      </c>
      <c r="N52" s="306"/>
      <c r="O52" s="307"/>
      <c r="R52" s="105"/>
      <c r="T52" s="122"/>
      <c r="U52" s="122"/>
    </row>
    <row r="53" spans="1:21" ht="13.5" thickBot="1" x14ac:dyDescent="0.25">
      <c r="B53" s="115"/>
      <c r="C53" s="42"/>
      <c r="D53" s="42"/>
      <c r="E53" s="132"/>
      <c r="F53" s="43"/>
      <c r="G53" s="121" t="s">
        <v>20</v>
      </c>
      <c r="H53" s="43"/>
      <c r="I53" s="43"/>
      <c r="J53" s="43"/>
      <c r="K53" s="133"/>
      <c r="L53" s="45"/>
      <c r="M53" s="83">
        <f t="shared" si="0"/>
        <v>0</v>
      </c>
      <c r="N53" s="306"/>
      <c r="O53" s="310"/>
      <c r="P53" s="135"/>
      <c r="R53" s="105"/>
      <c r="T53" s="122"/>
      <c r="U53" s="122"/>
    </row>
    <row r="54" spans="1:21" ht="13.5" thickTop="1" x14ac:dyDescent="0.2">
      <c r="B54" s="115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136"/>
      <c r="R54" s="105"/>
      <c r="T54" s="122"/>
      <c r="U54" s="122"/>
    </row>
    <row r="55" spans="1:21" x14ac:dyDescent="0.2">
      <c r="B55" s="115"/>
      <c r="C55" s="64" t="s">
        <v>119</v>
      </c>
      <c r="M55" s="89" t="s">
        <v>73</v>
      </c>
      <c r="N55" s="89" t="s">
        <v>74</v>
      </c>
      <c r="O55" s="89" t="s">
        <v>75</v>
      </c>
      <c r="R55" s="105"/>
      <c r="T55" s="122"/>
      <c r="U55" s="122"/>
    </row>
    <row r="56" spans="1:21" x14ac:dyDescent="0.2">
      <c r="B56" s="115"/>
      <c r="C56" s="64" t="s">
        <v>120</v>
      </c>
      <c r="L56" s="93" t="s">
        <v>14</v>
      </c>
      <c r="M56" s="94">
        <f>SUMIF($C$17:$C$53, RIGHT(M55,1), $M$17:$M$53)</f>
        <v>0</v>
      </c>
      <c r="N56" s="94">
        <f>SUMIF($C$17:$C$53, RIGHT(N55,1), $M$17:$M$53)</f>
        <v>0</v>
      </c>
      <c r="O56" s="94">
        <f>SUMIF($C$17:$C$53, RIGHT(O55,1), $M$17:$M$53)</f>
        <v>0</v>
      </c>
      <c r="P56" s="64" t="str">
        <f>M11</f>
        <v/>
      </c>
      <c r="R56" s="105"/>
      <c r="T56" s="122"/>
      <c r="U56" s="122"/>
    </row>
    <row r="57" spans="1:21" ht="13.5" thickBot="1" x14ac:dyDescent="0.25">
      <c r="B57" s="115"/>
      <c r="C57" s="64" t="s">
        <v>121</v>
      </c>
      <c r="L57" s="93" t="str">
        <f>IF(OR(M59&gt;0,N59&gt;0,O59&gt;0),"As Needed "&amp;W32&amp;"%","As Needed")</f>
        <v>As Needed</v>
      </c>
      <c r="M57" s="94" t="str">
        <f>IF(M59&gt;0,M59-M56,"")</f>
        <v/>
      </c>
      <c r="N57" s="94" t="str">
        <f t="shared" ref="N57:O57" si="1">IF(N59&gt;0,N59-N56,"")</f>
        <v/>
      </c>
      <c r="O57" s="94" t="str">
        <f t="shared" si="1"/>
        <v/>
      </c>
      <c r="P57" s="64" t="str">
        <f>M11</f>
        <v/>
      </c>
      <c r="R57" s="105"/>
      <c r="T57" s="122"/>
      <c r="U57" s="122"/>
    </row>
    <row r="58" spans="1:21" ht="13.5" thickTop="1" x14ac:dyDescent="0.2">
      <c r="B58" s="115"/>
      <c r="C58" s="64" t="s">
        <v>122</v>
      </c>
      <c r="L58" s="95"/>
      <c r="M58" s="48"/>
      <c r="N58" s="48"/>
      <c r="O58" s="48"/>
      <c r="R58" s="105"/>
      <c r="T58" s="122"/>
      <c r="U58" s="122"/>
    </row>
    <row r="59" spans="1:21" x14ac:dyDescent="0.2">
      <c r="B59" s="115"/>
      <c r="C59" s="64" t="s">
        <v>123</v>
      </c>
      <c r="L59" s="75" t="s">
        <v>23</v>
      </c>
      <c r="M59" s="89"/>
      <c r="N59" s="89"/>
      <c r="O59" s="89"/>
      <c r="P59" s="66" t="str">
        <f>M11</f>
        <v/>
      </c>
      <c r="R59" s="105"/>
      <c r="T59" s="122"/>
      <c r="U59" s="122"/>
    </row>
    <row r="60" spans="1:21" x14ac:dyDescent="0.2">
      <c r="B60" s="311"/>
      <c r="C60" s="266"/>
      <c r="D60" s="266"/>
      <c r="E60" s="266"/>
      <c r="F60" s="266"/>
      <c r="G60" s="266"/>
      <c r="H60" s="266"/>
      <c r="I60" s="266"/>
      <c r="J60" s="266"/>
      <c r="K60" s="266"/>
      <c r="L60" s="266"/>
      <c r="M60" s="266"/>
      <c r="N60" s="266"/>
      <c r="O60" s="266"/>
      <c r="P60" s="266"/>
      <c r="Q60" s="266"/>
      <c r="R60" s="267"/>
      <c r="T60" s="122"/>
      <c r="U60" s="122"/>
    </row>
    <row r="61" spans="1:21" x14ac:dyDescent="0.2">
      <c r="T61" s="122"/>
      <c r="U61" s="122"/>
    </row>
    <row r="62" spans="1:21" x14ac:dyDescent="0.2">
      <c r="A62" s="208"/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122"/>
      <c r="U62" s="122"/>
    </row>
    <row r="63" spans="1:21" x14ac:dyDescent="0.2">
      <c r="A63" s="208"/>
      <c r="B63" s="20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08"/>
      <c r="S63" s="208"/>
      <c r="T63" s="122"/>
      <c r="U63" s="122"/>
    </row>
    <row r="64" spans="1:21" x14ac:dyDescent="0.2">
      <c r="A64" s="208"/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8"/>
      <c r="S64" s="208"/>
      <c r="T64" s="122"/>
      <c r="U64" s="122"/>
    </row>
    <row r="65" spans="1:21" x14ac:dyDescent="0.2">
      <c r="A65" s="208"/>
      <c r="B65" s="208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122"/>
      <c r="U65" s="122"/>
    </row>
    <row r="66" spans="1:21" x14ac:dyDescent="0.2">
      <c r="A66" s="208"/>
      <c r="B66" s="208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122"/>
      <c r="U66" s="122"/>
    </row>
    <row r="67" spans="1:21" x14ac:dyDescent="0.2">
      <c r="A67" s="208"/>
      <c r="B67" s="208"/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8"/>
      <c r="R67" s="208"/>
      <c r="S67" s="208"/>
      <c r="T67" s="122"/>
      <c r="U67" s="122"/>
    </row>
    <row r="72" spans="1:21" hidden="1" x14ac:dyDescent="0.2">
      <c r="B72" s="104" t="s">
        <v>4</v>
      </c>
      <c r="F72" s="64" t="s">
        <v>18</v>
      </c>
    </row>
    <row r="73" spans="1:21" hidden="1" x14ac:dyDescent="0.2">
      <c r="B73" s="104" t="s">
        <v>31</v>
      </c>
      <c r="F73" s="64" t="s">
        <v>97</v>
      </c>
    </row>
    <row r="74" spans="1:21" hidden="1" x14ac:dyDescent="0.2">
      <c r="F74" s="104" t="s">
        <v>142</v>
      </c>
    </row>
  </sheetData>
  <sheetProtection sheet="1" formatCells="0" insertRows="0" deleteRows="0"/>
  <mergeCells count="74">
    <mergeCell ref="N51:O51"/>
    <mergeCell ref="N52:O52"/>
    <mergeCell ref="N53:O53"/>
    <mergeCell ref="B60:R60"/>
    <mergeCell ref="A62:S67"/>
    <mergeCell ref="N50:O50"/>
    <mergeCell ref="N39:O39"/>
    <mergeCell ref="N40:O40"/>
    <mergeCell ref="N41:O41"/>
    <mergeCell ref="N42:O42"/>
    <mergeCell ref="N43:O43"/>
    <mergeCell ref="N44:O44"/>
    <mergeCell ref="N45:O45"/>
    <mergeCell ref="N46:O46"/>
    <mergeCell ref="N47:O47"/>
    <mergeCell ref="N48:O48"/>
    <mergeCell ref="N49:O49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J14:K14"/>
    <mergeCell ref="C15:C16"/>
    <mergeCell ref="D15:D16"/>
    <mergeCell ref="E15:E16"/>
    <mergeCell ref="F15:F16"/>
    <mergeCell ref="G15:G16"/>
    <mergeCell ref="H15:H16"/>
    <mergeCell ref="I15:I16"/>
    <mergeCell ref="J15:J16"/>
    <mergeCell ref="B10:G10"/>
    <mergeCell ref="H10:L10"/>
    <mergeCell ref="M10:R10"/>
    <mergeCell ref="B11:G11"/>
    <mergeCell ref="H11:L11"/>
    <mergeCell ref="M11:R11"/>
    <mergeCell ref="B6:L6"/>
    <mergeCell ref="M6:P6"/>
    <mergeCell ref="Q6:R6"/>
    <mergeCell ref="B7:G7"/>
    <mergeCell ref="H7:L7"/>
    <mergeCell ref="M7:P7"/>
    <mergeCell ref="Q7:Q8"/>
    <mergeCell ref="R7:R8"/>
    <mergeCell ref="B8:G9"/>
    <mergeCell ref="H8:L9"/>
    <mergeCell ref="M8:P9"/>
    <mergeCell ref="B5:L5"/>
    <mergeCell ref="M5:P5"/>
    <mergeCell ref="Q5:R5"/>
    <mergeCell ref="B2:G2"/>
    <mergeCell ref="Q2:R3"/>
    <mergeCell ref="B3:G3"/>
    <mergeCell ref="B4:P4"/>
    <mergeCell ref="Q4:R4"/>
  </mergeCells>
  <conditionalFormatting sqref="H11:I11 L11">
    <cfRule type="cellIs" dxfId="458" priority="71" stopIfTrue="1" operator="lessThan">
      <formula>$B$11</formula>
    </cfRule>
  </conditionalFormatting>
  <conditionalFormatting sqref="R7:R8 Q6:R6 B8:B9 B11 M6 D11 D8:D9 F8:I9 F11:G11 L8:L9">
    <cfRule type="cellIs" dxfId="457" priority="70" stopIfTrue="1" operator="equal">
      <formula>0</formula>
    </cfRule>
  </conditionalFormatting>
  <conditionalFormatting sqref="H11:I11 L11">
    <cfRule type="cellIs" dxfId="456" priority="68" stopIfTrue="1" operator="equal">
      <formula>0</formula>
    </cfRule>
    <cfRule type="cellIs" dxfId="455" priority="69" stopIfTrue="1" operator="lessThan">
      <formula>$B$11</formula>
    </cfRule>
  </conditionalFormatting>
  <conditionalFormatting sqref="M5:P5">
    <cfRule type="cellIs" dxfId="454" priority="52" operator="equal">
      <formula>0</formula>
    </cfRule>
    <cfRule type="cellIs" dxfId="453" priority="67" stopIfTrue="1" operator="equal">
      <formula>"NO PAY ITEM"</formula>
    </cfRule>
  </conditionalFormatting>
  <conditionalFormatting sqref="B8:B9 D8:D9 F8:G9">
    <cfRule type="cellIs" dxfId="452" priority="65" operator="equal">
      <formula>"Name"</formula>
    </cfRule>
    <cfRule type="cellIs" dxfId="451" priority="66" stopIfTrue="1" operator="equal">
      <formula>0</formula>
    </cfRule>
  </conditionalFormatting>
  <conditionalFormatting sqref="B6 D6 F6:I6 L6">
    <cfRule type="expression" dxfId="450" priority="64">
      <formula>OR($B$6="PRA-PROJECT 123(4)",$B$6="")=TRUE</formula>
    </cfRule>
  </conditionalFormatting>
  <conditionalFormatting sqref="B8 D8 F8">
    <cfRule type="cellIs" dxfId="449" priority="62" operator="equal">
      <formula>"Name"</formula>
    </cfRule>
    <cfRule type="cellIs" dxfId="448" priority="63" stopIfTrue="1" operator="equal">
      <formula>""</formula>
    </cfRule>
  </conditionalFormatting>
  <conditionalFormatting sqref="C11 C8:C9">
    <cfRule type="cellIs" dxfId="447" priority="61" stopIfTrue="1" operator="equal">
      <formula>0</formula>
    </cfRule>
  </conditionalFormatting>
  <conditionalFormatting sqref="C8:C9">
    <cfRule type="cellIs" dxfId="446" priority="59" operator="equal">
      <formula>"Name"</formula>
    </cfRule>
    <cfRule type="cellIs" dxfId="445" priority="60" stopIfTrue="1" operator="equal">
      <formula>0</formula>
    </cfRule>
  </conditionalFormatting>
  <conditionalFormatting sqref="C6">
    <cfRule type="expression" dxfId="444" priority="58">
      <formula>OR($B$6="PRA-PROJECT 123(4)",$B$6="")=TRUE</formula>
    </cfRule>
  </conditionalFormatting>
  <conditionalFormatting sqref="C8">
    <cfRule type="cellIs" dxfId="443" priority="56" operator="equal">
      <formula>"Name"</formula>
    </cfRule>
    <cfRule type="cellIs" dxfId="442" priority="57" stopIfTrue="1" operator="equal">
      <formula>""</formula>
    </cfRule>
  </conditionalFormatting>
  <conditionalFormatting sqref="C17:C53">
    <cfRule type="expression" dxfId="441" priority="48">
      <formula>$C17="F"</formula>
    </cfRule>
    <cfRule type="expression" dxfId="440" priority="49">
      <formula>$C17="E"</formula>
    </cfRule>
    <cfRule type="expression" dxfId="439" priority="50">
      <formula>$C17="D"</formula>
    </cfRule>
    <cfRule type="expression" dxfId="438" priority="53">
      <formula>$C17="C"</formula>
    </cfRule>
    <cfRule type="expression" dxfId="437" priority="54">
      <formula>$C17="B"</formula>
    </cfRule>
    <cfRule type="expression" dxfId="436" priority="55">
      <formula>$C17="A"</formula>
    </cfRule>
  </conditionalFormatting>
  <conditionalFormatting sqref="F17:F53 H17:H53">
    <cfRule type="expression" dxfId="435" priority="2">
      <formula>$F$15="KM.P."</formula>
    </cfRule>
    <cfRule type="expression" dxfId="434" priority="51">
      <formula>$F$15="M.P."</formula>
    </cfRule>
  </conditionalFormatting>
  <conditionalFormatting sqref="M55:O55">
    <cfRule type="expression" dxfId="433" priority="42">
      <formula>M$55="Sch F"</formula>
    </cfRule>
    <cfRule type="expression" dxfId="432" priority="43">
      <formula>M$55="Sch E"</formula>
    </cfRule>
    <cfRule type="expression" dxfId="431" priority="44">
      <formula>M$55="Sch D"</formula>
    </cfRule>
    <cfRule type="expression" dxfId="430" priority="45">
      <formula>M$55="Sch C"</formula>
    </cfRule>
    <cfRule type="expression" dxfId="429" priority="46">
      <formula>M$55="Sch b"</formula>
    </cfRule>
    <cfRule type="expression" dxfId="428" priority="47">
      <formula>M$55="Sch A"</formula>
    </cfRule>
  </conditionalFormatting>
  <conditionalFormatting sqref="M59">
    <cfRule type="expression" dxfId="427" priority="35" stopIfTrue="1">
      <formula>AND(M56&gt;0,M59="")=TRUE</formula>
    </cfRule>
    <cfRule type="expression" dxfId="426" priority="36">
      <formula>AND(M55="Sch F",M59&lt;&gt;0)=TRUE</formula>
    </cfRule>
    <cfRule type="expression" dxfId="425" priority="37">
      <formula>AND(M55="Sch E",M59&lt;&gt;0)=TRUE</formula>
    </cfRule>
    <cfRule type="expression" dxfId="424" priority="38">
      <formula>AND(M55="Sch D",M59&lt;&gt;0)=TRUE</formula>
    </cfRule>
    <cfRule type="expression" dxfId="423" priority="39">
      <formula>AND(M55="Sch C",M59&lt;&gt;0)=TRUE</formula>
    </cfRule>
    <cfRule type="expression" dxfId="422" priority="40">
      <formula>AND(M55="Sch B",M59&lt;&gt;0)=TRUE</formula>
    </cfRule>
    <cfRule type="expression" dxfId="421" priority="41">
      <formula>AND(M55="Sch A",M59&lt;&gt;0)=TRUE</formula>
    </cfRule>
  </conditionalFormatting>
  <conditionalFormatting sqref="N59">
    <cfRule type="expression" dxfId="420" priority="28" stopIfTrue="1">
      <formula>AND(N56&gt;0,N59="")=TRUE</formula>
    </cfRule>
    <cfRule type="expression" dxfId="419" priority="29">
      <formula>AND(N55="Sch F",N59&lt;&gt;0)=TRUE</formula>
    </cfRule>
    <cfRule type="expression" dxfId="418" priority="30">
      <formula>AND(N55="Sch E",N59&lt;&gt;0)=TRUE</formula>
    </cfRule>
    <cfRule type="expression" dxfId="417" priority="31">
      <formula>AND(N55="Sch D",N59&lt;&gt;0)=TRUE</formula>
    </cfRule>
    <cfRule type="expression" dxfId="416" priority="32">
      <formula>AND(N55="Sch C",N59&lt;&gt;0)=TRUE</formula>
    </cfRule>
    <cfRule type="expression" dxfId="415" priority="33">
      <formula>AND(N55="Sch B",N59&lt;&gt;0)=TRUE</formula>
    </cfRule>
    <cfRule type="expression" dxfId="414" priority="34">
      <formula>AND(N55="Sch A",N59&lt;&gt;0)=TRUE</formula>
    </cfRule>
  </conditionalFormatting>
  <conditionalFormatting sqref="O59">
    <cfRule type="expression" dxfId="413" priority="21" stopIfTrue="1">
      <formula>AND(O56&gt;0,O59="")=TRUE</formula>
    </cfRule>
    <cfRule type="expression" dxfId="412" priority="22">
      <formula>AND(O55="Sch F",O59&lt;&gt;0)=TRUE</formula>
    </cfRule>
    <cfRule type="expression" dxfId="411" priority="23">
      <formula>AND(O55="Sch E",O59&lt;&gt;0)=TRUE</formula>
    </cfRule>
    <cfRule type="expression" dxfId="410" priority="24">
      <formula>AND(O55="Sch D",O59&lt;&gt;0)=TRUE</formula>
    </cfRule>
    <cfRule type="expression" dxfId="409" priority="25">
      <formula>AND(O55="Sch C",O59&lt;&gt;0)=TRUE</formula>
    </cfRule>
    <cfRule type="expression" dxfId="408" priority="26">
      <formula>AND(O55="Sch B",O59&lt;&gt;0)=TRUE</formula>
    </cfRule>
    <cfRule type="expression" dxfId="407" priority="27">
      <formula>AND(O55="Sch A",O59&lt;&gt;0)=TRUE</formula>
    </cfRule>
  </conditionalFormatting>
  <conditionalFormatting sqref="E11 E8:E9">
    <cfRule type="cellIs" dxfId="406" priority="20" stopIfTrue="1" operator="equal">
      <formula>0</formula>
    </cfRule>
  </conditionalFormatting>
  <conditionalFormatting sqref="E8:E9">
    <cfRule type="cellIs" dxfId="405" priority="18" operator="equal">
      <formula>"Name"</formula>
    </cfRule>
    <cfRule type="cellIs" dxfId="404" priority="19" stopIfTrue="1" operator="equal">
      <formula>0</formula>
    </cfRule>
  </conditionalFormatting>
  <conditionalFormatting sqref="E6">
    <cfRule type="expression" dxfId="403" priority="17">
      <formula>OR($B$6="PRA-PROJECT 123(4)",$B$6="")=TRUE</formula>
    </cfRule>
  </conditionalFormatting>
  <conditionalFormatting sqref="E8">
    <cfRule type="cellIs" dxfId="402" priority="15" operator="equal">
      <formula>"Name"</formula>
    </cfRule>
    <cfRule type="cellIs" dxfId="401" priority="16" stopIfTrue="1" operator="equal">
      <formula>""</formula>
    </cfRule>
  </conditionalFormatting>
  <conditionalFormatting sqref="J11">
    <cfRule type="cellIs" dxfId="400" priority="14" stopIfTrue="1" operator="lessThan">
      <formula>$B$11</formula>
    </cfRule>
  </conditionalFormatting>
  <conditionalFormatting sqref="J8:J9">
    <cfRule type="cellIs" dxfId="399" priority="13" stopIfTrue="1" operator="equal">
      <formula>0</formula>
    </cfRule>
  </conditionalFormatting>
  <conditionalFormatting sqref="J11">
    <cfRule type="cellIs" dxfId="398" priority="11" stopIfTrue="1" operator="equal">
      <formula>0</formula>
    </cfRule>
    <cfRule type="cellIs" dxfId="397" priority="12" stopIfTrue="1" operator="lessThan">
      <formula>$B$11</formula>
    </cfRule>
  </conditionalFormatting>
  <conditionalFormatting sqref="J6">
    <cfRule type="expression" dxfId="396" priority="10">
      <formula>OR($B$6="PRA-PROJECT 123(4)",$B$6="")=TRUE</formula>
    </cfRule>
  </conditionalFormatting>
  <conditionalFormatting sqref="K11">
    <cfRule type="cellIs" dxfId="395" priority="9" stopIfTrue="1" operator="lessThan">
      <formula>$B$11</formula>
    </cfRule>
  </conditionalFormatting>
  <conditionalFormatting sqref="K8:K9">
    <cfRule type="cellIs" dxfId="394" priority="8" stopIfTrue="1" operator="equal">
      <formula>0</formula>
    </cfRule>
  </conditionalFormatting>
  <conditionalFormatting sqref="K11">
    <cfRule type="cellIs" dxfId="393" priority="6" stopIfTrue="1" operator="equal">
      <formula>0</formula>
    </cfRule>
    <cfRule type="cellIs" dxfId="392" priority="7" stopIfTrue="1" operator="lessThan">
      <formula>$B$11</formula>
    </cfRule>
  </conditionalFormatting>
  <conditionalFormatting sqref="K6">
    <cfRule type="expression" dxfId="391" priority="5">
      <formula>OR($B$6="PRA-PROJECT 123(4)",$B$6="")=TRUE</formula>
    </cfRule>
  </conditionalFormatting>
  <conditionalFormatting sqref="F15">
    <cfRule type="expression" dxfId="390" priority="4">
      <formula>$F$15=""</formula>
    </cfRule>
  </conditionalFormatting>
  <conditionalFormatting sqref="M17:M53">
    <cfRule type="expression" dxfId="389" priority="1">
      <formula>$M$11="Mile"</formula>
    </cfRule>
  </conditionalFormatting>
  <dataValidations count="13">
    <dataValidation allowBlank="1" showInputMessage="1" showErrorMessage="1" prompt="Fully explain any quantity added to this column in the &quot;Note&quot; column.  Include explanation of how the quantity was calculated or where it came from.  " sqref="L17:L53" xr:uid="{23484FE4-BDFC-4541-95DC-147C0C96F682}"/>
    <dataValidation allowBlank="1" showInputMessage="1" showErrorMessage="1" prompt="Input project number on &quot;Title&quot; tab." sqref="B6:L6" xr:uid="{63EA7AE9-8B65-47D6-8E30-05615E594749}"/>
    <dataValidation allowBlank="1" showErrorMessage="1" sqref="H15:H16" xr:uid="{E041BBFA-F353-4364-8119-EB0EDFE17A12}"/>
    <dataValidation type="list" allowBlank="1" showInputMessage="1" showErrorMessage="1" promptTitle="Select Marking Width" prompt="Calculated quantity will be in 4-inch equivalent width. " sqref="K17:K53" xr:uid="{ACB4DF85-05B3-4790-A190-DA7A1589944E}">
      <formula1>$X$23:$X$27</formula1>
    </dataValidation>
    <dataValidation type="list" allowBlank="1" showInputMessage="1" showErrorMessage="1" promptTitle="Select Single or Double" prompt="Some striping may be a single line or a double line, such as a double solid yellow centerline.  Select option if applicable.  _x000a__x000a_SS = Single Solid_x000a_DS = Double Solid" sqref="J17:J53" xr:uid="{41B41B1D-1BCB-41EF-A946-CA5A7163C95A}">
      <formula1>$W$30:$W$32</formula1>
    </dataValidation>
    <dataValidation type="list" allowBlank="1" showInputMessage="1" showErrorMessage="1" sqref="M55:O55" xr:uid="{B901E33A-E22C-49C0-8295-8DB4FC763C5A}">
      <formula1>$W$23:$W$28</formula1>
    </dataValidation>
    <dataValidation type="list" allowBlank="1" showInputMessage="1" showErrorMessage="1" sqref="C17:C53" xr:uid="{892389B1-3036-4278-88FF-FB54BD627F47}">
      <formula1>$V$23:$V$28</formula1>
    </dataValidation>
    <dataValidation type="list" allowBlank="1" showInputMessage="1" showErrorMessage="1" sqref="F15:F16" xr:uid="{91233015-C4DF-4044-9FB1-6D73F56D589C}">
      <formula1>$F$72:$F$74</formula1>
    </dataValidation>
    <dataValidation type="list" allowBlank="1" showErrorMessage="1" sqref="I17:I53" xr:uid="{12B630CC-1AE9-4B8F-8D2D-DF4B1100E214}">
      <formula1>$V$17:$V$20</formula1>
    </dataValidation>
    <dataValidation allowBlank="1" showInputMessage="1" showErrorMessage="1" prompt="Station will be used in length calculation if provided. " sqref="H17:H53" xr:uid="{09DCCF14-D2A6-4E51-9D72-1EE55A0836FC}"/>
    <dataValidation allowBlank="1" sqref="M6" xr:uid="{038732F8-E6DB-44F7-9471-3944D5D29E52}"/>
    <dataValidation type="list" showInputMessage="1" showErrorMessage="1" sqref="M5:P5" xr:uid="{9EF910C8-1EAE-417A-AFC2-4961D80699A5}">
      <formula1>$B$72:$B$73</formula1>
    </dataValidation>
    <dataValidation allowBlank="1" showInputMessage="1" showErrorMessage="1" prompt="Input Quantity to use in EE" sqref="M59" xr:uid="{07B38D30-07F3-4E45-A797-C0CDF79469A7}"/>
  </dataValidations>
  <printOptions horizontalCentered="1" verticalCentered="1"/>
  <pageMargins left="0.25" right="0.25" top="0.25" bottom="0.25" header="0" footer="0"/>
  <pageSetup scale="86" firstPageNumber="15101" orientation="portrait" r:id="rId1"/>
  <headerFooter alignWithMargins="0"/>
  <ignoredErrors>
    <ignoredError sqref="B8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E5FA4-F537-43BD-A33A-828104D32142}">
  <sheetPr>
    <pageSetUpPr fitToPage="1"/>
  </sheetPr>
  <dimension ref="A1:U71"/>
  <sheetViews>
    <sheetView showGridLines="0" showZeros="0" zoomScale="110" zoomScaleNormal="110" zoomScaleSheetLayoutView="115" workbookViewId="0">
      <selection activeCell="J22" sqref="J22"/>
    </sheetView>
  </sheetViews>
  <sheetFormatPr defaultColWidth="9.140625" defaultRowHeight="12.75" x14ac:dyDescent="0.2"/>
  <cols>
    <col min="1" max="1" width="2.7109375" style="104" customWidth="1"/>
    <col min="2" max="2" width="4.42578125" style="104" customWidth="1"/>
    <col min="3" max="3" width="5.140625" style="104" customWidth="1"/>
    <col min="4" max="4" width="5.5703125" style="104" customWidth="1"/>
    <col min="5" max="5" width="10.5703125" style="104" customWidth="1"/>
    <col min="6" max="6" width="3.7109375" style="104" customWidth="1"/>
    <col min="7" max="7" width="10.5703125" style="104" customWidth="1"/>
    <col min="8" max="8" width="8.5703125" style="104" customWidth="1"/>
    <col min="9" max="9" width="6.5703125" style="104" customWidth="1"/>
    <col min="10" max="10" width="8.5703125" style="104" customWidth="1"/>
    <col min="11" max="13" width="10.42578125" style="104" customWidth="1"/>
    <col min="14" max="14" width="3.140625" style="104" customWidth="1"/>
    <col min="15" max="15" width="3.5703125" style="104" customWidth="1"/>
    <col min="16" max="16" width="2.7109375" style="104" customWidth="1"/>
    <col min="17" max="19" width="9.140625" style="104"/>
    <col min="20" max="20" width="9.140625" style="104" hidden="1" customWidth="1"/>
    <col min="21" max="21" width="0" style="104" hidden="1" customWidth="1"/>
    <col min="22" max="16384" width="9.140625" style="104"/>
  </cols>
  <sheetData>
    <row r="1" spans="2:18" x14ac:dyDescent="0.2">
      <c r="Q1" s="208"/>
      <c r="R1" s="209"/>
    </row>
    <row r="2" spans="2:18" x14ac:dyDescent="0.2">
      <c r="B2" s="210" t="str">
        <f>Title!B54</f>
        <v>EFL-FM-HWY-14(08)</v>
      </c>
      <c r="C2" s="211"/>
      <c r="D2" s="211"/>
      <c r="E2" s="211"/>
      <c r="F2" s="211"/>
      <c r="G2" s="212"/>
      <c r="H2" s="1"/>
      <c r="I2" s="112"/>
      <c r="J2" s="10"/>
      <c r="K2" s="10"/>
      <c r="L2" s="10"/>
      <c r="M2" s="10" t="s">
        <v>63</v>
      </c>
      <c r="N2" s="213" t="s">
        <v>15</v>
      </c>
      <c r="O2" s="214"/>
      <c r="Q2" s="209"/>
      <c r="R2" s="209"/>
    </row>
    <row r="3" spans="2:18" x14ac:dyDescent="0.2">
      <c r="B3" s="268" t="s">
        <v>81</v>
      </c>
      <c r="C3" s="277"/>
      <c r="D3" s="277"/>
      <c r="E3" s="277"/>
      <c r="F3" s="277"/>
      <c r="G3" s="278"/>
      <c r="H3" s="66"/>
      <c r="I3" s="70"/>
      <c r="J3" s="71"/>
      <c r="K3" s="71"/>
      <c r="L3" s="71"/>
      <c r="M3" s="71" t="s">
        <v>64</v>
      </c>
      <c r="N3" s="215"/>
      <c r="O3" s="216"/>
      <c r="Q3" s="209"/>
      <c r="R3" s="209"/>
    </row>
    <row r="4" spans="2:18" ht="24" customHeight="1" x14ac:dyDescent="0.25">
      <c r="B4" s="217" t="s">
        <v>109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312"/>
      <c r="N4" s="220"/>
      <c r="O4" s="221"/>
      <c r="Q4" s="209"/>
      <c r="R4" s="209"/>
    </row>
    <row r="5" spans="2:18" x14ac:dyDescent="0.2">
      <c r="B5" s="225" t="s">
        <v>3</v>
      </c>
      <c r="C5" s="258"/>
      <c r="D5" s="258"/>
      <c r="E5" s="274"/>
      <c r="F5" s="274"/>
      <c r="G5" s="274"/>
      <c r="H5" s="259"/>
      <c r="I5" s="222" t="s">
        <v>4</v>
      </c>
      <c r="J5" s="313"/>
      <c r="K5" s="275"/>
      <c r="L5" s="275"/>
      <c r="M5" s="224"/>
      <c r="N5" s="225" t="s">
        <v>10</v>
      </c>
      <c r="O5" s="214"/>
      <c r="Q5" s="209"/>
      <c r="R5" s="209"/>
    </row>
    <row r="6" spans="2:18" ht="24" customHeight="1" x14ac:dyDescent="0.2">
      <c r="B6" s="226" t="str">
        <f>IF(Title!B6=0,"",Title!B6)</f>
        <v>PRA-PROJECT 123(4)</v>
      </c>
      <c r="C6" s="279"/>
      <c r="D6" s="279"/>
      <c r="E6" s="280"/>
      <c r="F6" s="280"/>
      <c r="G6" s="280"/>
      <c r="H6" s="281"/>
      <c r="I6" s="229"/>
      <c r="J6" s="314"/>
      <c r="K6" s="230"/>
      <c r="L6" s="230"/>
      <c r="M6" s="231"/>
      <c r="N6" s="234">
        <v>1</v>
      </c>
      <c r="O6" s="235"/>
      <c r="Q6" s="209"/>
      <c r="R6" s="209"/>
    </row>
    <row r="7" spans="2:18" ht="15" customHeight="1" x14ac:dyDescent="0.2">
      <c r="B7" s="236" t="s">
        <v>5</v>
      </c>
      <c r="C7" s="237"/>
      <c r="D7" s="237"/>
      <c r="E7" s="238"/>
      <c r="F7" s="236" t="s">
        <v>6</v>
      </c>
      <c r="G7" s="284"/>
      <c r="H7" s="285"/>
      <c r="I7" s="236" t="s">
        <v>8</v>
      </c>
      <c r="J7" s="237"/>
      <c r="K7" s="284"/>
      <c r="L7" s="284"/>
      <c r="M7" s="238"/>
      <c r="N7" s="240" t="s">
        <v>11</v>
      </c>
      <c r="O7" s="242">
        <v>1</v>
      </c>
      <c r="Q7" s="209"/>
      <c r="R7" s="209"/>
    </row>
    <row r="8" spans="2:18" ht="12" customHeight="1" x14ac:dyDescent="0.2">
      <c r="B8" s="243" t="str">
        <f>IF(Title!G16=0,"",Title!G16)</f>
        <v>Name</v>
      </c>
      <c r="C8" s="244"/>
      <c r="D8" s="244"/>
      <c r="E8" s="245"/>
      <c r="F8" s="243"/>
      <c r="G8" s="286"/>
      <c r="H8" s="287"/>
      <c r="I8" s="252" t="str">
        <f>IF(I6&gt;0,(VLOOKUP(LEFT(I6,5)&amp;"-"&amp;RIGHT(I6,4),'[1]FP14 Pay Items'!$A$2:$E$6000,4,FALSE)),"")&amp;" "</f>
        <v xml:space="preserve"> </v>
      </c>
      <c r="J8" s="315"/>
      <c r="K8" s="253"/>
      <c r="L8" s="253"/>
      <c r="M8" s="254"/>
      <c r="N8" s="241"/>
      <c r="O8" s="235"/>
      <c r="Q8" s="209"/>
      <c r="R8" s="209"/>
    </row>
    <row r="9" spans="2:18" ht="12" customHeight="1" x14ac:dyDescent="0.2">
      <c r="B9" s="246"/>
      <c r="C9" s="247"/>
      <c r="D9" s="247"/>
      <c r="E9" s="248"/>
      <c r="F9" s="288"/>
      <c r="G9" s="230"/>
      <c r="H9" s="231"/>
      <c r="I9" s="255"/>
      <c r="J9" s="256"/>
      <c r="K9" s="256"/>
      <c r="L9" s="256"/>
      <c r="M9" s="257"/>
      <c r="N9" s="67" t="s">
        <v>12</v>
      </c>
      <c r="O9" s="9"/>
      <c r="Q9" s="209"/>
      <c r="R9" s="209"/>
    </row>
    <row r="10" spans="2:18" x14ac:dyDescent="0.2">
      <c r="B10" s="225" t="s">
        <v>7</v>
      </c>
      <c r="C10" s="258"/>
      <c r="D10" s="258"/>
      <c r="E10" s="259"/>
      <c r="F10" s="225" t="s">
        <v>7</v>
      </c>
      <c r="G10" s="274"/>
      <c r="H10" s="259"/>
      <c r="I10" s="225" t="s">
        <v>9</v>
      </c>
      <c r="J10" s="258"/>
      <c r="K10" s="274"/>
      <c r="L10" s="274"/>
      <c r="M10" s="274"/>
      <c r="N10" s="274"/>
      <c r="O10" s="259"/>
      <c r="Q10" s="209"/>
      <c r="R10" s="209"/>
    </row>
    <row r="11" spans="2:18" ht="21" customHeight="1" x14ac:dyDescent="0.2">
      <c r="B11" s="260"/>
      <c r="C11" s="261"/>
      <c r="D11" s="261"/>
      <c r="E11" s="262"/>
      <c r="F11" s="260"/>
      <c r="G11" s="261"/>
      <c r="H11" s="289"/>
      <c r="I11" s="263" t="str">
        <f>IF(I6&gt;0,PROPER(VLOOKUP(LEFT(I6,5)&amp;"-"&amp;RIGHT(I6,4),'[1]FP14 Pay Items'!$A$2:$E$4705,5,TRUE)),"")</f>
        <v/>
      </c>
      <c r="J11" s="316"/>
      <c r="K11" s="250"/>
      <c r="L11" s="250"/>
      <c r="M11" s="250"/>
      <c r="N11" s="250"/>
      <c r="O11" s="251"/>
      <c r="Q11" s="209"/>
      <c r="R11" s="209"/>
    </row>
    <row r="12" spans="2:18" x14ac:dyDescent="0.2">
      <c r="B12" s="8" t="s">
        <v>13</v>
      </c>
      <c r="C12" s="72"/>
      <c r="D12" s="72"/>
      <c r="E12" s="124"/>
      <c r="F12" s="126"/>
      <c r="G12" s="126"/>
      <c r="H12" s="126"/>
      <c r="I12" s="126"/>
      <c r="J12" s="126"/>
      <c r="O12" s="105"/>
      <c r="Q12" s="209"/>
      <c r="R12" s="209"/>
    </row>
    <row r="13" spans="2:18" x14ac:dyDescent="0.2">
      <c r="B13" s="78"/>
      <c r="C13" s="102"/>
      <c r="D13" s="102"/>
      <c r="E13" s="102"/>
      <c r="F13" s="102"/>
      <c r="G13" s="102"/>
      <c r="H13" s="109"/>
      <c r="I13" s="109"/>
      <c r="J13" s="109"/>
      <c r="K13" s="109"/>
      <c r="L13" s="250"/>
      <c r="M13" s="250"/>
      <c r="N13" s="250"/>
      <c r="O13" s="251"/>
      <c r="Q13" s="209"/>
      <c r="R13" s="209"/>
    </row>
    <row r="14" spans="2:18" ht="36.950000000000003" customHeight="1" x14ac:dyDescent="0.2">
      <c r="B14" s="320" t="s">
        <v>69</v>
      </c>
      <c r="C14" s="294" t="s">
        <v>17</v>
      </c>
      <c r="D14" s="323" t="s">
        <v>110</v>
      </c>
      <c r="E14" s="79"/>
      <c r="F14" s="79"/>
      <c r="G14" s="79"/>
      <c r="H14" s="80" t="s">
        <v>21</v>
      </c>
      <c r="I14" s="80" t="s">
        <v>24</v>
      </c>
      <c r="J14" s="80" t="s">
        <v>61</v>
      </c>
      <c r="K14" s="80" t="s">
        <v>36</v>
      </c>
      <c r="L14" s="325"/>
      <c r="M14" s="239"/>
      <c r="N14" s="239"/>
      <c r="O14" s="214"/>
      <c r="Q14" s="209"/>
      <c r="R14" s="209"/>
    </row>
    <row r="15" spans="2:18" x14ac:dyDescent="0.2">
      <c r="B15" s="321"/>
      <c r="C15" s="322" t="s">
        <v>17</v>
      </c>
      <c r="D15" s="324" t="s">
        <v>17</v>
      </c>
      <c r="E15" s="68"/>
      <c r="F15" s="81" t="s">
        <v>19</v>
      </c>
      <c r="G15" s="81">
        <f>E15</f>
        <v>0</v>
      </c>
      <c r="H15" s="81" t="s">
        <v>27</v>
      </c>
      <c r="I15" s="81" t="s">
        <v>27</v>
      </c>
      <c r="J15" s="81" t="s">
        <v>35</v>
      </c>
      <c r="K15" s="81" t="str">
        <f>"("&amp;LOWER(I11)&amp;")"</f>
        <v>()</v>
      </c>
      <c r="L15" s="232" t="s">
        <v>22</v>
      </c>
      <c r="M15" s="326"/>
      <c r="N15" s="327"/>
      <c r="O15" s="312"/>
      <c r="Q15" s="209"/>
      <c r="R15" s="209"/>
    </row>
    <row r="16" spans="2:18" x14ac:dyDescent="0.2">
      <c r="B16" s="49"/>
      <c r="C16" s="50"/>
      <c r="D16" s="137"/>
      <c r="E16" s="28"/>
      <c r="F16" s="82" t="s">
        <v>20</v>
      </c>
      <c r="G16" s="28"/>
      <c r="H16" s="83">
        <f>(IF((G16-E16)&gt;0,G16-E16,0))*(IF($E$15="M.P.",5280,1))*IF($E$15="KM.P.",3280.84,1)</f>
        <v>0</v>
      </c>
      <c r="I16" s="138"/>
      <c r="J16" s="30"/>
      <c r="K16" s="83">
        <f t="shared" ref="K16:K50" si="0">(H16*I16+J16)/(IF($I$11="sqyd",9,1))</f>
        <v>0</v>
      </c>
      <c r="L16" s="306"/>
      <c r="M16" s="317"/>
      <c r="N16" s="318"/>
      <c r="O16" s="319"/>
      <c r="Q16" s="209"/>
      <c r="R16" s="209"/>
    </row>
    <row r="17" spans="2:21" x14ac:dyDescent="0.2">
      <c r="B17" s="27"/>
      <c r="C17" s="51"/>
      <c r="D17" s="139"/>
      <c r="E17" s="28"/>
      <c r="F17" s="84" t="s">
        <v>20</v>
      </c>
      <c r="G17" s="28"/>
      <c r="H17" s="83">
        <f t="shared" ref="H17:H50" si="1">(IF((G17-E17)&gt;0,G17-E17,0))*(IF($E$15="M.P.",5280,1))*IF($E$15="KM.P.",3280.84,1)</f>
        <v>0</v>
      </c>
      <c r="I17" s="138"/>
      <c r="J17" s="85"/>
      <c r="K17" s="83">
        <f t="shared" si="0"/>
        <v>0</v>
      </c>
      <c r="L17" s="306"/>
      <c r="M17" s="317"/>
      <c r="N17" s="318"/>
      <c r="O17" s="319"/>
      <c r="Q17" s="209"/>
      <c r="R17" s="209"/>
      <c r="T17" s="64" t="s">
        <v>70</v>
      </c>
      <c r="U17" s="104" t="s">
        <v>73</v>
      </c>
    </row>
    <row r="18" spans="2:21" x14ac:dyDescent="0.2">
      <c r="B18" s="27"/>
      <c r="C18" s="51"/>
      <c r="D18" s="139"/>
      <c r="E18" s="28"/>
      <c r="F18" s="84" t="s">
        <v>20</v>
      </c>
      <c r="G18" s="28"/>
      <c r="H18" s="83">
        <f t="shared" si="1"/>
        <v>0</v>
      </c>
      <c r="I18" s="138"/>
      <c r="J18" s="85"/>
      <c r="K18" s="83">
        <f t="shared" si="0"/>
        <v>0</v>
      </c>
      <c r="L18" s="306"/>
      <c r="M18" s="317"/>
      <c r="N18" s="318"/>
      <c r="O18" s="319"/>
      <c r="Q18" s="209"/>
      <c r="R18" s="209"/>
      <c r="T18" s="64" t="s">
        <v>71</v>
      </c>
      <c r="U18" s="104" t="s">
        <v>74</v>
      </c>
    </row>
    <row r="19" spans="2:21" x14ac:dyDescent="0.2">
      <c r="B19" s="27"/>
      <c r="C19" s="51"/>
      <c r="D19" s="139"/>
      <c r="E19" s="28"/>
      <c r="F19" s="84" t="s">
        <v>20</v>
      </c>
      <c r="G19" s="28"/>
      <c r="H19" s="83">
        <f t="shared" si="1"/>
        <v>0</v>
      </c>
      <c r="I19" s="138"/>
      <c r="J19" s="85"/>
      <c r="K19" s="83">
        <f t="shared" si="0"/>
        <v>0</v>
      </c>
      <c r="L19" s="306"/>
      <c r="M19" s="317"/>
      <c r="N19" s="318"/>
      <c r="O19" s="319"/>
      <c r="Q19" s="209"/>
      <c r="R19" s="209"/>
      <c r="T19" s="64" t="s">
        <v>72</v>
      </c>
      <c r="U19" s="104" t="s">
        <v>75</v>
      </c>
    </row>
    <row r="20" spans="2:21" x14ac:dyDescent="0.2">
      <c r="B20" s="27"/>
      <c r="C20" s="51"/>
      <c r="D20" s="139"/>
      <c r="E20" s="28"/>
      <c r="F20" s="84" t="s">
        <v>20</v>
      </c>
      <c r="G20" s="28"/>
      <c r="H20" s="83">
        <f t="shared" si="1"/>
        <v>0</v>
      </c>
      <c r="I20" s="138"/>
      <c r="J20" s="85"/>
      <c r="K20" s="83">
        <f t="shared" si="0"/>
        <v>0</v>
      </c>
      <c r="L20" s="306"/>
      <c r="M20" s="317"/>
      <c r="N20" s="318"/>
      <c r="O20" s="319"/>
      <c r="Q20" s="209"/>
      <c r="R20" s="209"/>
      <c r="T20" s="64" t="s">
        <v>98</v>
      </c>
      <c r="U20" s="104" t="s">
        <v>101</v>
      </c>
    </row>
    <row r="21" spans="2:21" x14ac:dyDescent="0.2">
      <c r="B21" s="27"/>
      <c r="C21" s="51"/>
      <c r="D21" s="139"/>
      <c r="E21" s="28"/>
      <c r="F21" s="84" t="s">
        <v>20</v>
      </c>
      <c r="G21" s="28"/>
      <c r="H21" s="83">
        <f t="shared" si="1"/>
        <v>0</v>
      </c>
      <c r="I21" s="138"/>
      <c r="J21" s="85"/>
      <c r="K21" s="83">
        <f t="shared" si="0"/>
        <v>0</v>
      </c>
      <c r="L21" s="306"/>
      <c r="M21" s="317"/>
      <c r="N21" s="318"/>
      <c r="O21" s="319"/>
      <c r="Q21" s="209"/>
      <c r="R21" s="209"/>
      <c r="T21" s="64" t="s">
        <v>99</v>
      </c>
      <c r="U21" s="104" t="s">
        <v>102</v>
      </c>
    </row>
    <row r="22" spans="2:21" x14ac:dyDescent="0.2">
      <c r="B22" s="27"/>
      <c r="C22" s="51"/>
      <c r="D22" s="139"/>
      <c r="E22" s="28"/>
      <c r="F22" s="84" t="s">
        <v>20</v>
      </c>
      <c r="G22" s="28"/>
      <c r="H22" s="83">
        <f t="shared" si="1"/>
        <v>0</v>
      </c>
      <c r="I22" s="138"/>
      <c r="J22" s="85"/>
      <c r="K22" s="83">
        <f t="shared" si="0"/>
        <v>0</v>
      </c>
      <c r="L22" s="306"/>
      <c r="M22" s="317"/>
      <c r="N22" s="318"/>
      <c r="O22" s="319"/>
      <c r="Q22" s="209"/>
      <c r="R22" s="209"/>
      <c r="T22" s="64" t="s">
        <v>100</v>
      </c>
      <c r="U22" s="104" t="s">
        <v>103</v>
      </c>
    </row>
    <row r="23" spans="2:21" x14ac:dyDescent="0.2">
      <c r="B23" s="27"/>
      <c r="C23" s="51"/>
      <c r="D23" s="139"/>
      <c r="E23" s="28">
        <v>0</v>
      </c>
      <c r="F23" s="84" t="s">
        <v>20</v>
      </c>
      <c r="G23" s="28"/>
      <c r="H23" s="83">
        <f t="shared" si="1"/>
        <v>0</v>
      </c>
      <c r="I23" s="138"/>
      <c r="J23" s="85"/>
      <c r="K23" s="83">
        <f t="shared" si="0"/>
        <v>0</v>
      </c>
      <c r="L23" s="306"/>
      <c r="M23" s="317"/>
      <c r="N23" s="318"/>
      <c r="O23" s="319"/>
      <c r="Q23" s="209"/>
      <c r="R23" s="209"/>
    </row>
    <row r="24" spans="2:21" x14ac:dyDescent="0.2">
      <c r="B24" s="27"/>
      <c r="C24" s="51"/>
      <c r="D24" s="139"/>
      <c r="E24" s="140"/>
      <c r="F24" s="84" t="s">
        <v>20</v>
      </c>
      <c r="G24" s="28"/>
      <c r="H24" s="83">
        <f t="shared" si="1"/>
        <v>0</v>
      </c>
      <c r="I24" s="138"/>
      <c r="J24" s="85"/>
      <c r="K24" s="83">
        <f t="shared" si="0"/>
        <v>0</v>
      </c>
      <c r="L24" s="306"/>
      <c r="M24" s="317"/>
      <c r="N24" s="318"/>
      <c r="O24" s="319"/>
      <c r="Q24" s="209"/>
      <c r="R24" s="209"/>
    </row>
    <row r="25" spans="2:21" x14ac:dyDescent="0.2">
      <c r="B25" s="27"/>
      <c r="C25" s="51"/>
      <c r="D25" s="139"/>
      <c r="E25" s="28"/>
      <c r="F25" s="84" t="s">
        <v>20</v>
      </c>
      <c r="G25" s="28"/>
      <c r="H25" s="83">
        <f t="shared" si="1"/>
        <v>0</v>
      </c>
      <c r="I25" s="138"/>
      <c r="J25" s="85"/>
      <c r="K25" s="83">
        <f t="shared" si="0"/>
        <v>0</v>
      </c>
      <c r="L25" s="306"/>
      <c r="M25" s="317"/>
      <c r="N25" s="318"/>
      <c r="O25" s="319"/>
      <c r="Q25" s="209"/>
      <c r="R25" s="209"/>
    </row>
    <row r="26" spans="2:21" x14ac:dyDescent="0.2">
      <c r="B26" s="27"/>
      <c r="C26" s="51"/>
      <c r="D26" s="139"/>
      <c r="E26" s="28"/>
      <c r="F26" s="84" t="s">
        <v>20</v>
      </c>
      <c r="G26" s="28"/>
      <c r="H26" s="83">
        <f t="shared" si="1"/>
        <v>0</v>
      </c>
      <c r="I26" s="138"/>
      <c r="J26" s="85"/>
      <c r="K26" s="83">
        <f t="shared" si="0"/>
        <v>0</v>
      </c>
      <c r="L26" s="306"/>
      <c r="M26" s="317"/>
      <c r="N26" s="318"/>
      <c r="O26" s="319"/>
      <c r="Q26" s="209"/>
      <c r="R26" s="209"/>
    </row>
    <row r="27" spans="2:21" x14ac:dyDescent="0.2">
      <c r="B27" s="44"/>
      <c r="C27" s="51"/>
      <c r="D27" s="139"/>
      <c r="E27" s="43"/>
      <c r="F27" s="86" t="s">
        <v>20</v>
      </c>
      <c r="G27" s="43"/>
      <c r="H27" s="83">
        <f t="shared" si="1"/>
        <v>0</v>
      </c>
      <c r="I27" s="141"/>
      <c r="J27" s="45"/>
      <c r="K27" s="83">
        <f t="shared" si="0"/>
        <v>0</v>
      </c>
      <c r="L27" s="306"/>
      <c r="M27" s="317"/>
      <c r="N27" s="318"/>
      <c r="O27" s="319"/>
      <c r="Q27" s="209"/>
      <c r="R27" s="209"/>
    </row>
    <row r="28" spans="2:21" x14ac:dyDescent="0.2">
      <c r="B28" s="44"/>
      <c r="C28" s="51"/>
      <c r="D28" s="139"/>
      <c r="E28" s="43"/>
      <c r="F28" s="86" t="s">
        <v>20</v>
      </c>
      <c r="G28" s="43"/>
      <c r="H28" s="83">
        <f t="shared" si="1"/>
        <v>0</v>
      </c>
      <c r="I28" s="141"/>
      <c r="J28" s="45"/>
      <c r="K28" s="83">
        <f t="shared" si="0"/>
        <v>0</v>
      </c>
      <c r="L28" s="306"/>
      <c r="M28" s="317"/>
      <c r="N28" s="318"/>
      <c r="O28" s="319"/>
      <c r="Q28" s="209"/>
      <c r="R28" s="209"/>
    </row>
    <row r="29" spans="2:21" x14ac:dyDescent="0.2">
      <c r="B29" s="44"/>
      <c r="C29" s="51"/>
      <c r="D29" s="139"/>
      <c r="E29" s="43"/>
      <c r="F29" s="86" t="s">
        <v>20</v>
      </c>
      <c r="G29" s="43"/>
      <c r="H29" s="83">
        <f t="shared" si="1"/>
        <v>0</v>
      </c>
      <c r="I29" s="141"/>
      <c r="J29" s="45"/>
      <c r="K29" s="83">
        <f t="shared" si="0"/>
        <v>0</v>
      </c>
      <c r="L29" s="306"/>
      <c r="M29" s="317"/>
      <c r="N29" s="318"/>
      <c r="O29" s="319"/>
      <c r="Q29" s="209"/>
      <c r="R29" s="209"/>
    </row>
    <row r="30" spans="2:21" x14ac:dyDescent="0.2">
      <c r="B30" s="44"/>
      <c r="C30" s="51"/>
      <c r="D30" s="139"/>
      <c r="E30" s="43"/>
      <c r="F30" s="86" t="s">
        <v>20</v>
      </c>
      <c r="G30" s="43"/>
      <c r="H30" s="83">
        <f t="shared" si="1"/>
        <v>0</v>
      </c>
      <c r="I30" s="141"/>
      <c r="J30" s="45"/>
      <c r="K30" s="83">
        <f t="shared" si="0"/>
        <v>0</v>
      </c>
      <c r="L30" s="306"/>
      <c r="M30" s="317"/>
      <c r="N30" s="318"/>
      <c r="O30" s="319"/>
      <c r="Q30" s="209"/>
      <c r="R30" s="209"/>
    </row>
    <row r="31" spans="2:21" x14ac:dyDescent="0.2">
      <c r="B31" s="44"/>
      <c r="C31" s="51"/>
      <c r="D31" s="139"/>
      <c r="E31" s="43"/>
      <c r="F31" s="86" t="s">
        <v>20</v>
      </c>
      <c r="G31" s="43"/>
      <c r="H31" s="83">
        <f t="shared" si="1"/>
        <v>0</v>
      </c>
      <c r="I31" s="141"/>
      <c r="J31" s="45"/>
      <c r="K31" s="83">
        <f t="shared" si="0"/>
        <v>0</v>
      </c>
      <c r="L31" s="306"/>
      <c r="M31" s="317"/>
      <c r="N31" s="318"/>
      <c r="O31" s="319"/>
      <c r="Q31" s="209"/>
      <c r="R31" s="209"/>
      <c r="T31" s="35" t="str">
        <f>IF(OR(K56&gt;0,L56&gt;0,M56&gt;0),ROUND(((SUM(K56:M56)-SUM(K53:M53))/SUM(K53:M53)),2)*100,"")</f>
        <v/>
      </c>
    </row>
    <row r="32" spans="2:21" x14ac:dyDescent="0.2">
      <c r="B32" s="44"/>
      <c r="C32" s="51"/>
      <c r="D32" s="139"/>
      <c r="E32" s="43"/>
      <c r="F32" s="86" t="s">
        <v>20</v>
      </c>
      <c r="G32" s="43"/>
      <c r="H32" s="83">
        <f t="shared" si="1"/>
        <v>0</v>
      </c>
      <c r="I32" s="141"/>
      <c r="J32" s="45"/>
      <c r="K32" s="83">
        <f t="shared" si="0"/>
        <v>0</v>
      </c>
      <c r="L32" s="306"/>
      <c r="M32" s="317"/>
      <c r="N32" s="318"/>
      <c r="O32" s="319"/>
      <c r="Q32" s="209"/>
      <c r="R32" s="209"/>
    </row>
    <row r="33" spans="2:18" x14ac:dyDescent="0.2">
      <c r="B33" s="44"/>
      <c r="C33" s="51"/>
      <c r="D33" s="139"/>
      <c r="E33" s="43"/>
      <c r="F33" s="86" t="s">
        <v>20</v>
      </c>
      <c r="G33" s="43"/>
      <c r="H33" s="83">
        <f t="shared" si="1"/>
        <v>0</v>
      </c>
      <c r="I33" s="141"/>
      <c r="J33" s="45"/>
      <c r="K33" s="83">
        <f t="shared" si="0"/>
        <v>0</v>
      </c>
      <c r="L33" s="306"/>
      <c r="M33" s="317"/>
      <c r="N33" s="318"/>
      <c r="O33" s="319"/>
      <c r="Q33" s="209"/>
      <c r="R33" s="209"/>
    </row>
    <row r="34" spans="2:18" x14ac:dyDescent="0.2">
      <c r="B34" s="44"/>
      <c r="C34" s="51"/>
      <c r="D34" s="139"/>
      <c r="E34" s="43"/>
      <c r="F34" s="86" t="s">
        <v>20</v>
      </c>
      <c r="G34" s="43"/>
      <c r="H34" s="83">
        <f t="shared" si="1"/>
        <v>0</v>
      </c>
      <c r="I34" s="141"/>
      <c r="J34" s="45"/>
      <c r="K34" s="83">
        <f t="shared" si="0"/>
        <v>0</v>
      </c>
      <c r="L34" s="306"/>
      <c r="M34" s="317"/>
      <c r="N34" s="318"/>
      <c r="O34" s="319"/>
      <c r="Q34" s="209"/>
      <c r="R34" s="209"/>
    </row>
    <row r="35" spans="2:18" x14ac:dyDescent="0.2">
      <c r="B35" s="44"/>
      <c r="C35" s="51"/>
      <c r="D35" s="139"/>
      <c r="E35" s="43"/>
      <c r="F35" s="86" t="s">
        <v>20</v>
      </c>
      <c r="G35" s="43"/>
      <c r="H35" s="83">
        <f t="shared" si="1"/>
        <v>0</v>
      </c>
      <c r="I35" s="141"/>
      <c r="J35" s="45"/>
      <c r="K35" s="83">
        <f t="shared" si="0"/>
        <v>0</v>
      </c>
      <c r="L35" s="306"/>
      <c r="M35" s="317"/>
      <c r="N35" s="318"/>
      <c r="O35" s="319"/>
      <c r="Q35" s="209"/>
      <c r="R35" s="209"/>
    </row>
    <row r="36" spans="2:18" x14ac:dyDescent="0.2">
      <c r="B36" s="44"/>
      <c r="C36" s="51"/>
      <c r="D36" s="139"/>
      <c r="E36" s="43"/>
      <c r="F36" s="86" t="s">
        <v>20</v>
      </c>
      <c r="G36" s="43"/>
      <c r="H36" s="83">
        <f t="shared" si="1"/>
        <v>0</v>
      </c>
      <c r="I36" s="141"/>
      <c r="J36" s="45"/>
      <c r="K36" s="83">
        <f t="shared" si="0"/>
        <v>0</v>
      </c>
      <c r="L36" s="306"/>
      <c r="M36" s="317"/>
      <c r="N36" s="318"/>
      <c r="O36" s="319"/>
      <c r="Q36" s="209"/>
      <c r="R36" s="209"/>
    </row>
    <row r="37" spans="2:18" x14ac:dyDescent="0.2">
      <c r="B37" s="44"/>
      <c r="C37" s="51"/>
      <c r="D37" s="139"/>
      <c r="E37" s="43"/>
      <c r="F37" s="86" t="s">
        <v>20</v>
      </c>
      <c r="G37" s="43"/>
      <c r="H37" s="83">
        <f t="shared" si="1"/>
        <v>0</v>
      </c>
      <c r="I37" s="141"/>
      <c r="J37" s="45"/>
      <c r="K37" s="83">
        <f t="shared" si="0"/>
        <v>0</v>
      </c>
      <c r="L37" s="306"/>
      <c r="M37" s="317"/>
      <c r="N37" s="318"/>
      <c r="O37" s="319"/>
      <c r="Q37" s="209"/>
      <c r="R37" s="209"/>
    </row>
    <row r="38" spans="2:18" x14ac:dyDescent="0.2">
      <c r="B38" s="44"/>
      <c r="C38" s="51"/>
      <c r="D38" s="139"/>
      <c r="E38" s="43"/>
      <c r="F38" s="86" t="s">
        <v>20</v>
      </c>
      <c r="G38" s="43"/>
      <c r="H38" s="83">
        <f t="shared" si="1"/>
        <v>0</v>
      </c>
      <c r="I38" s="141"/>
      <c r="J38" s="45"/>
      <c r="K38" s="83">
        <f t="shared" si="0"/>
        <v>0</v>
      </c>
      <c r="L38" s="306"/>
      <c r="M38" s="317"/>
      <c r="N38" s="318"/>
      <c r="O38" s="319"/>
      <c r="Q38" s="209"/>
      <c r="R38" s="209"/>
    </row>
    <row r="39" spans="2:18" x14ac:dyDescent="0.2">
      <c r="B39" s="44"/>
      <c r="C39" s="51"/>
      <c r="D39" s="139"/>
      <c r="E39" s="43"/>
      <c r="F39" s="86" t="s">
        <v>20</v>
      </c>
      <c r="G39" s="43"/>
      <c r="H39" s="83">
        <f t="shared" si="1"/>
        <v>0</v>
      </c>
      <c r="I39" s="141"/>
      <c r="J39" s="45"/>
      <c r="K39" s="83">
        <f t="shared" si="0"/>
        <v>0</v>
      </c>
      <c r="L39" s="306"/>
      <c r="M39" s="317"/>
      <c r="N39" s="318"/>
      <c r="O39" s="319"/>
      <c r="Q39" s="209"/>
      <c r="R39" s="209"/>
    </row>
    <row r="40" spans="2:18" x14ac:dyDescent="0.2">
      <c r="B40" s="44"/>
      <c r="C40" s="51"/>
      <c r="D40" s="139"/>
      <c r="E40" s="43"/>
      <c r="F40" s="86" t="s">
        <v>20</v>
      </c>
      <c r="G40" s="43"/>
      <c r="H40" s="83">
        <f t="shared" si="1"/>
        <v>0</v>
      </c>
      <c r="I40" s="141"/>
      <c r="J40" s="45"/>
      <c r="K40" s="83">
        <f t="shared" si="0"/>
        <v>0</v>
      </c>
      <c r="L40" s="306"/>
      <c r="M40" s="317"/>
      <c r="N40" s="318"/>
      <c r="O40" s="319"/>
      <c r="Q40" s="209"/>
      <c r="R40" s="209"/>
    </row>
    <row r="41" spans="2:18" x14ac:dyDescent="0.2">
      <c r="B41" s="44"/>
      <c r="C41" s="51"/>
      <c r="D41" s="139"/>
      <c r="E41" s="43"/>
      <c r="F41" s="86" t="s">
        <v>20</v>
      </c>
      <c r="G41" s="43"/>
      <c r="H41" s="83">
        <f t="shared" si="1"/>
        <v>0</v>
      </c>
      <c r="I41" s="141"/>
      <c r="J41" s="45"/>
      <c r="K41" s="83">
        <f t="shared" si="0"/>
        <v>0</v>
      </c>
      <c r="L41" s="306"/>
      <c r="M41" s="317"/>
      <c r="N41" s="318"/>
      <c r="O41" s="319"/>
      <c r="Q41" s="209"/>
      <c r="R41" s="209"/>
    </row>
    <row r="42" spans="2:18" x14ac:dyDescent="0.2">
      <c r="B42" s="44"/>
      <c r="C42" s="51"/>
      <c r="D42" s="139"/>
      <c r="E42" s="43"/>
      <c r="F42" s="86" t="s">
        <v>20</v>
      </c>
      <c r="G42" s="43"/>
      <c r="H42" s="83">
        <f t="shared" si="1"/>
        <v>0</v>
      </c>
      <c r="I42" s="141"/>
      <c r="J42" s="45"/>
      <c r="K42" s="83">
        <f t="shared" si="0"/>
        <v>0</v>
      </c>
      <c r="L42" s="306"/>
      <c r="M42" s="317"/>
      <c r="N42" s="318"/>
      <c r="O42" s="319"/>
      <c r="Q42" s="209"/>
      <c r="R42" s="209"/>
    </row>
    <row r="43" spans="2:18" x14ac:dyDescent="0.2">
      <c r="B43" s="44"/>
      <c r="C43" s="51"/>
      <c r="D43" s="139"/>
      <c r="E43" s="43"/>
      <c r="F43" s="86" t="s">
        <v>20</v>
      </c>
      <c r="G43" s="43"/>
      <c r="H43" s="83">
        <f t="shared" si="1"/>
        <v>0</v>
      </c>
      <c r="I43" s="141"/>
      <c r="J43" s="45"/>
      <c r="K43" s="83">
        <f t="shared" si="0"/>
        <v>0</v>
      </c>
      <c r="L43" s="306"/>
      <c r="M43" s="317"/>
      <c r="N43" s="318"/>
      <c r="O43" s="319"/>
      <c r="Q43" s="209"/>
      <c r="R43" s="209"/>
    </row>
    <row r="44" spans="2:18" x14ac:dyDescent="0.2">
      <c r="B44" s="44"/>
      <c r="C44" s="51"/>
      <c r="D44" s="139"/>
      <c r="E44" s="43"/>
      <c r="F44" s="86" t="s">
        <v>20</v>
      </c>
      <c r="G44" s="43"/>
      <c r="H44" s="83">
        <f t="shared" si="1"/>
        <v>0</v>
      </c>
      <c r="I44" s="141"/>
      <c r="J44" s="45"/>
      <c r="K44" s="83">
        <f t="shared" si="0"/>
        <v>0</v>
      </c>
      <c r="L44" s="306"/>
      <c r="M44" s="317"/>
      <c r="N44" s="318"/>
      <c r="O44" s="319"/>
      <c r="Q44" s="209"/>
      <c r="R44" s="209"/>
    </row>
    <row r="45" spans="2:18" x14ac:dyDescent="0.2">
      <c r="B45" s="44"/>
      <c r="C45" s="51"/>
      <c r="D45" s="139"/>
      <c r="E45" s="43"/>
      <c r="F45" s="86" t="s">
        <v>20</v>
      </c>
      <c r="G45" s="43"/>
      <c r="H45" s="83">
        <f t="shared" si="1"/>
        <v>0</v>
      </c>
      <c r="I45" s="141"/>
      <c r="J45" s="45"/>
      <c r="K45" s="83">
        <f t="shared" si="0"/>
        <v>0</v>
      </c>
      <c r="L45" s="306"/>
      <c r="M45" s="317"/>
      <c r="N45" s="318"/>
      <c r="O45" s="319"/>
      <c r="Q45" s="209"/>
      <c r="R45" s="209"/>
    </row>
    <row r="46" spans="2:18" x14ac:dyDescent="0.2">
      <c r="B46" s="44"/>
      <c r="C46" s="51"/>
      <c r="D46" s="139"/>
      <c r="E46" s="43"/>
      <c r="F46" s="86" t="s">
        <v>20</v>
      </c>
      <c r="G46" s="43"/>
      <c r="H46" s="83">
        <f t="shared" si="1"/>
        <v>0</v>
      </c>
      <c r="I46" s="141"/>
      <c r="J46" s="45"/>
      <c r="K46" s="83">
        <f t="shared" si="0"/>
        <v>0</v>
      </c>
      <c r="L46" s="306"/>
      <c r="M46" s="317"/>
      <c r="N46" s="318"/>
      <c r="O46" s="319"/>
      <c r="Q46" s="209"/>
      <c r="R46" s="209"/>
    </row>
    <row r="47" spans="2:18" x14ac:dyDescent="0.2">
      <c r="B47" s="44"/>
      <c r="C47" s="51"/>
      <c r="D47" s="139"/>
      <c r="E47" s="43"/>
      <c r="F47" s="86" t="s">
        <v>20</v>
      </c>
      <c r="G47" s="43"/>
      <c r="H47" s="83">
        <f t="shared" si="1"/>
        <v>0</v>
      </c>
      <c r="I47" s="141"/>
      <c r="J47" s="45"/>
      <c r="K47" s="83">
        <f t="shared" si="0"/>
        <v>0</v>
      </c>
      <c r="L47" s="306"/>
      <c r="M47" s="317"/>
      <c r="N47" s="318"/>
      <c r="O47" s="319"/>
      <c r="Q47" s="209"/>
      <c r="R47" s="209"/>
    </row>
    <row r="48" spans="2:18" x14ac:dyDescent="0.2">
      <c r="B48" s="44"/>
      <c r="C48" s="51"/>
      <c r="D48" s="139"/>
      <c r="E48" s="43"/>
      <c r="F48" s="86" t="s">
        <v>20</v>
      </c>
      <c r="G48" s="43"/>
      <c r="H48" s="83">
        <f t="shared" si="1"/>
        <v>0</v>
      </c>
      <c r="I48" s="141"/>
      <c r="J48" s="45"/>
      <c r="K48" s="83">
        <f t="shared" si="0"/>
        <v>0</v>
      </c>
      <c r="L48" s="306"/>
      <c r="M48" s="317"/>
      <c r="N48" s="318"/>
      <c r="O48" s="319"/>
      <c r="Q48" s="209"/>
      <c r="R48" s="209"/>
    </row>
    <row r="49" spans="1:18" x14ac:dyDescent="0.2">
      <c r="B49" s="44"/>
      <c r="C49" s="51"/>
      <c r="D49" s="139"/>
      <c r="E49" s="43"/>
      <c r="F49" s="86" t="s">
        <v>20</v>
      </c>
      <c r="G49" s="43"/>
      <c r="H49" s="83">
        <f t="shared" si="1"/>
        <v>0</v>
      </c>
      <c r="I49" s="141"/>
      <c r="J49" s="45"/>
      <c r="K49" s="83">
        <f t="shared" si="0"/>
        <v>0</v>
      </c>
      <c r="L49" s="306"/>
      <c r="M49" s="317"/>
      <c r="N49" s="318"/>
      <c r="O49" s="319"/>
      <c r="Q49" s="209"/>
      <c r="R49" s="209"/>
    </row>
    <row r="50" spans="1:18" ht="13.5" thickBot="1" x14ac:dyDescent="0.25">
      <c r="B50" s="44"/>
      <c r="C50" s="52"/>
      <c r="D50" s="142"/>
      <c r="E50" s="43"/>
      <c r="F50" s="86" t="s">
        <v>20</v>
      </c>
      <c r="G50" s="43"/>
      <c r="H50" s="83">
        <f t="shared" si="1"/>
        <v>0</v>
      </c>
      <c r="I50" s="141"/>
      <c r="J50" s="45"/>
      <c r="K50" s="83">
        <f t="shared" si="0"/>
        <v>0</v>
      </c>
      <c r="L50" s="306"/>
      <c r="M50" s="317"/>
      <c r="N50" s="318"/>
      <c r="O50" s="319"/>
      <c r="Q50" s="209"/>
      <c r="R50" s="209"/>
    </row>
    <row r="51" spans="1:18" ht="13.5" thickTop="1" x14ac:dyDescent="0.2">
      <c r="B51" s="87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88"/>
      <c r="Q51" s="209"/>
      <c r="R51" s="209"/>
    </row>
    <row r="52" spans="1:18" x14ac:dyDescent="0.2">
      <c r="B52" s="115"/>
      <c r="K52" s="89" t="s">
        <v>73</v>
      </c>
      <c r="L52" s="89" t="s">
        <v>74</v>
      </c>
      <c r="M52" s="90" t="s">
        <v>75</v>
      </c>
      <c r="N52" s="91"/>
      <c r="O52" s="92"/>
      <c r="Q52" s="209"/>
      <c r="R52" s="209"/>
    </row>
    <row r="53" spans="1:18" x14ac:dyDescent="0.2">
      <c r="B53" s="115"/>
      <c r="I53" s="93"/>
      <c r="J53" s="93" t="s">
        <v>14</v>
      </c>
      <c r="K53" s="94">
        <f>ROUND(SUMIF($B$16:$B$50,RIGHT(K52,1),K$16:K$50),-0.1)</f>
        <v>0</v>
      </c>
      <c r="L53" s="94">
        <f>ROUND(SUMIF($B$16:$B$50,RIGHT(L52,1),$K$16:$K$50),-0.1)</f>
        <v>0</v>
      </c>
      <c r="M53" s="94">
        <f>ROUND(SUMIF($B$16:$B$50,RIGHT(M52,1),$K$16:$K$50),-0.1)</f>
        <v>0</v>
      </c>
      <c r="N53" s="64" t="str">
        <f>I11</f>
        <v/>
      </c>
      <c r="O53" s="105"/>
      <c r="Q53" s="209"/>
      <c r="R53" s="209"/>
    </row>
    <row r="54" spans="1:18" ht="13.5" thickBot="1" x14ac:dyDescent="0.25">
      <c r="B54" s="115"/>
      <c r="I54" s="95"/>
      <c r="J54" s="93" t="str">
        <f>IF(OR(K56&gt;0,L56&gt;0,M56&gt;0),"As Needed "&amp;T31&amp;"%","As Needed")</f>
        <v>As Needed</v>
      </c>
      <c r="K54" s="94" t="str">
        <f>IF(K56&gt;0,K56-K53,"")</f>
        <v/>
      </c>
      <c r="L54" s="94" t="str">
        <f t="shared" ref="L54:M54" si="2">IF(L56&gt;0,L56-L53,"")</f>
        <v/>
      </c>
      <c r="M54" s="94" t="str">
        <f t="shared" si="2"/>
        <v/>
      </c>
      <c r="N54" s="64" t="str">
        <f>I11</f>
        <v/>
      </c>
      <c r="O54" s="105"/>
      <c r="Q54" s="209"/>
      <c r="R54" s="209"/>
    </row>
    <row r="55" spans="1:18" ht="13.5" thickTop="1" x14ac:dyDescent="0.2">
      <c r="B55" s="115"/>
      <c r="J55" s="95"/>
      <c r="K55" s="48"/>
      <c r="L55" s="48"/>
      <c r="M55" s="48"/>
      <c r="O55" s="96"/>
      <c r="Q55" s="209"/>
      <c r="R55" s="209"/>
    </row>
    <row r="56" spans="1:18" x14ac:dyDescent="0.2">
      <c r="B56" s="115"/>
      <c r="J56" s="75" t="s">
        <v>23</v>
      </c>
      <c r="K56" s="89"/>
      <c r="L56" s="89"/>
      <c r="M56" s="89"/>
      <c r="N56" s="104" t="str">
        <f>I11</f>
        <v/>
      </c>
      <c r="O56" s="105"/>
      <c r="Q56" s="209"/>
      <c r="R56" s="209"/>
    </row>
    <row r="57" spans="1:18" ht="6" customHeight="1" x14ac:dyDescent="0.2">
      <c r="B57" s="265"/>
      <c r="C57" s="266"/>
      <c r="D57" s="266"/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7"/>
      <c r="Q57" s="209"/>
      <c r="R57" s="209"/>
    </row>
    <row r="58" spans="1:18" ht="6" customHeight="1" x14ac:dyDescent="0.2">
      <c r="Q58" s="209"/>
      <c r="R58" s="209"/>
    </row>
    <row r="59" spans="1:18" x14ac:dyDescent="0.2">
      <c r="A59" s="208"/>
      <c r="B59" s="208"/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9"/>
      <c r="R59" s="209"/>
    </row>
    <row r="60" spans="1:18" x14ac:dyDescent="0.2">
      <c r="A60" s="208"/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9"/>
      <c r="R60" s="209"/>
    </row>
    <row r="61" spans="1:18" x14ac:dyDescent="0.2">
      <c r="A61" s="208"/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9"/>
      <c r="R61" s="209"/>
    </row>
    <row r="62" spans="1:18" x14ac:dyDescent="0.2">
      <c r="A62" s="208"/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9"/>
      <c r="R62" s="209"/>
    </row>
    <row r="63" spans="1:18" x14ac:dyDescent="0.2">
      <c r="A63" s="208"/>
      <c r="B63" s="20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9"/>
      <c r="R63" s="209"/>
    </row>
    <row r="64" spans="1:18" x14ac:dyDescent="0.2">
      <c r="A64" s="208"/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9"/>
      <c r="R64" s="209"/>
    </row>
    <row r="69" spans="2:6" hidden="1" x14ac:dyDescent="0.2">
      <c r="B69" s="104" t="s">
        <v>4</v>
      </c>
      <c r="F69" s="64" t="s">
        <v>18</v>
      </c>
    </row>
    <row r="70" spans="2:6" hidden="1" x14ac:dyDescent="0.2">
      <c r="B70" s="104" t="s">
        <v>31</v>
      </c>
      <c r="F70" s="64" t="s">
        <v>97</v>
      </c>
    </row>
    <row r="71" spans="2:6" hidden="1" x14ac:dyDescent="0.2">
      <c r="F71" s="64" t="s">
        <v>142</v>
      </c>
    </row>
  </sheetData>
  <sheetProtection sheet="1" formatCells="0" insertRows="0" deleteRows="0"/>
  <mergeCells count="69">
    <mergeCell ref="A59:P64"/>
    <mergeCell ref="L46:O46"/>
    <mergeCell ref="L47:O47"/>
    <mergeCell ref="L48:O48"/>
    <mergeCell ref="L49:O49"/>
    <mergeCell ref="L50:O50"/>
    <mergeCell ref="B57:O57"/>
    <mergeCell ref="L45:O45"/>
    <mergeCell ref="L34:O34"/>
    <mergeCell ref="L35:O35"/>
    <mergeCell ref="L36:O36"/>
    <mergeCell ref="L37:O37"/>
    <mergeCell ref="L38:O38"/>
    <mergeCell ref="L39:O39"/>
    <mergeCell ref="L40:O40"/>
    <mergeCell ref="L41:O41"/>
    <mergeCell ref="L42:O42"/>
    <mergeCell ref="L43:O43"/>
    <mergeCell ref="L44:O44"/>
    <mergeCell ref="L33:O33"/>
    <mergeCell ref="L22:O22"/>
    <mergeCell ref="L23:O23"/>
    <mergeCell ref="L24:O24"/>
    <mergeCell ref="L25:O25"/>
    <mergeCell ref="L26:O26"/>
    <mergeCell ref="L27:O27"/>
    <mergeCell ref="L28:O28"/>
    <mergeCell ref="L29:O29"/>
    <mergeCell ref="L30:O30"/>
    <mergeCell ref="L31:O31"/>
    <mergeCell ref="L32:O32"/>
    <mergeCell ref="B11:E11"/>
    <mergeCell ref="F11:H11"/>
    <mergeCell ref="I11:O11"/>
    <mergeCell ref="L21:O21"/>
    <mergeCell ref="L13:O13"/>
    <mergeCell ref="B14:B15"/>
    <mergeCell ref="C14:C15"/>
    <mergeCell ref="D14:D15"/>
    <mergeCell ref="L14:O14"/>
    <mergeCell ref="L15:O15"/>
    <mergeCell ref="L16:O16"/>
    <mergeCell ref="L17:O17"/>
    <mergeCell ref="L18:O18"/>
    <mergeCell ref="L19:O19"/>
    <mergeCell ref="L20:O20"/>
    <mergeCell ref="O7:O8"/>
    <mergeCell ref="B8:E9"/>
    <mergeCell ref="F8:H9"/>
    <mergeCell ref="I8:M9"/>
    <mergeCell ref="B10:E10"/>
    <mergeCell ref="F10:H10"/>
    <mergeCell ref="I10:O10"/>
    <mergeCell ref="Q1:R64"/>
    <mergeCell ref="B2:G2"/>
    <mergeCell ref="N2:O3"/>
    <mergeCell ref="B3:G3"/>
    <mergeCell ref="B4:M4"/>
    <mergeCell ref="N4:O4"/>
    <mergeCell ref="B5:H5"/>
    <mergeCell ref="I5:M5"/>
    <mergeCell ref="N5:O5"/>
    <mergeCell ref="B6:H6"/>
    <mergeCell ref="I6:M6"/>
    <mergeCell ref="N6:O6"/>
    <mergeCell ref="B7:E7"/>
    <mergeCell ref="F7:H7"/>
    <mergeCell ref="I7:M7"/>
    <mergeCell ref="N7:N8"/>
  </mergeCells>
  <conditionalFormatting sqref="F11:H11">
    <cfRule type="cellIs" dxfId="388" priority="41" stopIfTrue="1" operator="lessThan">
      <formula>$B$11</formula>
    </cfRule>
  </conditionalFormatting>
  <conditionalFormatting sqref="O7:O8 B11 B8:B9 N6:O6 E8:H9 E11 I6:J6">
    <cfRule type="cellIs" dxfId="387" priority="40" stopIfTrue="1" operator="equal">
      <formula>0</formula>
    </cfRule>
  </conditionalFormatting>
  <conditionalFormatting sqref="F11:H11">
    <cfRule type="cellIs" dxfId="386" priority="38" stopIfTrue="1" operator="equal">
      <formula>0</formula>
    </cfRule>
    <cfRule type="cellIs" dxfId="385" priority="39" stopIfTrue="1" operator="lessThan">
      <formula>$B$11</formula>
    </cfRule>
  </conditionalFormatting>
  <conditionalFormatting sqref="I5:L5">
    <cfRule type="cellIs" dxfId="384" priority="37" stopIfTrue="1" operator="equal">
      <formula>"NO PAY ITEM"</formula>
    </cfRule>
  </conditionalFormatting>
  <conditionalFormatting sqref="B8:B9 E8:E9">
    <cfRule type="cellIs" dxfId="383" priority="35" operator="equal">
      <formula>"Name"</formula>
    </cfRule>
    <cfRule type="cellIs" dxfId="382" priority="36" stopIfTrue="1" operator="equal">
      <formula>0</formula>
    </cfRule>
  </conditionalFormatting>
  <conditionalFormatting sqref="B6 E6:H6">
    <cfRule type="expression" dxfId="381" priority="34">
      <formula>OR($B$6="PRA-PROJECT 123(4)",$B$6="")=TRUE</formula>
    </cfRule>
  </conditionalFormatting>
  <conditionalFormatting sqref="B8">
    <cfRule type="cellIs" dxfId="380" priority="32" operator="equal">
      <formula>"Name"</formula>
    </cfRule>
    <cfRule type="cellIs" dxfId="379" priority="33" stopIfTrue="1" operator="equal">
      <formula>""</formula>
    </cfRule>
  </conditionalFormatting>
  <conditionalFormatting sqref="C8:C9 C11">
    <cfRule type="cellIs" dxfId="378" priority="31" stopIfTrue="1" operator="equal">
      <formula>0</formula>
    </cfRule>
  </conditionalFormatting>
  <conditionalFormatting sqref="C8:C9">
    <cfRule type="cellIs" dxfId="377" priority="29" operator="equal">
      <formula>"Name"</formula>
    </cfRule>
    <cfRule type="cellIs" dxfId="376" priority="30" stopIfTrue="1" operator="equal">
      <formula>0</formula>
    </cfRule>
  </conditionalFormatting>
  <conditionalFormatting sqref="C6">
    <cfRule type="expression" dxfId="375" priority="28">
      <formula>OR($B$6="PRA-PROJECT 123(4)",$B$6="")=TRUE</formula>
    </cfRule>
  </conditionalFormatting>
  <conditionalFormatting sqref="B16:B50">
    <cfRule type="expression" dxfId="374" priority="20">
      <formula>$B16="F"</formula>
    </cfRule>
    <cfRule type="expression" dxfId="373" priority="21">
      <formula>$B16="E"</formula>
    </cfRule>
    <cfRule type="expression" dxfId="372" priority="22">
      <formula>$B16="D"</formula>
    </cfRule>
    <cfRule type="expression" dxfId="371" priority="25">
      <formula>$B16="C"</formula>
    </cfRule>
    <cfRule type="expression" dxfId="370" priority="26">
      <formula>$B16="B"</formula>
    </cfRule>
    <cfRule type="expression" dxfId="369" priority="27">
      <formula>$B16="A"</formula>
    </cfRule>
  </conditionalFormatting>
  <conditionalFormatting sqref="I5:M5">
    <cfRule type="cellIs" dxfId="368" priority="24" operator="equal">
      <formula>0</formula>
    </cfRule>
  </conditionalFormatting>
  <conditionalFormatting sqref="E16:E50 G16:G50">
    <cfRule type="expression" dxfId="367" priority="1">
      <formula>$E$15="KM.P."</formula>
    </cfRule>
    <cfRule type="expression" dxfId="366" priority="23">
      <formula>$E$15="M.P."</formula>
    </cfRule>
  </conditionalFormatting>
  <conditionalFormatting sqref="K52:M52">
    <cfRule type="expression" dxfId="365" priority="14">
      <formula>K$52="Sch F"</formula>
    </cfRule>
    <cfRule type="expression" dxfId="364" priority="15">
      <formula>K$52="Sch E"</formula>
    </cfRule>
    <cfRule type="expression" dxfId="363" priority="16">
      <formula>K$52="Sch D"</formula>
    </cfRule>
    <cfRule type="expression" dxfId="362" priority="17">
      <formula>K$52="Sch C"</formula>
    </cfRule>
    <cfRule type="expression" dxfId="361" priority="18">
      <formula>K$52="Sch B"</formula>
    </cfRule>
    <cfRule type="expression" dxfId="360" priority="19">
      <formula>K$52="Sch A"</formula>
    </cfRule>
  </conditionalFormatting>
  <conditionalFormatting sqref="K56:M56">
    <cfRule type="expression" dxfId="359" priority="7" stopIfTrue="1">
      <formula>AND(K53&gt;0,K56="")=TRUE</formula>
    </cfRule>
    <cfRule type="expression" dxfId="358" priority="8">
      <formula>AND(K52="Sch F",K56&lt;&gt;0)=TRUE</formula>
    </cfRule>
    <cfRule type="expression" dxfId="357" priority="9">
      <formula>AND(K52="Sch E",K56&lt;&gt;0)=TRUE</formula>
    </cfRule>
    <cfRule type="expression" dxfId="356" priority="10">
      <formula>AND(K52="Sch D",K56&lt;&gt;0)=TRUE</formula>
    </cfRule>
    <cfRule type="expression" dxfId="355" priority="11">
      <formula>AND(K52="Sch C",K56&lt;&gt;0)=TRUE</formula>
    </cfRule>
    <cfRule type="expression" dxfId="354" priority="12">
      <formula>AND(K52="Sch B",K56&lt;&gt;0)=TRUE</formula>
    </cfRule>
    <cfRule type="expression" dxfId="353" priority="13">
      <formula>AND(K52="Sch A",K56&lt;&gt;0)=TRUE</formula>
    </cfRule>
  </conditionalFormatting>
  <conditionalFormatting sqref="E15">
    <cfRule type="expression" dxfId="352" priority="6">
      <formula>$E$15=""</formula>
    </cfRule>
  </conditionalFormatting>
  <conditionalFormatting sqref="D8:D9 D11">
    <cfRule type="cellIs" dxfId="351" priority="5" stopIfTrue="1" operator="equal">
      <formula>0</formula>
    </cfRule>
  </conditionalFormatting>
  <conditionalFormatting sqref="D8:D9">
    <cfRule type="cellIs" dxfId="350" priority="3" operator="equal">
      <formula>"Name"</formula>
    </cfRule>
    <cfRule type="cellIs" dxfId="349" priority="4" stopIfTrue="1" operator="equal">
      <formula>0</formula>
    </cfRule>
  </conditionalFormatting>
  <conditionalFormatting sqref="D6">
    <cfRule type="expression" dxfId="348" priority="2">
      <formula>OR($B$6="PRA-PROJECT 123(4)",$B$6="")=TRUE</formula>
    </cfRule>
  </conditionalFormatting>
  <dataValidations count="9">
    <dataValidation allowBlank="1" showInputMessage="1" showErrorMessage="1" prompt="Fully explain any quantity added to this column in the &quot;Note&quot; column.  Include explanation of how the quantity was calculated or where it came from.  " sqref="J16:J50" xr:uid="{7292358B-A967-46F9-8022-293536BEA287}"/>
    <dataValidation type="list" showInputMessage="1" showErrorMessage="1" sqref="I5:L5" xr:uid="{F8B4B054-F701-4D8D-830A-02E3EC68AC05}">
      <formula1>$B$69:$B$70</formula1>
    </dataValidation>
    <dataValidation type="list" allowBlank="1" showInputMessage="1" showErrorMessage="1" sqref="K52:M52" xr:uid="{F0B62EC3-951F-4474-8E54-8757134CB6ED}">
      <formula1>$U$17:$U$22</formula1>
    </dataValidation>
    <dataValidation type="list" allowBlank="1" showInputMessage="1" showErrorMessage="1" sqref="B16:B50" xr:uid="{D58F1EB8-5A71-419A-AFEF-BE87DAAE5233}">
      <formula1>$T$17:$T$22</formula1>
    </dataValidation>
    <dataValidation type="list" allowBlank="1" showInputMessage="1" showErrorMessage="1" sqref="E15" xr:uid="{2BCB758F-06F9-4F05-A684-6B523B7F069A}">
      <formula1>$F$69:$F$71</formula1>
    </dataValidation>
    <dataValidation allowBlank="1" showInputMessage="1" showErrorMessage="1" prompt="Data will be used in calculation if provided.  " sqref="I16:I50" xr:uid="{A2FE3973-3ABB-4F66-918C-DF332EEC58AD}"/>
    <dataValidation allowBlank="1" showInputMessage="1" showErrorMessage="1" prompt="Input project number on &quot;Title&quot; tab." sqref="B6:H6" xr:uid="{CE041EE1-1F92-486F-A2CC-47A585006219}"/>
    <dataValidation allowBlank="1" sqref="I6" xr:uid="{0CA6A3D1-CE61-4008-A173-0E7D2B602B46}"/>
    <dataValidation allowBlank="1" showInputMessage="1" showErrorMessage="1" prompt="Input Quantity to use in EE" sqref="K56" xr:uid="{D6644669-4B5D-4FB9-9C62-4959A0B54DBF}"/>
  </dataValidations>
  <printOptions horizontalCentered="1" verticalCentered="1"/>
  <pageMargins left="0.25" right="0.25" top="0.25" bottom="0.25" header="0" footer="0"/>
  <pageSetup scale="96" firstPageNumber="15101" orientation="portrait" r:id="rId1"/>
  <headerFooter alignWithMargins="0"/>
  <ignoredErrors>
    <ignoredError sqref="B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B2B70-2C99-41DC-BA48-DEC814A10CA0}">
  <sheetPr>
    <pageSetUpPr fitToPage="1"/>
  </sheetPr>
  <dimension ref="A1:U74"/>
  <sheetViews>
    <sheetView showGridLines="0" showZeros="0" zoomScale="115" zoomScaleNormal="115" zoomScaleSheetLayoutView="100" workbookViewId="0">
      <selection activeCell="E16" sqref="E16"/>
    </sheetView>
  </sheetViews>
  <sheetFormatPr defaultColWidth="9.140625" defaultRowHeight="12.75" x14ac:dyDescent="0.2"/>
  <cols>
    <col min="1" max="1" width="2.7109375" style="104" customWidth="1"/>
    <col min="2" max="2" width="4.42578125" style="91" customWidth="1"/>
    <col min="3" max="3" width="5.140625" style="104" customWidth="1"/>
    <col min="4" max="4" width="5.5703125" style="104" customWidth="1"/>
    <col min="5" max="5" width="10.5703125" style="104" customWidth="1"/>
    <col min="6" max="6" width="3.7109375" style="104" customWidth="1"/>
    <col min="7" max="7" width="10.5703125" style="104" customWidth="1"/>
    <col min="8" max="8" width="9.28515625" style="104" customWidth="1"/>
    <col min="9" max="9" width="7.140625" style="104" customWidth="1"/>
    <col min="10" max="10" width="6.7109375" style="104" customWidth="1"/>
    <col min="11" max="13" width="10.42578125" style="104" customWidth="1"/>
    <col min="14" max="14" width="3.7109375" style="104" customWidth="1"/>
    <col min="15" max="15" width="2.85546875" style="104" customWidth="1"/>
    <col min="16" max="16" width="2.7109375" style="104" customWidth="1"/>
    <col min="17" max="19" width="9.140625" style="104"/>
    <col min="20" max="20" width="9.140625" style="104" hidden="1" customWidth="1"/>
    <col min="21" max="21" width="0" style="104" hidden="1" customWidth="1"/>
    <col min="22" max="16384" width="9.140625" style="104"/>
  </cols>
  <sheetData>
    <row r="1" spans="2:18" x14ac:dyDescent="0.2">
      <c r="Q1" s="208"/>
      <c r="R1" s="209"/>
    </row>
    <row r="2" spans="2:18" x14ac:dyDescent="0.2">
      <c r="B2" s="210" t="str">
        <f>Title!B54</f>
        <v>EFL-FM-HWY-14(08)</v>
      </c>
      <c r="C2" s="211"/>
      <c r="D2" s="211"/>
      <c r="E2" s="211"/>
      <c r="F2" s="211"/>
      <c r="G2" s="212"/>
      <c r="H2" s="1"/>
      <c r="I2" s="112"/>
      <c r="J2" s="112"/>
      <c r="K2" s="112"/>
      <c r="L2" s="10" t="s">
        <v>1</v>
      </c>
      <c r="M2" s="10"/>
      <c r="N2" s="213" t="s">
        <v>15</v>
      </c>
      <c r="O2" s="214"/>
      <c r="Q2" s="209"/>
      <c r="R2" s="209"/>
    </row>
    <row r="3" spans="2:18" x14ac:dyDescent="0.2">
      <c r="B3" s="268" t="s">
        <v>81</v>
      </c>
      <c r="C3" s="277"/>
      <c r="D3" s="277"/>
      <c r="E3" s="277"/>
      <c r="F3" s="277"/>
      <c r="G3" s="278"/>
      <c r="H3" s="66"/>
      <c r="I3" s="70"/>
      <c r="J3" s="70"/>
      <c r="K3" s="70"/>
      <c r="L3" s="71" t="s">
        <v>2</v>
      </c>
      <c r="M3" s="71"/>
      <c r="N3" s="215"/>
      <c r="O3" s="216"/>
      <c r="Q3" s="209"/>
      <c r="R3" s="209"/>
    </row>
    <row r="4" spans="2:18" ht="24" customHeight="1" x14ac:dyDescent="0.25">
      <c r="B4" s="217" t="s">
        <v>109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9"/>
      <c r="N4" s="220"/>
      <c r="O4" s="221"/>
      <c r="Q4" s="209"/>
      <c r="R4" s="209"/>
    </row>
    <row r="5" spans="2:18" x14ac:dyDescent="0.2">
      <c r="B5" s="225" t="s">
        <v>3</v>
      </c>
      <c r="C5" s="258"/>
      <c r="D5" s="258"/>
      <c r="E5" s="274"/>
      <c r="F5" s="274"/>
      <c r="G5" s="274"/>
      <c r="H5" s="259"/>
      <c r="I5" s="222" t="s">
        <v>4</v>
      </c>
      <c r="J5" s="313"/>
      <c r="K5" s="275"/>
      <c r="L5" s="275"/>
      <c r="M5" s="276"/>
      <c r="N5" s="225" t="s">
        <v>10</v>
      </c>
      <c r="O5" s="214"/>
      <c r="Q5" s="209"/>
      <c r="R5" s="209"/>
    </row>
    <row r="6" spans="2:18" ht="24" customHeight="1" x14ac:dyDescent="0.2">
      <c r="B6" s="226" t="str">
        <f>IF(Title!B6=0,"",Title!B6)</f>
        <v>PRA-PROJECT 123(4)</v>
      </c>
      <c r="C6" s="279"/>
      <c r="D6" s="279"/>
      <c r="E6" s="280"/>
      <c r="F6" s="280"/>
      <c r="G6" s="280"/>
      <c r="H6" s="281"/>
      <c r="I6" s="229"/>
      <c r="J6" s="314"/>
      <c r="K6" s="230"/>
      <c r="L6" s="230"/>
      <c r="M6" s="231"/>
      <c r="N6" s="234">
        <v>1</v>
      </c>
      <c r="O6" s="235"/>
      <c r="Q6" s="209"/>
      <c r="R6" s="209"/>
    </row>
    <row r="7" spans="2:18" ht="15" customHeight="1" x14ac:dyDescent="0.2">
      <c r="B7" s="236" t="s">
        <v>5</v>
      </c>
      <c r="C7" s="237"/>
      <c r="D7" s="237"/>
      <c r="E7" s="238"/>
      <c r="F7" s="236" t="s">
        <v>6</v>
      </c>
      <c r="G7" s="284"/>
      <c r="H7" s="285"/>
      <c r="I7" s="236" t="s">
        <v>8</v>
      </c>
      <c r="J7" s="237"/>
      <c r="K7" s="284"/>
      <c r="L7" s="284"/>
      <c r="M7" s="285"/>
      <c r="N7" s="240" t="s">
        <v>11</v>
      </c>
      <c r="O7" s="242">
        <v>1</v>
      </c>
      <c r="Q7" s="209"/>
      <c r="R7" s="209"/>
    </row>
    <row r="8" spans="2:18" ht="12" customHeight="1" x14ac:dyDescent="0.2">
      <c r="B8" s="243" t="str">
        <f>IF(Title!G16=0,"",Title!G16)</f>
        <v>Name</v>
      </c>
      <c r="C8" s="244"/>
      <c r="D8" s="244"/>
      <c r="E8" s="245"/>
      <c r="F8" s="243"/>
      <c r="G8" s="286"/>
      <c r="H8" s="287"/>
      <c r="I8" s="252" t="str">
        <f>IF(I6&gt;0,(VLOOKUP(LEFT(I6,5)&amp;"-"&amp;RIGHT(I6,4),'[1]FP14 Pay Items'!$A$2:$E$6000,4,FALSE)),"")&amp;" "</f>
        <v xml:space="preserve"> </v>
      </c>
      <c r="J8" s="315"/>
      <c r="K8" s="253"/>
      <c r="L8" s="253"/>
      <c r="M8" s="254"/>
      <c r="N8" s="241"/>
      <c r="O8" s="235"/>
      <c r="Q8" s="209"/>
      <c r="R8" s="209"/>
    </row>
    <row r="9" spans="2:18" ht="12" customHeight="1" x14ac:dyDescent="0.2">
      <c r="B9" s="246"/>
      <c r="C9" s="247"/>
      <c r="D9" s="247"/>
      <c r="E9" s="248"/>
      <c r="F9" s="288"/>
      <c r="G9" s="230"/>
      <c r="H9" s="231"/>
      <c r="I9" s="255"/>
      <c r="J9" s="256"/>
      <c r="K9" s="256"/>
      <c r="L9" s="256"/>
      <c r="M9" s="257"/>
      <c r="N9" s="67" t="s">
        <v>12</v>
      </c>
      <c r="O9" s="9"/>
      <c r="Q9" s="209"/>
      <c r="R9" s="209"/>
    </row>
    <row r="10" spans="2:18" x14ac:dyDescent="0.2">
      <c r="B10" s="225" t="s">
        <v>7</v>
      </c>
      <c r="C10" s="258"/>
      <c r="D10" s="258"/>
      <c r="E10" s="259"/>
      <c r="F10" s="225" t="s">
        <v>7</v>
      </c>
      <c r="G10" s="274"/>
      <c r="H10" s="259"/>
      <c r="I10" s="225" t="s">
        <v>9</v>
      </c>
      <c r="J10" s="258"/>
      <c r="K10" s="274"/>
      <c r="L10" s="274"/>
      <c r="M10" s="274"/>
      <c r="N10" s="274"/>
      <c r="O10" s="259"/>
      <c r="Q10" s="209"/>
      <c r="R10" s="209"/>
    </row>
    <row r="11" spans="2:18" ht="21" customHeight="1" x14ac:dyDescent="0.2">
      <c r="B11" s="260"/>
      <c r="C11" s="261"/>
      <c r="D11" s="261"/>
      <c r="E11" s="262"/>
      <c r="F11" s="260"/>
      <c r="G11" s="261"/>
      <c r="H11" s="289"/>
      <c r="I11" s="263" t="str">
        <f>IF(I6&gt;0,PROPER(VLOOKUP(LEFT(I6,5)&amp;"-"&amp;RIGHT(I6,4),'[1]FP14 Pay Items'!$A$2:$E$4705,5,TRUE)),"")</f>
        <v/>
      </c>
      <c r="J11" s="316"/>
      <c r="K11" s="250"/>
      <c r="L11" s="250"/>
      <c r="M11" s="250"/>
      <c r="N11" s="250"/>
      <c r="O11" s="251"/>
      <c r="Q11" s="209"/>
      <c r="R11" s="209"/>
    </row>
    <row r="12" spans="2:18" x14ac:dyDescent="0.2">
      <c r="B12" s="143" t="s">
        <v>13</v>
      </c>
      <c r="C12" s="72"/>
      <c r="D12" s="72"/>
      <c r="E12" s="124"/>
      <c r="F12" s="124"/>
      <c r="G12" s="126"/>
      <c r="H12" s="126"/>
      <c r="O12" s="105"/>
      <c r="Q12" s="209"/>
      <c r="R12" s="209"/>
    </row>
    <row r="13" spans="2:18" x14ac:dyDescent="0.2">
      <c r="B13" s="144"/>
      <c r="C13" s="123"/>
      <c r="D13" s="123"/>
      <c r="E13" s="123"/>
      <c r="O13" s="105"/>
      <c r="Q13" s="209"/>
      <c r="R13" s="209"/>
    </row>
    <row r="14" spans="2:18" ht="23.1" customHeight="1" x14ac:dyDescent="0.2">
      <c r="B14" s="270" t="s">
        <v>69</v>
      </c>
      <c r="C14" s="296" t="s">
        <v>17</v>
      </c>
      <c r="D14" s="296" t="s">
        <v>110</v>
      </c>
      <c r="E14" s="79"/>
      <c r="F14" s="79"/>
      <c r="G14" s="79"/>
      <c r="H14" s="80"/>
      <c r="I14" s="80"/>
      <c r="J14" s="80"/>
      <c r="K14" s="80" t="s">
        <v>65</v>
      </c>
      <c r="L14" s="80"/>
      <c r="M14" s="331"/>
      <c r="N14" s="331"/>
      <c r="O14" s="332"/>
      <c r="Q14" s="209"/>
      <c r="R14" s="209"/>
    </row>
    <row r="15" spans="2:18" x14ac:dyDescent="0.2">
      <c r="B15" s="328"/>
      <c r="C15" s="329"/>
      <c r="D15" s="329"/>
      <c r="E15" s="145"/>
      <c r="F15" s="145"/>
      <c r="G15" s="145"/>
      <c r="H15" s="146" t="s">
        <v>21</v>
      </c>
      <c r="I15" s="146" t="s">
        <v>24</v>
      </c>
      <c r="J15" s="146" t="s">
        <v>25</v>
      </c>
      <c r="K15" s="146" t="s">
        <v>26</v>
      </c>
      <c r="L15" s="146" t="s">
        <v>26</v>
      </c>
      <c r="M15" s="333"/>
      <c r="N15" s="209"/>
      <c r="O15" s="216"/>
      <c r="Q15" s="209"/>
      <c r="R15" s="209"/>
    </row>
    <row r="16" spans="2:18" x14ac:dyDescent="0.2">
      <c r="B16" s="271"/>
      <c r="C16" s="330"/>
      <c r="D16" s="330"/>
      <c r="E16" s="68"/>
      <c r="F16" s="81" t="s">
        <v>19</v>
      </c>
      <c r="G16" s="81">
        <f>E16</f>
        <v>0</v>
      </c>
      <c r="H16" s="81" t="s">
        <v>27</v>
      </c>
      <c r="I16" s="81" t="s">
        <v>27</v>
      </c>
      <c r="J16" s="68"/>
      <c r="K16" s="81" t="s">
        <v>29</v>
      </c>
      <c r="L16" s="81" t="s">
        <v>29</v>
      </c>
      <c r="M16" s="232" t="s">
        <v>22</v>
      </c>
      <c r="N16" s="327"/>
      <c r="O16" s="312"/>
      <c r="Q16" s="209"/>
      <c r="R16" s="209"/>
    </row>
    <row r="17" spans="2:21" x14ac:dyDescent="0.2">
      <c r="B17" s="27"/>
      <c r="C17" s="28"/>
      <c r="D17" s="119"/>
      <c r="E17" s="28"/>
      <c r="F17" s="82" t="s">
        <v>20</v>
      </c>
      <c r="G17" s="28"/>
      <c r="H17" s="83">
        <f>IF(G17&gt;E17,(G17-E17)*(IF($E$16="M.P.",5280,1)),0)*IF($E$16="KM.P.",3280.84,1)</f>
        <v>0</v>
      </c>
      <c r="I17" s="30"/>
      <c r="J17" s="97"/>
      <c r="K17" s="30"/>
      <c r="L17" s="83" t="str">
        <f>IF($J$16="","",(IF($J$16="(inch)",H17*I17*(J17/12)/27+K17,H17*I17*(J17)/27+K17)))</f>
        <v/>
      </c>
      <c r="M17" s="306"/>
      <c r="N17" s="318"/>
      <c r="O17" s="319"/>
      <c r="Q17" s="209"/>
      <c r="R17" s="209"/>
    </row>
    <row r="18" spans="2:21" x14ac:dyDescent="0.2">
      <c r="B18" s="27"/>
      <c r="C18" s="28"/>
      <c r="D18" s="119"/>
      <c r="E18" s="28"/>
      <c r="F18" s="84" t="s">
        <v>20</v>
      </c>
      <c r="G18" s="28"/>
      <c r="H18" s="83">
        <f t="shared" ref="H18:H52" si="0">IF(G18&gt;E18,(G18-E18)*(IF($E$16="M.P.",5280,1)),0)*IF($E$16="KM.P.",3280.84,1)</f>
        <v>0</v>
      </c>
      <c r="I18" s="30"/>
      <c r="J18" s="97"/>
      <c r="K18" s="30"/>
      <c r="L18" s="83" t="str">
        <f t="shared" ref="L18:L52" si="1">IF($J$16="","",(IF($J$16="(inch)",H18*I18*(J18/12)/27+K18,H18*I18*(J18)/27+K18)))</f>
        <v/>
      </c>
      <c r="M18" s="306"/>
      <c r="N18" s="318"/>
      <c r="O18" s="319"/>
      <c r="Q18" s="209"/>
      <c r="R18" s="209"/>
    </row>
    <row r="19" spans="2:21" x14ac:dyDescent="0.2">
      <c r="B19" s="27"/>
      <c r="C19" s="28"/>
      <c r="D19" s="119"/>
      <c r="E19" s="28"/>
      <c r="F19" s="84" t="s">
        <v>20</v>
      </c>
      <c r="G19" s="28"/>
      <c r="H19" s="83">
        <f t="shared" si="0"/>
        <v>0</v>
      </c>
      <c r="I19" s="30"/>
      <c r="J19" s="97"/>
      <c r="K19" s="30"/>
      <c r="L19" s="83" t="str">
        <f t="shared" si="1"/>
        <v/>
      </c>
      <c r="M19" s="306"/>
      <c r="N19" s="318"/>
      <c r="O19" s="319"/>
      <c r="Q19" s="209"/>
      <c r="R19" s="209"/>
    </row>
    <row r="20" spans="2:21" x14ac:dyDescent="0.2">
      <c r="B20" s="27"/>
      <c r="C20" s="28"/>
      <c r="D20" s="119"/>
      <c r="E20" s="28"/>
      <c r="F20" s="84" t="s">
        <v>20</v>
      </c>
      <c r="G20" s="28"/>
      <c r="H20" s="83">
        <f t="shared" si="0"/>
        <v>0</v>
      </c>
      <c r="I20" s="30"/>
      <c r="J20" s="97"/>
      <c r="K20" s="30"/>
      <c r="L20" s="83" t="str">
        <f t="shared" si="1"/>
        <v/>
      </c>
      <c r="M20" s="306"/>
      <c r="N20" s="318"/>
      <c r="O20" s="319"/>
      <c r="Q20" s="209"/>
      <c r="R20" s="209"/>
    </row>
    <row r="21" spans="2:21" x14ac:dyDescent="0.2">
      <c r="B21" s="27"/>
      <c r="C21" s="28"/>
      <c r="D21" s="119"/>
      <c r="E21" s="28"/>
      <c r="F21" s="84" t="s">
        <v>20</v>
      </c>
      <c r="G21" s="28"/>
      <c r="H21" s="83">
        <f t="shared" si="0"/>
        <v>0</v>
      </c>
      <c r="I21" s="30"/>
      <c r="J21" s="97"/>
      <c r="K21" s="30"/>
      <c r="L21" s="83" t="str">
        <f t="shared" si="1"/>
        <v/>
      </c>
      <c r="M21" s="306"/>
      <c r="N21" s="318"/>
      <c r="O21" s="319"/>
      <c r="Q21" s="209"/>
      <c r="R21" s="209"/>
      <c r="T21" s="64" t="s">
        <v>70</v>
      </c>
      <c r="U21" s="104" t="s">
        <v>73</v>
      </c>
    </row>
    <row r="22" spans="2:21" x14ac:dyDescent="0.2">
      <c r="B22" s="27"/>
      <c r="C22" s="28"/>
      <c r="D22" s="119"/>
      <c r="E22" s="28"/>
      <c r="F22" s="84" t="s">
        <v>20</v>
      </c>
      <c r="G22" s="28"/>
      <c r="H22" s="83">
        <f t="shared" si="0"/>
        <v>0</v>
      </c>
      <c r="I22" s="30"/>
      <c r="J22" s="97"/>
      <c r="K22" s="30"/>
      <c r="L22" s="83" t="str">
        <f t="shared" si="1"/>
        <v/>
      </c>
      <c r="M22" s="306"/>
      <c r="N22" s="318"/>
      <c r="O22" s="319"/>
      <c r="Q22" s="209"/>
      <c r="R22" s="209"/>
      <c r="T22" s="64" t="s">
        <v>71</v>
      </c>
      <c r="U22" s="104" t="s">
        <v>74</v>
      </c>
    </row>
    <row r="23" spans="2:21" x14ac:dyDescent="0.2">
      <c r="B23" s="27"/>
      <c r="C23" s="28"/>
      <c r="D23" s="119"/>
      <c r="E23" s="28"/>
      <c r="F23" s="84" t="s">
        <v>20</v>
      </c>
      <c r="G23" s="28"/>
      <c r="H23" s="83">
        <f t="shared" si="0"/>
        <v>0</v>
      </c>
      <c r="I23" s="30"/>
      <c r="J23" s="97"/>
      <c r="K23" s="30"/>
      <c r="L23" s="83" t="str">
        <f t="shared" si="1"/>
        <v/>
      </c>
      <c r="M23" s="306"/>
      <c r="N23" s="318"/>
      <c r="O23" s="319"/>
      <c r="Q23" s="209"/>
      <c r="R23" s="209"/>
      <c r="T23" s="64" t="s">
        <v>72</v>
      </c>
      <c r="U23" s="104" t="s">
        <v>75</v>
      </c>
    </row>
    <row r="24" spans="2:21" x14ac:dyDescent="0.2">
      <c r="B24" s="27"/>
      <c r="C24" s="28"/>
      <c r="D24" s="119"/>
      <c r="E24" s="28"/>
      <c r="F24" s="84" t="s">
        <v>20</v>
      </c>
      <c r="G24" s="28"/>
      <c r="H24" s="83">
        <f t="shared" si="0"/>
        <v>0</v>
      </c>
      <c r="I24" s="30"/>
      <c r="J24" s="97"/>
      <c r="K24" s="30"/>
      <c r="L24" s="83" t="str">
        <f t="shared" si="1"/>
        <v/>
      </c>
      <c r="M24" s="306"/>
      <c r="N24" s="318"/>
      <c r="O24" s="319"/>
      <c r="Q24" s="209"/>
      <c r="R24" s="209"/>
      <c r="T24" s="64" t="s">
        <v>98</v>
      </c>
      <c r="U24" s="104" t="s">
        <v>101</v>
      </c>
    </row>
    <row r="25" spans="2:21" x14ac:dyDescent="0.2">
      <c r="B25" s="27"/>
      <c r="C25" s="28"/>
      <c r="D25" s="119"/>
      <c r="E25" s="28"/>
      <c r="F25" s="84" t="s">
        <v>20</v>
      </c>
      <c r="G25" s="28"/>
      <c r="H25" s="83">
        <f t="shared" si="0"/>
        <v>0</v>
      </c>
      <c r="I25" s="30"/>
      <c r="J25" s="97"/>
      <c r="K25" s="30"/>
      <c r="L25" s="83" t="str">
        <f t="shared" si="1"/>
        <v/>
      </c>
      <c r="M25" s="306"/>
      <c r="N25" s="318"/>
      <c r="O25" s="319"/>
      <c r="Q25" s="209"/>
      <c r="R25" s="209"/>
      <c r="T25" s="64" t="s">
        <v>99</v>
      </c>
      <c r="U25" s="104" t="s">
        <v>102</v>
      </c>
    </row>
    <row r="26" spans="2:21" x14ac:dyDescent="0.2">
      <c r="B26" s="27"/>
      <c r="C26" s="28"/>
      <c r="D26" s="119"/>
      <c r="E26" s="28"/>
      <c r="F26" s="84" t="s">
        <v>20</v>
      </c>
      <c r="G26" s="28"/>
      <c r="H26" s="83">
        <f t="shared" si="0"/>
        <v>0</v>
      </c>
      <c r="I26" s="30"/>
      <c r="J26" s="97"/>
      <c r="K26" s="30"/>
      <c r="L26" s="83" t="str">
        <f t="shared" si="1"/>
        <v/>
      </c>
      <c r="M26" s="306"/>
      <c r="N26" s="318"/>
      <c r="O26" s="319"/>
      <c r="Q26" s="209"/>
      <c r="R26" s="209"/>
      <c r="T26" s="64" t="s">
        <v>100</v>
      </c>
      <c r="U26" s="104" t="s">
        <v>103</v>
      </c>
    </row>
    <row r="27" spans="2:21" x14ac:dyDescent="0.2">
      <c r="B27" s="27"/>
      <c r="C27" s="28"/>
      <c r="D27" s="119"/>
      <c r="E27" s="28"/>
      <c r="F27" s="84" t="s">
        <v>20</v>
      </c>
      <c r="G27" s="28"/>
      <c r="H27" s="83">
        <f t="shared" si="0"/>
        <v>0</v>
      </c>
      <c r="I27" s="30"/>
      <c r="J27" s="97"/>
      <c r="K27" s="30"/>
      <c r="L27" s="83" t="str">
        <f t="shared" si="1"/>
        <v/>
      </c>
      <c r="M27" s="306"/>
      <c r="N27" s="318"/>
      <c r="O27" s="319"/>
      <c r="Q27" s="209"/>
      <c r="R27" s="209"/>
    </row>
    <row r="28" spans="2:21" x14ac:dyDescent="0.2">
      <c r="B28" s="44"/>
      <c r="C28" s="43"/>
      <c r="D28" s="147"/>
      <c r="E28" s="43"/>
      <c r="F28" s="86" t="s">
        <v>20</v>
      </c>
      <c r="G28" s="43"/>
      <c r="H28" s="83">
        <f t="shared" si="0"/>
        <v>0</v>
      </c>
      <c r="I28" s="45"/>
      <c r="J28" s="46"/>
      <c r="K28" s="30"/>
      <c r="L28" s="83" t="str">
        <f t="shared" si="1"/>
        <v/>
      </c>
      <c r="M28" s="306"/>
      <c r="N28" s="318"/>
      <c r="O28" s="319"/>
      <c r="Q28" s="209"/>
      <c r="R28" s="209"/>
    </row>
    <row r="29" spans="2:21" x14ac:dyDescent="0.2">
      <c r="B29" s="44"/>
      <c r="C29" s="43"/>
      <c r="D29" s="147"/>
      <c r="E29" s="43"/>
      <c r="F29" s="86" t="s">
        <v>20</v>
      </c>
      <c r="G29" s="43"/>
      <c r="H29" s="83">
        <f t="shared" si="0"/>
        <v>0</v>
      </c>
      <c r="I29" s="45"/>
      <c r="J29" s="46"/>
      <c r="K29" s="30"/>
      <c r="L29" s="83" t="str">
        <f t="shared" si="1"/>
        <v/>
      </c>
      <c r="M29" s="306"/>
      <c r="N29" s="318"/>
      <c r="O29" s="319"/>
      <c r="Q29" s="209"/>
      <c r="R29" s="209"/>
    </row>
    <row r="30" spans="2:21" x14ac:dyDescent="0.2">
      <c r="B30" s="44"/>
      <c r="C30" s="43"/>
      <c r="D30" s="147"/>
      <c r="E30" s="43"/>
      <c r="F30" s="86" t="s">
        <v>20</v>
      </c>
      <c r="G30" s="43"/>
      <c r="H30" s="83">
        <f t="shared" si="0"/>
        <v>0</v>
      </c>
      <c r="I30" s="45"/>
      <c r="J30" s="46"/>
      <c r="K30" s="30"/>
      <c r="L30" s="83" t="str">
        <f t="shared" si="1"/>
        <v/>
      </c>
      <c r="M30" s="306"/>
      <c r="N30" s="318"/>
      <c r="O30" s="319"/>
      <c r="Q30" s="209"/>
      <c r="R30" s="209"/>
    </row>
    <row r="31" spans="2:21" x14ac:dyDescent="0.2">
      <c r="B31" s="44"/>
      <c r="C31" s="43"/>
      <c r="D31" s="147"/>
      <c r="E31" s="43"/>
      <c r="F31" s="86" t="s">
        <v>20</v>
      </c>
      <c r="G31" s="43"/>
      <c r="H31" s="83">
        <f t="shared" si="0"/>
        <v>0</v>
      </c>
      <c r="I31" s="45"/>
      <c r="J31" s="46"/>
      <c r="K31" s="30"/>
      <c r="L31" s="83" t="str">
        <f t="shared" si="1"/>
        <v/>
      </c>
      <c r="M31" s="306"/>
      <c r="N31" s="318"/>
      <c r="O31" s="319"/>
      <c r="Q31" s="209"/>
      <c r="R31" s="209"/>
    </row>
    <row r="32" spans="2:21" x14ac:dyDescent="0.2">
      <c r="B32" s="44"/>
      <c r="C32" s="43"/>
      <c r="D32" s="147"/>
      <c r="E32" s="43"/>
      <c r="F32" s="86" t="s">
        <v>20</v>
      </c>
      <c r="G32" s="43"/>
      <c r="H32" s="83">
        <f t="shared" si="0"/>
        <v>0</v>
      </c>
      <c r="I32" s="45"/>
      <c r="J32" s="46"/>
      <c r="K32" s="30"/>
      <c r="L32" s="83" t="str">
        <f t="shared" si="1"/>
        <v/>
      </c>
      <c r="M32" s="306"/>
      <c r="N32" s="318"/>
      <c r="O32" s="319"/>
      <c r="Q32" s="209"/>
      <c r="R32" s="209"/>
      <c r="T32" s="35" t="str">
        <f>IF(OR(K58&gt;0,L58&gt;0,M58&gt;0),ROUND(((SUM(K58:M58)-SUM(K55:M55))/SUM(K55:M55)),2)*100,"")</f>
        <v/>
      </c>
    </row>
    <row r="33" spans="2:18" x14ac:dyDescent="0.2">
      <c r="B33" s="44"/>
      <c r="C33" s="43"/>
      <c r="D33" s="147"/>
      <c r="E33" s="43"/>
      <c r="F33" s="86" t="s">
        <v>20</v>
      </c>
      <c r="G33" s="43"/>
      <c r="H33" s="83">
        <f t="shared" si="0"/>
        <v>0</v>
      </c>
      <c r="I33" s="45"/>
      <c r="J33" s="46"/>
      <c r="K33" s="30"/>
      <c r="L33" s="83" t="str">
        <f t="shared" si="1"/>
        <v/>
      </c>
      <c r="M33" s="306"/>
      <c r="N33" s="318"/>
      <c r="O33" s="319"/>
      <c r="Q33" s="209"/>
      <c r="R33" s="209"/>
    </row>
    <row r="34" spans="2:18" x14ac:dyDescent="0.2">
      <c r="B34" s="44"/>
      <c r="C34" s="43"/>
      <c r="D34" s="147"/>
      <c r="E34" s="43"/>
      <c r="F34" s="86" t="s">
        <v>20</v>
      </c>
      <c r="G34" s="43"/>
      <c r="H34" s="83">
        <f t="shared" si="0"/>
        <v>0</v>
      </c>
      <c r="I34" s="45"/>
      <c r="J34" s="46"/>
      <c r="K34" s="30"/>
      <c r="L34" s="83" t="str">
        <f t="shared" si="1"/>
        <v/>
      </c>
      <c r="M34" s="306"/>
      <c r="N34" s="318"/>
      <c r="O34" s="319"/>
      <c r="Q34" s="209"/>
      <c r="R34" s="209"/>
    </row>
    <row r="35" spans="2:18" x14ac:dyDescent="0.2">
      <c r="B35" s="44"/>
      <c r="C35" s="43"/>
      <c r="D35" s="147"/>
      <c r="E35" s="43"/>
      <c r="F35" s="86" t="s">
        <v>20</v>
      </c>
      <c r="G35" s="43"/>
      <c r="H35" s="83">
        <f t="shared" si="0"/>
        <v>0</v>
      </c>
      <c r="I35" s="45"/>
      <c r="J35" s="46"/>
      <c r="K35" s="30"/>
      <c r="L35" s="83" t="str">
        <f t="shared" si="1"/>
        <v/>
      </c>
      <c r="M35" s="306"/>
      <c r="N35" s="318"/>
      <c r="O35" s="319"/>
      <c r="Q35" s="209"/>
      <c r="R35" s="209"/>
    </row>
    <row r="36" spans="2:18" x14ac:dyDescent="0.2">
      <c r="B36" s="44"/>
      <c r="C36" s="43"/>
      <c r="D36" s="147"/>
      <c r="E36" s="43"/>
      <c r="F36" s="86" t="s">
        <v>20</v>
      </c>
      <c r="G36" s="43"/>
      <c r="H36" s="83">
        <f t="shared" si="0"/>
        <v>0</v>
      </c>
      <c r="I36" s="45"/>
      <c r="J36" s="46"/>
      <c r="K36" s="30"/>
      <c r="L36" s="83" t="str">
        <f t="shared" si="1"/>
        <v/>
      </c>
      <c r="M36" s="306"/>
      <c r="N36" s="318"/>
      <c r="O36" s="319"/>
      <c r="Q36" s="209"/>
      <c r="R36" s="209"/>
    </row>
    <row r="37" spans="2:18" x14ac:dyDescent="0.2">
      <c r="B37" s="44"/>
      <c r="C37" s="43"/>
      <c r="D37" s="147"/>
      <c r="E37" s="43"/>
      <c r="F37" s="86" t="s">
        <v>20</v>
      </c>
      <c r="G37" s="43"/>
      <c r="H37" s="83">
        <f t="shared" si="0"/>
        <v>0</v>
      </c>
      <c r="I37" s="45"/>
      <c r="J37" s="46"/>
      <c r="K37" s="30"/>
      <c r="L37" s="83" t="str">
        <f t="shared" si="1"/>
        <v/>
      </c>
      <c r="M37" s="306"/>
      <c r="N37" s="318"/>
      <c r="O37" s="319"/>
      <c r="Q37" s="209"/>
      <c r="R37" s="209"/>
    </row>
    <row r="38" spans="2:18" x14ac:dyDescent="0.2">
      <c r="B38" s="44"/>
      <c r="C38" s="43"/>
      <c r="D38" s="147"/>
      <c r="E38" s="43"/>
      <c r="F38" s="86" t="s">
        <v>20</v>
      </c>
      <c r="G38" s="43"/>
      <c r="H38" s="83">
        <f t="shared" si="0"/>
        <v>0</v>
      </c>
      <c r="I38" s="45"/>
      <c r="J38" s="46"/>
      <c r="K38" s="30"/>
      <c r="L38" s="83" t="str">
        <f t="shared" si="1"/>
        <v/>
      </c>
      <c r="M38" s="306"/>
      <c r="N38" s="318"/>
      <c r="O38" s="319"/>
      <c r="Q38" s="209"/>
      <c r="R38" s="209"/>
    </row>
    <row r="39" spans="2:18" x14ac:dyDescent="0.2">
      <c r="B39" s="44"/>
      <c r="C39" s="43"/>
      <c r="D39" s="147"/>
      <c r="E39" s="43"/>
      <c r="F39" s="86" t="s">
        <v>20</v>
      </c>
      <c r="G39" s="43"/>
      <c r="H39" s="83">
        <f t="shared" si="0"/>
        <v>0</v>
      </c>
      <c r="I39" s="45"/>
      <c r="J39" s="46"/>
      <c r="K39" s="30"/>
      <c r="L39" s="83" t="str">
        <f t="shared" si="1"/>
        <v/>
      </c>
      <c r="M39" s="306"/>
      <c r="N39" s="318"/>
      <c r="O39" s="319"/>
      <c r="Q39" s="209"/>
      <c r="R39" s="209"/>
    </row>
    <row r="40" spans="2:18" x14ac:dyDescent="0.2">
      <c r="B40" s="44"/>
      <c r="C40" s="43"/>
      <c r="D40" s="147"/>
      <c r="E40" s="43"/>
      <c r="F40" s="86" t="s">
        <v>20</v>
      </c>
      <c r="G40" s="43"/>
      <c r="H40" s="83">
        <f t="shared" si="0"/>
        <v>0</v>
      </c>
      <c r="I40" s="45"/>
      <c r="J40" s="46"/>
      <c r="K40" s="30"/>
      <c r="L40" s="83" t="str">
        <f t="shared" si="1"/>
        <v/>
      </c>
      <c r="M40" s="306"/>
      <c r="N40" s="318"/>
      <c r="O40" s="319"/>
      <c r="Q40" s="209"/>
      <c r="R40" s="209"/>
    </row>
    <row r="41" spans="2:18" x14ac:dyDescent="0.2">
      <c r="B41" s="44"/>
      <c r="C41" s="43"/>
      <c r="D41" s="147"/>
      <c r="E41" s="43"/>
      <c r="F41" s="86" t="s">
        <v>20</v>
      </c>
      <c r="G41" s="43"/>
      <c r="H41" s="83">
        <f t="shared" si="0"/>
        <v>0</v>
      </c>
      <c r="I41" s="45"/>
      <c r="J41" s="46"/>
      <c r="K41" s="30"/>
      <c r="L41" s="83" t="str">
        <f t="shared" si="1"/>
        <v/>
      </c>
      <c r="M41" s="306"/>
      <c r="N41" s="318"/>
      <c r="O41" s="319"/>
      <c r="Q41" s="209"/>
      <c r="R41" s="209"/>
    </row>
    <row r="42" spans="2:18" x14ac:dyDescent="0.2">
      <c r="B42" s="44"/>
      <c r="C42" s="43"/>
      <c r="D42" s="147"/>
      <c r="E42" s="43"/>
      <c r="F42" s="86" t="s">
        <v>20</v>
      </c>
      <c r="G42" s="43"/>
      <c r="H42" s="83">
        <f t="shared" si="0"/>
        <v>0</v>
      </c>
      <c r="I42" s="45"/>
      <c r="J42" s="46"/>
      <c r="K42" s="30"/>
      <c r="L42" s="83" t="str">
        <f t="shared" si="1"/>
        <v/>
      </c>
      <c r="M42" s="306"/>
      <c r="N42" s="318"/>
      <c r="O42" s="319"/>
      <c r="Q42" s="209"/>
      <c r="R42" s="209"/>
    </row>
    <row r="43" spans="2:18" x14ac:dyDescent="0.2">
      <c r="B43" s="44"/>
      <c r="C43" s="43"/>
      <c r="D43" s="147"/>
      <c r="E43" s="43"/>
      <c r="F43" s="86" t="s">
        <v>20</v>
      </c>
      <c r="G43" s="43"/>
      <c r="H43" s="83">
        <f t="shared" si="0"/>
        <v>0</v>
      </c>
      <c r="I43" s="45"/>
      <c r="J43" s="46"/>
      <c r="K43" s="30"/>
      <c r="L43" s="83" t="str">
        <f t="shared" si="1"/>
        <v/>
      </c>
      <c r="M43" s="306"/>
      <c r="N43" s="318"/>
      <c r="O43" s="319"/>
      <c r="Q43" s="209"/>
      <c r="R43" s="209"/>
    </row>
    <row r="44" spans="2:18" x14ac:dyDescent="0.2">
      <c r="B44" s="44"/>
      <c r="C44" s="43"/>
      <c r="D44" s="147"/>
      <c r="E44" s="43"/>
      <c r="F44" s="86" t="s">
        <v>20</v>
      </c>
      <c r="G44" s="43"/>
      <c r="H44" s="83">
        <f t="shared" si="0"/>
        <v>0</v>
      </c>
      <c r="I44" s="45"/>
      <c r="J44" s="46"/>
      <c r="K44" s="30"/>
      <c r="L44" s="83" t="str">
        <f t="shared" si="1"/>
        <v/>
      </c>
      <c r="M44" s="306"/>
      <c r="N44" s="318"/>
      <c r="O44" s="319"/>
      <c r="Q44" s="209"/>
      <c r="R44" s="209"/>
    </row>
    <row r="45" spans="2:18" x14ac:dyDescent="0.2">
      <c r="B45" s="44"/>
      <c r="C45" s="43"/>
      <c r="D45" s="147"/>
      <c r="E45" s="43"/>
      <c r="F45" s="86" t="s">
        <v>20</v>
      </c>
      <c r="G45" s="43"/>
      <c r="H45" s="83">
        <f t="shared" si="0"/>
        <v>0</v>
      </c>
      <c r="I45" s="45"/>
      <c r="J45" s="46"/>
      <c r="K45" s="30"/>
      <c r="L45" s="83" t="str">
        <f t="shared" si="1"/>
        <v/>
      </c>
      <c r="M45" s="306"/>
      <c r="N45" s="318"/>
      <c r="O45" s="319"/>
      <c r="Q45" s="209"/>
      <c r="R45" s="209"/>
    </row>
    <row r="46" spans="2:18" x14ac:dyDescent="0.2">
      <c r="B46" s="44"/>
      <c r="C46" s="43"/>
      <c r="D46" s="147"/>
      <c r="E46" s="43"/>
      <c r="F46" s="86" t="s">
        <v>20</v>
      </c>
      <c r="G46" s="43"/>
      <c r="H46" s="83">
        <f t="shared" si="0"/>
        <v>0</v>
      </c>
      <c r="I46" s="45"/>
      <c r="J46" s="46"/>
      <c r="K46" s="30"/>
      <c r="L46" s="83" t="str">
        <f t="shared" si="1"/>
        <v/>
      </c>
      <c r="M46" s="306"/>
      <c r="N46" s="318"/>
      <c r="O46" s="319"/>
      <c r="Q46" s="209"/>
      <c r="R46" s="209"/>
    </row>
    <row r="47" spans="2:18" x14ac:dyDescent="0.2">
      <c r="B47" s="44"/>
      <c r="C47" s="43"/>
      <c r="D47" s="147"/>
      <c r="E47" s="43"/>
      <c r="F47" s="86" t="s">
        <v>20</v>
      </c>
      <c r="G47" s="43"/>
      <c r="H47" s="83">
        <f t="shared" si="0"/>
        <v>0</v>
      </c>
      <c r="I47" s="45"/>
      <c r="J47" s="46"/>
      <c r="K47" s="30"/>
      <c r="L47" s="83" t="str">
        <f t="shared" si="1"/>
        <v/>
      </c>
      <c r="M47" s="306"/>
      <c r="N47" s="318"/>
      <c r="O47" s="319"/>
      <c r="Q47" s="209"/>
      <c r="R47" s="209"/>
    </row>
    <row r="48" spans="2:18" x14ac:dyDescent="0.2">
      <c r="B48" s="44"/>
      <c r="C48" s="43"/>
      <c r="D48" s="147"/>
      <c r="E48" s="43"/>
      <c r="F48" s="86" t="s">
        <v>20</v>
      </c>
      <c r="G48" s="43"/>
      <c r="H48" s="83">
        <f t="shared" si="0"/>
        <v>0</v>
      </c>
      <c r="I48" s="45"/>
      <c r="J48" s="46"/>
      <c r="K48" s="30"/>
      <c r="L48" s="83" t="str">
        <f t="shared" si="1"/>
        <v/>
      </c>
      <c r="M48" s="306"/>
      <c r="N48" s="318"/>
      <c r="O48" s="319"/>
      <c r="Q48" s="209"/>
      <c r="R48" s="209"/>
    </row>
    <row r="49" spans="1:18" x14ac:dyDescent="0.2">
      <c r="B49" s="44"/>
      <c r="C49" s="43"/>
      <c r="D49" s="147"/>
      <c r="E49" s="43"/>
      <c r="F49" s="86" t="s">
        <v>20</v>
      </c>
      <c r="G49" s="43"/>
      <c r="H49" s="83">
        <f t="shared" si="0"/>
        <v>0</v>
      </c>
      <c r="I49" s="45"/>
      <c r="J49" s="46"/>
      <c r="K49" s="30"/>
      <c r="L49" s="83" t="str">
        <f t="shared" si="1"/>
        <v/>
      </c>
      <c r="M49" s="306"/>
      <c r="N49" s="318"/>
      <c r="O49" s="319"/>
      <c r="Q49" s="209"/>
      <c r="R49" s="209"/>
    </row>
    <row r="50" spans="1:18" x14ac:dyDescent="0.2">
      <c r="B50" s="44"/>
      <c r="C50" s="43"/>
      <c r="D50" s="147"/>
      <c r="E50" s="43"/>
      <c r="F50" s="86" t="s">
        <v>20</v>
      </c>
      <c r="G50" s="43"/>
      <c r="H50" s="83">
        <f t="shared" si="0"/>
        <v>0</v>
      </c>
      <c r="I50" s="45"/>
      <c r="J50" s="46"/>
      <c r="K50" s="30"/>
      <c r="L50" s="83" t="str">
        <f t="shared" si="1"/>
        <v/>
      </c>
      <c r="M50" s="306"/>
      <c r="N50" s="318"/>
      <c r="O50" s="319"/>
      <c r="Q50" s="209"/>
      <c r="R50" s="209"/>
    </row>
    <row r="51" spans="1:18" x14ac:dyDescent="0.2">
      <c r="B51" s="44"/>
      <c r="C51" s="43"/>
      <c r="D51" s="147"/>
      <c r="E51" s="43"/>
      <c r="F51" s="86" t="s">
        <v>20</v>
      </c>
      <c r="G51" s="43"/>
      <c r="H51" s="83">
        <f t="shared" si="0"/>
        <v>0</v>
      </c>
      <c r="I51" s="45"/>
      <c r="J51" s="46"/>
      <c r="K51" s="30"/>
      <c r="L51" s="83" t="str">
        <f t="shared" si="1"/>
        <v/>
      </c>
      <c r="M51" s="306"/>
      <c r="N51" s="318"/>
      <c r="O51" s="319"/>
      <c r="Q51" s="209"/>
      <c r="R51" s="209"/>
    </row>
    <row r="52" spans="1:18" ht="13.5" thickBot="1" x14ac:dyDescent="0.25">
      <c r="B52" s="44"/>
      <c r="C52" s="43"/>
      <c r="D52" s="147"/>
      <c r="E52" s="43"/>
      <c r="F52" s="86" t="s">
        <v>20</v>
      </c>
      <c r="G52" s="43"/>
      <c r="H52" s="83">
        <f t="shared" si="0"/>
        <v>0</v>
      </c>
      <c r="I52" s="45"/>
      <c r="J52" s="46"/>
      <c r="K52" s="30"/>
      <c r="L52" s="83" t="str">
        <f t="shared" si="1"/>
        <v/>
      </c>
      <c r="M52" s="306"/>
      <c r="N52" s="318"/>
      <c r="O52" s="319"/>
      <c r="Q52" s="209"/>
      <c r="R52" s="209"/>
    </row>
    <row r="53" spans="1:18" ht="13.5" thickTop="1" x14ac:dyDescent="0.2">
      <c r="B53" s="1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88"/>
      <c r="Q53" s="209"/>
      <c r="R53" s="209"/>
    </row>
    <row r="54" spans="1:18" x14ac:dyDescent="0.2">
      <c r="B54" s="149"/>
      <c r="K54" s="150" t="s">
        <v>73</v>
      </c>
      <c r="L54" s="151" t="s">
        <v>74</v>
      </c>
      <c r="M54" s="152" t="s">
        <v>75</v>
      </c>
      <c r="O54" s="105"/>
      <c r="Q54" s="209"/>
      <c r="R54" s="209"/>
    </row>
    <row r="55" spans="1:18" x14ac:dyDescent="0.2">
      <c r="B55" s="149"/>
      <c r="J55" s="93" t="s">
        <v>14</v>
      </c>
      <c r="K55" s="94">
        <f>ROUND(SUMIF($B$17:$B$52,RIGHT(K54,1),$L$17:$L$52),-0.1)</f>
        <v>0</v>
      </c>
      <c r="L55" s="94">
        <f>ROUND(SUMIF($B$17:$B$52,RIGHT(L54,1),$L$17:$L$52),-0.1)</f>
        <v>0</v>
      </c>
      <c r="M55" s="94">
        <f>ROUND(SUMIF($B$17:$B$52,RIGHT(M54,1),$L$17:$L$52),-0.1)</f>
        <v>0</v>
      </c>
      <c r="N55" s="64" t="str">
        <f>I11</f>
        <v/>
      </c>
      <c r="O55" s="105"/>
      <c r="Q55" s="209"/>
      <c r="R55" s="209"/>
    </row>
    <row r="56" spans="1:18" ht="13.5" thickBot="1" x14ac:dyDescent="0.25">
      <c r="B56" s="149"/>
      <c r="J56" s="93" t="str">
        <f>IF(OR(K58&gt;0,L58&gt;0,M58&gt;0),"As Needed "&amp;T32&amp;"%","As Needed")</f>
        <v>As Needed</v>
      </c>
      <c r="K56" s="94" t="str">
        <f>IF(K58&gt;0,K58-K55,"")</f>
        <v/>
      </c>
      <c r="L56" s="94" t="str">
        <f t="shared" ref="L56:M56" si="2">IF(L58&gt;0,L58-L55,"")</f>
        <v/>
      </c>
      <c r="M56" s="94" t="str">
        <f t="shared" si="2"/>
        <v/>
      </c>
      <c r="N56" s="64" t="str">
        <f>I11</f>
        <v/>
      </c>
      <c r="O56" s="105"/>
      <c r="Q56" s="209"/>
      <c r="R56" s="209"/>
    </row>
    <row r="57" spans="1:18" ht="6" customHeight="1" thickTop="1" x14ac:dyDescent="0.2">
      <c r="B57" s="149"/>
      <c r="J57" s="95"/>
      <c r="K57" s="48"/>
      <c r="L57" s="48"/>
      <c r="M57" s="48"/>
      <c r="O57" s="105"/>
      <c r="Q57" s="209"/>
      <c r="R57" s="209"/>
    </row>
    <row r="58" spans="1:18" x14ac:dyDescent="0.2">
      <c r="B58" s="149"/>
      <c r="J58" s="75" t="s">
        <v>23</v>
      </c>
      <c r="K58" s="89"/>
      <c r="L58" s="89"/>
      <c r="M58" s="89"/>
      <c r="N58" s="153" t="str">
        <f>I11</f>
        <v/>
      </c>
      <c r="O58" s="105"/>
      <c r="Q58" s="209"/>
      <c r="R58" s="209"/>
    </row>
    <row r="59" spans="1:18" x14ac:dyDescent="0.2">
      <c r="B59" s="265"/>
      <c r="C59" s="266"/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7"/>
      <c r="Q59" s="209"/>
      <c r="R59" s="209"/>
    </row>
    <row r="60" spans="1:18" ht="6" customHeight="1" x14ac:dyDescent="0.2">
      <c r="Q60" s="209"/>
      <c r="R60" s="209"/>
    </row>
    <row r="61" spans="1:18" x14ac:dyDescent="0.2">
      <c r="A61" s="208"/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9"/>
      <c r="R61" s="209"/>
    </row>
    <row r="62" spans="1:18" x14ac:dyDescent="0.2">
      <c r="A62" s="208"/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9"/>
      <c r="R62" s="209"/>
    </row>
    <row r="63" spans="1:18" x14ac:dyDescent="0.2">
      <c r="A63" s="208"/>
      <c r="B63" s="20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9"/>
      <c r="R63" s="209"/>
    </row>
    <row r="64" spans="1:18" x14ac:dyDescent="0.2">
      <c r="A64" s="208"/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9"/>
      <c r="R64" s="209"/>
    </row>
    <row r="65" spans="1:18" x14ac:dyDescent="0.2">
      <c r="A65" s="208"/>
      <c r="B65" s="208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9"/>
      <c r="R65" s="209"/>
    </row>
    <row r="66" spans="1:18" x14ac:dyDescent="0.2">
      <c r="A66" s="208"/>
      <c r="B66" s="208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9"/>
      <c r="R66" s="209"/>
    </row>
    <row r="71" spans="1:18" hidden="1" x14ac:dyDescent="0.2">
      <c r="B71" s="91" t="s">
        <v>4</v>
      </c>
      <c r="G71" s="64" t="s">
        <v>18</v>
      </c>
      <c r="H71" s="64" t="s">
        <v>66</v>
      </c>
    </row>
    <row r="72" spans="1:18" hidden="1" x14ac:dyDescent="0.2">
      <c r="B72" s="91" t="s">
        <v>31</v>
      </c>
      <c r="G72" s="64" t="s">
        <v>97</v>
      </c>
      <c r="H72" s="64" t="s">
        <v>143</v>
      </c>
    </row>
    <row r="73" spans="1:18" hidden="1" x14ac:dyDescent="0.2">
      <c r="G73" s="64" t="s">
        <v>142</v>
      </c>
    </row>
    <row r="74" spans="1:18" hidden="1" x14ac:dyDescent="0.2"/>
  </sheetData>
  <sheetProtection sheet="1" formatCells="0" insertRows="0" deleteRows="0"/>
  <mergeCells count="70">
    <mergeCell ref="B59:O59"/>
    <mergeCell ref="A61:P66"/>
    <mergeCell ref="M47:O47"/>
    <mergeCell ref="M48:O48"/>
    <mergeCell ref="M49:O49"/>
    <mergeCell ref="M50:O50"/>
    <mergeCell ref="M51:O51"/>
    <mergeCell ref="M52:O52"/>
    <mergeCell ref="M46:O46"/>
    <mergeCell ref="M35:O35"/>
    <mergeCell ref="M36:O36"/>
    <mergeCell ref="M37:O37"/>
    <mergeCell ref="M38:O38"/>
    <mergeCell ref="M39:O39"/>
    <mergeCell ref="M40:O40"/>
    <mergeCell ref="M41:O41"/>
    <mergeCell ref="M42:O42"/>
    <mergeCell ref="M43:O43"/>
    <mergeCell ref="M44:O44"/>
    <mergeCell ref="M45:O45"/>
    <mergeCell ref="M34:O34"/>
    <mergeCell ref="M23:O23"/>
    <mergeCell ref="M24:O24"/>
    <mergeCell ref="M25:O25"/>
    <mergeCell ref="M26:O26"/>
    <mergeCell ref="M27:O27"/>
    <mergeCell ref="M28:O28"/>
    <mergeCell ref="M29:O29"/>
    <mergeCell ref="M30:O30"/>
    <mergeCell ref="M31:O31"/>
    <mergeCell ref="M32:O32"/>
    <mergeCell ref="M33:O33"/>
    <mergeCell ref="B11:E11"/>
    <mergeCell ref="F11:H11"/>
    <mergeCell ref="I11:O11"/>
    <mergeCell ref="M22:O22"/>
    <mergeCell ref="B14:B16"/>
    <mergeCell ref="C14:C16"/>
    <mergeCell ref="D14:D16"/>
    <mergeCell ref="M14:O14"/>
    <mergeCell ref="M15:O15"/>
    <mergeCell ref="M16:O16"/>
    <mergeCell ref="M17:O17"/>
    <mergeCell ref="M18:O18"/>
    <mergeCell ref="M19:O19"/>
    <mergeCell ref="M20:O20"/>
    <mergeCell ref="M21:O21"/>
    <mergeCell ref="O7:O8"/>
    <mergeCell ref="B8:E9"/>
    <mergeCell ref="F8:H9"/>
    <mergeCell ref="I8:M9"/>
    <mergeCell ref="B10:E10"/>
    <mergeCell ref="F10:H10"/>
    <mergeCell ref="I10:O10"/>
    <mergeCell ref="Q1:R66"/>
    <mergeCell ref="B2:G2"/>
    <mergeCell ref="N2:O3"/>
    <mergeCell ref="B3:G3"/>
    <mergeCell ref="B4:M4"/>
    <mergeCell ref="N4:O4"/>
    <mergeCell ref="B5:H5"/>
    <mergeCell ref="I5:M5"/>
    <mergeCell ref="N5:O5"/>
    <mergeCell ref="B6:H6"/>
    <mergeCell ref="I6:M6"/>
    <mergeCell ref="N6:O6"/>
    <mergeCell ref="B7:E7"/>
    <mergeCell ref="F7:H7"/>
    <mergeCell ref="I7:M7"/>
    <mergeCell ref="N7:N8"/>
  </mergeCells>
  <conditionalFormatting sqref="F11:H11">
    <cfRule type="cellIs" dxfId="347" priority="42" stopIfTrue="1" operator="lessThan">
      <formula>$B$11</formula>
    </cfRule>
  </conditionalFormatting>
  <conditionalFormatting sqref="B11 O7:O8 B8:B9 I6:J6 N6:O6 E8:H9 E11">
    <cfRule type="cellIs" dxfId="346" priority="41" stopIfTrue="1" operator="equal">
      <formula>0</formula>
    </cfRule>
  </conditionalFormatting>
  <conditionalFormatting sqref="F11:H11">
    <cfRule type="cellIs" dxfId="345" priority="39" stopIfTrue="1" operator="equal">
      <formula>0</formula>
    </cfRule>
    <cfRule type="cellIs" dxfId="344" priority="40" stopIfTrue="1" operator="lessThan">
      <formula>$B$11</formula>
    </cfRule>
  </conditionalFormatting>
  <conditionalFormatting sqref="I5:M5">
    <cfRule type="cellIs" dxfId="343" priority="25" operator="equal">
      <formula>0</formula>
    </cfRule>
    <cfRule type="cellIs" dxfId="342" priority="38" stopIfTrue="1" operator="equal">
      <formula>"NO PAY ITEM"</formula>
    </cfRule>
  </conditionalFormatting>
  <conditionalFormatting sqref="B8:B9 E8:E9">
    <cfRule type="cellIs" dxfId="341" priority="36" operator="equal">
      <formula>"Name"</formula>
    </cfRule>
    <cfRule type="cellIs" dxfId="340" priority="37" stopIfTrue="1" operator="equal">
      <formula>0</formula>
    </cfRule>
  </conditionalFormatting>
  <conditionalFormatting sqref="B6 E6:H6">
    <cfRule type="expression" dxfId="339" priority="35">
      <formula>OR($B$6="PRA-PROJECT 123(4)",$B$6="")=TRUE</formula>
    </cfRule>
  </conditionalFormatting>
  <conditionalFormatting sqref="B8">
    <cfRule type="cellIs" dxfId="338" priority="33" operator="equal">
      <formula>"Name"</formula>
    </cfRule>
    <cfRule type="cellIs" dxfId="337" priority="34" stopIfTrue="1" operator="equal">
      <formula>""</formula>
    </cfRule>
  </conditionalFormatting>
  <conditionalFormatting sqref="C8:C9 C11">
    <cfRule type="cellIs" dxfId="336" priority="32" stopIfTrue="1" operator="equal">
      <formula>0</formula>
    </cfRule>
  </conditionalFormatting>
  <conditionalFormatting sqref="C8:C9">
    <cfRule type="cellIs" dxfId="335" priority="30" operator="equal">
      <formula>"Name"</formula>
    </cfRule>
    <cfRule type="cellIs" dxfId="334" priority="31" stopIfTrue="1" operator="equal">
      <formula>0</formula>
    </cfRule>
  </conditionalFormatting>
  <conditionalFormatting sqref="C6">
    <cfRule type="expression" dxfId="333" priority="29">
      <formula>OR($B$6="PRA-PROJECT 123(4)",$B$6="")=TRUE</formula>
    </cfRule>
  </conditionalFormatting>
  <conditionalFormatting sqref="B17:B52">
    <cfRule type="expression" dxfId="332" priority="21">
      <formula>$B17="F"</formula>
    </cfRule>
    <cfRule type="expression" dxfId="331" priority="22">
      <formula>$B17="E"</formula>
    </cfRule>
    <cfRule type="expression" dxfId="330" priority="23">
      <formula>$B17="D"</formula>
    </cfRule>
    <cfRule type="expression" dxfId="329" priority="26">
      <formula>$B17="C"</formula>
    </cfRule>
    <cfRule type="expression" dxfId="328" priority="27">
      <formula>$B17="B"</formula>
    </cfRule>
    <cfRule type="expression" dxfId="327" priority="28">
      <formula>$B17="A"</formula>
    </cfRule>
  </conditionalFormatting>
  <conditionalFormatting sqref="E17:E52 G17:G52">
    <cfRule type="expression" dxfId="326" priority="2">
      <formula>$E$16="KM.P."</formula>
    </cfRule>
    <cfRule type="expression" dxfId="325" priority="24">
      <formula>$E$16="M.P."</formula>
    </cfRule>
  </conditionalFormatting>
  <conditionalFormatting sqref="K54:M54">
    <cfRule type="expression" dxfId="324" priority="15">
      <formula>K$54="Sch F"</formula>
    </cfRule>
    <cfRule type="expression" dxfId="323" priority="16">
      <formula>K$54="Sch E"</formula>
    </cfRule>
    <cfRule type="expression" dxfId="322" priority="18">
      <formula>K$54="Sch C"</formula>
    </cfRule>
    <cfRule type="expression" dxfId="321" priority="19">
      <formula>K$54="Sch B"</formula>
    </cfRule>
    <cfRule type="expression" dxfId="320" priority="20">
      <formula>K$54="Sch A"</formula>
    </cfRule>
  </conditionalFormatting>
  <conditionalFormatting sqref="K54">
    <cfRule type="expression" dxfId="319" priority="17">
      <formula>K$54="Sch D"</formula>
    </cfRule>
  </conditionalFormatting>
  <conditionalFormatting sqref="K58:M58">
    <cfRule type="expression" dxfId="318" priority="8" stopIfTrue="1">
      <formula>AND(K55&gt;0,K58="")=TRUE</formula>
    </cfRule>
    <cfRule type="expression" dxfId="317" priority="9">
      <formula>AND(K54="Sch F",K58&lt;&gt;0)=TRUE</formula>
    </cfRule>
    <cfRule type="expression" dxfId="316" priority="10">
      <formula>AND(K54="Sch E",K58&lt;&gt;0)=TRUE</formula>
    </cfRule>
    <cfRule type="expression" dxfId="315" priority="11">
      <formula>AND(K54="Sch D",K58&lt;&gt;0)=TRUE</formula>
    </cfRule>
    <cfRule type="expression" dxfId="314" priority="12">
      <formula>AND(K54="Sch C",K58&lt;&gt;0)=TRUE</formula>
    </cfRule>
    <cfRule type="expression" dxfId="313" priority="13">
      <formula>AND(K54="Sch B",K58&lt;&gt;0)=TRUE</formula>
    </cfRule>
    <cfRule type="expression" dxfId="312" priority="14">
      <formula>AND(K54="Sch A",K58&lt;&gt;0)=TRUE</formula>
    </cfRule>
  </conditionalFormatting>
  <conditionalFormatting sqref="E16">
    <cfRule type="expression" dxfId="311" priority="7">
      <formula>$E$16=""</formula>
    </cfRule>
  </conditionalFormatting>
  <conditionalFormatting sqref="D8:D9 D11">
    <cfRule type="cellIs" dxfId="310" priority="6" stopIfTrue="1" operator="equal">
      <formula>0</formula>
    </cfRule>
  </conditionalFormatting>
  <conditionalFormatting sqref="D8:D9">
    <cfRule type="cellIs" dxfId="309" priority="4" operator="equal">
      <formula>"Name"</formula>
    </cfRule>
    <cfRule type="cellIs" dxfId="308" priority="5" stopIfTrue="1" operator="equal">
      <formula>0</formula>
    </cfRule>
  </conditionalFormatting>
  <conditionalFormatting sqref="D6">
    <cfRule type="expression" dxfId="307" priority="3">
      <formula>OR($B$6="PRA-PROJECT 123(4)",$B$6="")=TRUE</formula>
    </cfRule>
  </conditionalFormatting>
  <conditionalFormatting sqref="J16">
    <cfRule type="expression" dxfId="306" priority="1">
      <formula>$J$16=""</formula>
    </cfRule>
  </conditionalFormatting>
  <dataValidations count="11">
    <dataValidation allowBlank="1" showInputMessage="1" showErrorMessage="1" prompt="Fully explain any quantity added to this column in the &quot;Note&quot; column.  Include explanation of how the quantity was calculated or where it came from.  " sqref="K17:K52" xr:uid="{1043404C-38A5-47A4-98A0-796A0CB576DA}"/>
    <dataValidation type="list" allowBlank="1" showInputMessage="1" showErrorMessage="1" sqref="K54:M54" xr:uid="{B7A6FED5-B877-4F90-BCC4-735D52D89845}">
      <formula1>$U$21:$U$26</formula1>
    </dataValidation>
    <dataValidation type="list" allowBlank="1" showInputMessage="1" showErrorMessage="1" sqref="B17:B52" xr:uid="{8104E71B-7704-444D-9314-9B982B26DA1A}">
      <formula1>$T$21:$T$26</formula1>
    </dataValidation>
    <dataValidation type="list" allowBlank="1" showInputMessage="1" showErrorMessage="1" sqref="G16" xr:uid="{D282669F-2541-4525-8424-4333E8C88867}">
      <formula1>$G$71:$G$72</formula1>
    </dataValidation>
    <dataValidation allowBlank="1" showInputMessage="1" showErrorMessage="1" prompt="Data will be included in calculation if provided." sqref="I52 I17:J51" xr:uid="{DFF90303-0732-478A-94A6-817834C00203}"/>
    <dataValidation allowBlank="1" sqref="I6" xr:uid="{23247A25-6385-45A2-8A6A-19F9E7BA3ADD}"/>
    <dataValidation allowBlank="1" showInputMessage="1" showErrorMessage="1" prompt="Input project number on &quot;Title&quot; tab." sqref="B6:H6" xr:uid="{7E71675D-8931-4DF8-86F5-150558E51B84}"/>
    <dataValidation type="list" showInputMessage="1" showErrorMessage="1" sqref="I5:M5" xr:uid="{2814E338-66E9-4E26-99D5-46C48C12066F}">
      <formula1>$B$71:$B$72</formula1>
    </dataValidation>
    <dataValidation allowBlank="1" showInputMessage="1" showErrorMessage="1" prompt="Input Quantity to use in EE" sqref="K58" xr:uid="{9052EC23-023B-438E-976A-32CD27BD7903}"/>
    <dataValidation type="list" allowBlank="1" showInputMessage="1" showErrorMessage="1" sqref="E16" xr:uid="{838B249B-EDA6-4547-A741-D90AE8347033}">
      <formula1>$G$71:$G$73</formula1>
    </dataValidation>
    <dataValidation type="list" allowBlank="1" showInputMessage="1" showErrorMessage="1" prompt="Choose unit of measure for the &quot;Depth&quot;" sqref="J16" xr:uid="{F280C0B0-A966-4192-892F-C79C0B643698}">
      <formula1>$H$71:$H$73</formula1>
    </dataValidation>
  </dataValidations>
  <printOptions horizontalCentered="1" verticalCentered="1"/>
  <pageMargins left="0.25" right="0.25" top="0.25" bottom="0.25" header="0" footer="0"/>
  <pageSetup scale="95" firstPageNumber="15101" orientation="portrait" r:id="rId1"/>
  <headerFooter alignWithMargins="0"/>
  <ignoredErrors>
    <ignoredError sqref="B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39A86-517A-4056-BCA3-36E53F5B4977}">
  <sheetPr>
    <pageSetUpPr fitToPage="1"/>
  </sheetPr>
  <dimension ref="A1:X77"/>
  <sheetViews>
    <sheetView showGridLines="0" showZeros="0" zoomScale="115" zoomScaleNormal="115" zoomScaleSheetLayoutView="100" workbookViewId="0">
      <selection activeCell="B4" sqref="B4:P4"/>
    </sheetView>
  </sheetViews>
  <sheetFormatPr defaultColWidth="9.140625" defaultRowHeight="12.75" x14ac:dyDescent="0.2"/>
  <cols>
    <col min="1" max="1" width="2.7109375" style="104" customWidth="1"/>
    <col min="2" max="2" width="4.42578125" style="104" customWidth="1"/>
    <col min="3" max="3" width="5.140625" style="104" customWidth="1"/>
    <col min="4" max="4" width="5.5703125" style="104" customWidth="1"/>
    <col min="5" max="5" width="10.5703125" style="104" customWidth="1"/>
    <col min="6" max="6" width="3.85546875" style="104" customWidth="1"/>
    <col min="7" max="7" width="10.5703125" style="104" customWidth="1"/>
    <col min="8" max="8" width="8.5703125" style="104" customWidth="1"/>
    <col min="9" max="9" width="4.5703125" style="104" customWidth="1"/>
    <col min="10" max="10" width="5.5703125" style="104" customWidth="1"/>
    <col min="11" max="12" width="9.5703125" style="104" customWidth="1"/>
    <col min="13" max="13" width="9.85546875" style="104" customWidth="1"/>
    <col min="14" max="14" width="8.5703125" style="104" customWidth="1"/>
    <col min="15" max="15" width="2.7109375" style="104" customWidth="1"/>
    <col min="16" max="16" width="1.85546875" style="104" customWidth="1"/>
    <col min="17" max="17" width="3" style="104" customWidth="1"/>
    <col min="18" max="18" width="3.28515625" style="104" customWidth="1"/>
    <col min="19" max="19" width="2.7109375" style="104" customWidth="1"/>
    <col min="20" max="21" width="9.140625" style="104"/>
    <col min="22" max="22" width="0" style="104" hidden="1" customWidth="1"/>
    <col min="23" max="24" width="9.140625" style="104" hidden="1" customWidth="1"/>
    <col min="25" max="16384" width="9.140625" style="104"/>
  </cols>
  <sheetData>
    <row r="1" spans="2:24" x14ac:dyDescent="0.2">
      <c r="T1" s="208"/>
      <c r="U1" s="209"/>
    </row>
    <row r="2" spans="2:24" x14ac:dyDescent="0.2">
      <c r="B2" s="210" t="str">
        <f>Title!B54</f>
        <v>EFL-FM-HWY-14(08)</v>
      </c>
      <c r="C2" s="211"/>
      <c r="D2" s="211"/>
      <c r="E2" s="211"/>
      <c r="F2" s="211"/>
      <c r="G2" s="212"/>
      <c r="H2" s="99"/>
      <c r="I2" s="112"/>
      <c r="J2" s="112"/>
      <c r="K2" s="112"/>
      <c r="L2" s="112"/>
      <c r="M2" s="10"/>
      <c r="N2" s="10"/>
      <c r="O2" s="10" t="s">
        <v>1</v>
      </c>
      <c r="P2" s="10"/>
      <c r="Q2" s="213" t="s">
        <v>15</v>
      </c>
      <c r="R2" s="214"/>
      <c r="T2" s="209"/>
      <c r="U2" s="209"/>
    </row>
    <row r="3" spans="2:24" x14ac:dyDescent="0.2">
      <c r="B3" s="268" t="s">
        <v>81</v>
      </c>
      <c r="C3" s="277"/>
      <c r="D3" s="277"/>
      <c r="E3" s="277"/>
      <c r="F3" s="277"/>
      <c r="G3" s="278"/>
      <c r="H3" s="100"/>
      <c r="I3" s="70"/>
      <c r="J3" s="70"/>
      <c r="K3" s="70"/>
      <c r="L3" s="70"/>
      <c r="M3" s="71"/>
      <c r="N3" s="71"/>
      <c r="O3" s="71" t="s">
        <v>2</v>
      </c>
      <c r="P3" s="71"/>
      <c r="Q3" s="215"/>
      <c r="R3" s="216"/>
      <c r="T3" s="209"/>
      <c r="U3" s="209"/>
    </row>
    <row r="4" spans="2:24" ht="24" customHeight="1" x14ac:dyDescent="0.25">
      <c r="B4" s="217" t="s">
        <v>109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9"/>
      <c r="Q4" s="220"/>
      <c r="R4" s="221"/>
      <c r="T4" s="209"/>
      <c r="U4" s="209"/>
    </row>
    <row r="5" spans="2:24" x14ac:dyDescent="0.2">
      <c r="B5" s="225" t="s">
        <v>3</v>
      </c>
      <c r="C5" s="274"/>
      <c r="D5" s="274"/>
      <c r="E5" s="274"/>
      <c r="F5" s="274"/>
      <c r="G5" s="274"/>
      <c r="H5" s="274"/>
      <c r="I5" s="274"/>
      <c r="J5" s="274"/>
      <c r="K5" s="222" t="s">
        <v>4</v>
      </c>
      <c r="L5" s="223"/>
      <c r="M5" s="223"/>
      <c r="N5" s="223"/>
      <c r="O5" s="223"/>
      <c r="P5" s="224"/>
      <c r="Q5" s="225" t="s">
        <v>10</v>
      </c>
      <c r="R5" s="214"/>
      <c r="T5" s="209"/>
      <c r="U5" s="209"/>
    </row>
    <row r="6" spans="2:24" ht="24" customHeight="1" x14ac:dyDescent="0.2">
      <c r="B6" s="334" t="str">
        <f>IF(Title!B6=0,"",Title!B6)</f>
        <v>PRA-PROJECT 123(4)</v>
      </c>
      <c r="C6" s="335"/>
      <c r="D6" s="335"/>
      <c r="E6" s="335"/>
      <c r="F6" s="335"/>
      <c r="G6" s="335"/>
      <c r="H6" s="335"/>
      <c r="I6" s="335"/>
      <c r="J6" s="335"/>
      <c r="K6" s="229"/>
      <c r="L6" s="230"/>
      <c r="M6" s="230"/>
      <c r="N6" s="230"/>
      <c r="O6" s="230"/>
      <c r="P6" s="231"/>
      <c r="Q6" s="234">
        <v>1</v>
      </c>
      <c r="R6" s="235"/>
      <c r="T6" s="209"/>
      <c r="U6" s="209"/>
    </row>
    <row r="7" spans="2:24" ht="15" customHeight="1" x14ac:dyDescent="0.2">
      <c r="B7" s="236" t="s">
        <v>5</v>
      </c>
      <c r="C7" s="336"/>
      <c r="D7" s="336"/>
      <c r="E7" s="214"/>
      <c r="F7" s="236" t="s">
        <v>6</v>
      </c>
      <c r="G7" s="239"/>
      <c r="H7" s="239"/>
      <c r="I7" s="239"/>
      <c r="J7" s="239"/>
      <c r="K7" s="236" t="s">
        <v>8</v>
      </c>
      <c r="L7" s="336"/>
      <c r="M7" s="336"/>
      <c r="N7" s="336"/>
      <c r="O7" s="336"/>
      <c r="P7" s="238"/>
      <c r="Q7" s="240" t="s">
        <v>11</v>
      </c>
      <c r="R7" s="242">
        <v>1</v>
      </c>
      <c r="T7" s="209"/>
      <c r="U7" s="209"/>
    </row>
    <row r="8" spans="2:24" ht="12" customHeight="1" x14ac:dyDescent="0.2">
      <c r="B8" s="243" t="str">
        <f>IF(Title!G16=0,"",Title!G16)</f>
        <v>Name</v>
      </c>
      <c r="C8" s="244"/>
      <c r="D8" s="244"/>
      <c r="E8" s="216"/>
      <c r="F8" s="243"/>
      <c r="G8" s="209"/>
      <c r="H8" s="209"/>
      <c r="I8" s="209"/>
      <c r="J8" s="209"/>
      <c r="K8" s="252" t="str">
        <f>IF(K6&gt;0,(VLOOKUP(LEFT(K6,5)&amp;"-"&amp;RIGHT(K6,4),'[1]FP14 Pay Items'!$A$2:$E$6000,4,FALSE)),"")&amp;" "</f>
        <v xml:space="preserve"> </v>
      </c>
      <c r="L8" s="253"/>
      <c r="M8" s="253"/>
      <c r="N8" s="253"/>
      <c r="O8" s="253"/>
      <c r="P8" s="254"/>
      <c r="Q8" s="241"/>
      <c r="R8" s="235"/>
      <c r="T8" s="209"/>
      <c r="U8" s="209"/>
    </row>
    <row r="9" spans="2:24" ht="12" customHeight="1" x14ac:dyDescent="0.2">
      <c r="B9" s="243"/>
      <c r="C9" s="244"/>
      <c r="D9" s="244"/>
      <c r="E9" s="216"/>
      <c r="F9" s="215"/>
      <c r="G9" s="209"/>
      <c r="H9" s="209"/>
      <c r="I9" s="209"/>
      <c r="J9" s="209"/>
      <c r="K9" s="255"/>
      <c r="L9" s="256"/>
      <c r="M9" s="256"/>
      <c r="N9" s="256"/>
      <c r="O9" s="256"/>
      <c r="P9" s="257"/>
      <c r="Q9" s="67" t="s">
        <v>12</v>
      </c>
      <c r="R9" s="6"/>
      <c r="T9" s="209"/>
      <c r="U9" s="209"/>
    </row>
    <row r="10" spans="2:24" x14ac:dyDescent="0.2">
      <c r="B10" s="225" t="s">
        <v>7</v>
      </c>
      <c r="C10" s="274"/>
      <c r="D10" s="274"/>
      <c r="E10" s="214"/>
      <c r="F10" s="225" t="s">
        <v>7</v>
      </c>
      <c r="G10" s="239"/>
      <c r="H10" s="239"/>
      <c r="I10" s="239"/>
      <c r="J10" s="239"/>
      <c r="K10" s="225" t="s">
        <v>9</v>
      </c>
      <c r="L10" s="239"/>
      <c r="M10" s="239"/>
      <c r="N10" s="239"/>
      <c r="O10" s="239"/>
      <c r="P10" s="239"/>
      <c r="Q10" s="239"/>
      <c r="R10" s="214"/>
      <c r="T10" s="209"/>
      <c r="U10" s="209"/>
    </row>
    <row r="11" spans="2:24" ht="21" customHeight="1" x14ac:dyDescent="0.2">
      <c r="B11" s="260"/>
      <c r="C11" s="339"/>
      <c r="D11" s="339"/>
      <c r="E11" s="251"/>
      <c r="F11" s="260"/>
      <c r="G11" s="250"/>
      <c r="H11" s="250"/>
      <c r="I11" s="250"/>
      <c r="J11" s="250"/>
      <c r="K11" s="263" t="str">
        <f>IF(K6&gt;0,PROPER(VLOOKUP(LEFT(K6,5)&amp;"-"&amp;RIGHT(K6,4),'[1]FP14 Pay Items'!$A$2:$E$4705,5,TRUE)),"")</f>
        <v/>
      </c>
      <c r="L11" s="250"/>
      <c r="M11" s="250"/>
      <c r="N11" s="250"/>
      <c r="O11" s="250"/>
      <c r="P11" s="250"/>
      <c r="Q11" s="250"/>
      <c r="R11" s="251"/>
      <c r="T11" s="209"/>
      <c r="U11" s="209"/>
    </row>
    <row r="12" spans="2:24" x14ac:dyDescent="0.2">
      <c r="B12" s="8" t="s">
        <v>13</v>
      </c>
      <c r="C12" s="123"/>
      <c r="D12" s="123"/>
      <c r="E12" s="154"/>
      <c r="F12" s="126"/>
      <c r="G12" s="126"/>
      <c r="H12" s="126"/>
      <c r="I12" s="126"/>
      <c r="J12" s="126"/>
      <c r="K12" s="126"/>
      <c r="R12" s="105"/>
      <c r="T12" s="209"/>
      <c r="U12" s="209"/>
      <c r="W12" s="64" t="s">
        <v>70</v>
      </c>
      <c r="X12" s="104" t="s">
        <v>73</v>
      </c>
    </row>
    <row r="13" spans="2:24" x14ac:dyDescent="0.2">
      <c r="B13" s="115"/>
      <c r="C13" s="72"/>
      <c r="D13" s="72"/>
      <c r="E13" s="72"/>
      <c r="R13" s="105"/>
      <c r="T13" s="209"/>
      <c r="U13" s="209"/>
      <c r="W13" s="64" t="s">
        <v>71</v>
      </c>
      <c r="X13" s="104" t="s">
        <v>74</v>
      </c>
    </row>
    <row r="14" spans="2:24" x14ac:dyDescent="0.2">
      <c r="B14" s="115"/>
      <c r="R14" s="105"/>
      <c r="T14" s="209"/>
      <c r="U14" s="209"/>
      <c r="W14" s="64" t="s">
        <v>72</v>
      </c>
      <c r="X14" s="104" t="s">
        <v>75</v>
      </c>
    </row>
    <row r="15" spans="2:24" ht="35.1" customHeight="1" x14ac:dyDescent="0.2">
      <c r="B15" s="340" t="s">
        <v>69</v>
      </c>
      <c r="C15" s="270" t="s">
        <v>17</v>
      </c>
      <c r="D15" s="270" t="s">
        <v>110</v>
      </c>
      <c r="E15" s="80"/>
      <c r="F15" s="80"/>
      <c r="G15" s="80"/>
      <c r="H15" s="80" t="s">
        <v>21</v>
      </c>
      <c r="I15" s="296" t="s">
        <v>58</v>
      </c>
      <c r="J15" s="80" t="s">
        <v>24</v>
      </c>
      <c r="K15" s="80" t="s">
        <v>124</v>
      </c>
      <c r="L15" s="80" t="s">
        <v>36</v>
      </c>
      <c r="M15" s="308" t="s">
        <v>22</v>
      </c>
      <c r="N15" s="343"/>
      <c r="O15" s="239"/>
      <c r="P15" s="239"/>
      <c r="Q15" s="239"/>
      <c r="R15" s="214"/>
      <c r="T15" s="209"/>
      <c r="U15" s="209"/>
      <c r="W15" s="64" t="s">
        <v>98</v>
      </c>
      <c r="X15" s="104" t="s">
        <v>101</v>
      </c>
    </row>
    <row r="16" spans="2:24" x14ac:dyDescent="0.2">
      <c r="B16" s="341"/>
      <c r="C16" s="342"/>
      <c r="D16" s="342"/>
      <c r="E16" s="68"/>
      <c r="F16" s="81" t="s">
        <v>19</v>
      </c>
      <c r="G16" s="81">
        <f>E16</f>
        <v>0</v>
      </c>
      <c r="H16" s="81" t="s">
        <v>125</v>
      </c>
      <c r="I16" s="297"/>
      <c r="J16" s="81" t="s">
        <v>125</v>
      </c>
      <c r="K16" s="81" t="s">
        <v>35</v>
      </c>
      <c r="L16" s="81" t="s">
        <v>54</v>
      </c>
      <c r="M16" s="309"/>
      <c r="N16" s="250"/>
      <c r="O16" s="250"/>
      <c r="P16" s="250"/>
      <c r="Q16" s="250"/>
      <c r="R16" s="251"/>
      <c r="T16" s="209"/>
      <c r="U16" s="209"/>
      <c r="W16" s="64" t="s">
        <v>99</v>
      </c>
      <c r="X16" s="104" t="s">
        <v>102</v>
      </c>
    </row>
    <row r="17" spans="2:24" x14ac:dyDescent="0.2">
      <c r="B17" s="27"/>
      <c r="C17" s="97"/>
      <c r="D17" s="119"/>
      <c r="E17" s="28"/>
      <c r="F17" s="82" t="s">
        <v>20</v>
      </c>
      <c r="G17" s="28"/>
      <c r="H17" s="155">
        <f>IF(G17&gt;E17,(G17-E17)*(IF($E$16="M.P.",5280,1)),0)*IF($E$16="KM.P.",3280.84,1)</f>
        <v>0</v>
      </c>
      <c r="I17" s="30"/>
      <c r="J17" s="138"/>
      <c r="K17" s="85"/>
      <c r="L17" s="156">
        <f>(H17*J17+K17)/43560</f>
        <v>0</v>
      </c>
      <c r="M17" s="306"/>
      <c r="N17" s="337"/>
      <c r="O17" s="337"/>
      <c r="P17" s="337"/>
      <c r="Q17" s="337"/>
      <c r="R17" s="338"/>
      <c r="T17" s="209"/>
      <c r="U17" s="209"/>
      <c r="W17" s="64" t="s">
        <v>100</v>
      </c>
      <c r="X17" s="104" t="s">
        <v>103</v>
      </c>
    </row>
    <row r="18" spans="2:24" x14ac:dyDescent="0.2">
      <c r="B18" s="27"/>
      <c r="C18" s="97"/>
      <c r="D18" s="119"/>
      <c r="E18" s="28"/>
      <c r="F18" s="120" t="s">
        <v>20</v>
      </c>
      <c r="G18" s="28"/>
      <c r="H18" s="155">
        <f t="shared" ref="H18:H56" si="0">IF(G18&gt;E18,(G18-E18)*(IF($E$16="M.P.",5280,1)),0)*IF($E$16="KM.P.",3280.84,1)</f>
        <v>0</v>
      </c>
      <c r="I18" s="30"/>
      <c r="J18" s="138"/>
      <c r="K18" s="85"/>
      <c r="L18" s="156">
        <f t="shared" ref="L18:L56" si="1">(H18*J18+K18)/43560</f>
        <v>0</v>
      </c>
      <c r="M18" s="306"/>
      <c r="N18" s="337"/>
      <c r="O18" s="337"/>
      <c r="P18" s="337"/>
      <c r="Q18" s="337"/>
      <c r="R18" s="338"/>
      <c r="T18" s="209"/>
      <c r="U18" s="209"/>
    </row>
    <row r="19" spans="2:24" x14ac:dyDescent="0.2">
      <c r="B19" s="27"/>
      <c r="C19" s="97"/>
      <c r="D19" s="119"/>
      <c r="E19" s="28"/>
      <c r="F19" s="120" t="s">
        <v>20</v>
      </c>
      <c r="G19" s="28"/>
      <c r="H19" s="155">
        <f t="shared" si="0"/>
        <v>0</v>
      </c>
      <c r="I19" s="30"/>
      <c r="J19" s="138"/>
      <c r="K19" s="85"/>
      <c r="L19" s="156">
        <f t="shared" si="1"/>
        <v>0</v>
      </c>
      <c r="M19" s="306"/>
      <c r="N19" s="337"/>
      <c r="O19" s="337"/>
      <c r="P19" s="337"/>
      <c r="Q19" s="337"/>
      <c r="R19" s="338"/>
      <c r="T19" s="209"/>
      <c r="U19" s="209"/>
      <c r="W19" s="64" t="s">
        <v>59</v>
      </c>
    </row>
    <row r="20" spans="2:24" x14ac:dyDescent="0.2">
      <c r="B20" s="27"/>
      <c r="C20" s="97"/>
      <c r="D20" s="119"/>
      <c r="E20" s="28"/>
      <c r="F20" s="120" t="s">
        <v>20</v>
      </c>
      <c r="G20" s="28"/>
      <c r="H20" s="155">
        <f t="shared" si="0"/>
        <v>0</v>
      </c>
      <c r="I20" s="30"/>
      <c r="J20" s="138"/>
      <c r="K20" s="85"/>
      <c r="L20" s="156">
        <f t="shared" si="1"/>
        <v>0</v>
      </c>
      <c r="M20" s="306"/>
      <c r="N20" s="337"/>
      <c r="O20" s="337"/>
      <c r="P20" s="337"/>
      <c r="Q20" s="337"/>
      <c r="R20" s="338"/>
      <c r="T20" s="209"/>
      <c r="U20" s="209"/>
      <c r="W20" s="64" t="s">
        <v>60</v>
      </c>
    </row>
    <row r="21" spans="2:24" x14ac:dyDescent="0.2">
      <c r="B21" s="27"/>
      <c r="C21" s="97"/>
      <c r="D21" s="119"/>
      <c r="E21" s="28"/>
      <c r="F21" s="120" t="s">
        <v>20</v>
      </c>
      <c r="G21" s="28"/>
      <c r="H21" s="155">
        <f t="shared" si="0"/>
        <v>0</v>
      </c>
      <c r="I21" s="30"/>
      <c r="J21" s="138"/>
      <c r="K21" s="85"/>
      <c r="L21" s="156">
        <f t="shared" si="1"/>
        <v>0</v>
      </c>
      <c r="M21" s="306"/>
      <c r="N21" s="337"/>
      <c r="O21" s="337"/>
      <c r="P21" s="337"/>
      <c r="Q21" s="337"/>
      <c r="R21" s="338"/>
      <c r="T21" s="209"/>
      <c r="U21" s="209"/>
      <c r="W21" s="64" t="s">
        <v>76</v>
      </c>
    </row>
    <row r="22" spans="2:24" x14ac:dyDescent="0.2">
      <c r="B22" s="27"/>
      <c r="C22" s="97"/>
      <c r="D22" s="119"/>
      <c r="E22" s="28"/>
      <c r="F22" s="120" t="s">
        <v>20</v>
      </c>
      <c r="G22" s="28"/>
      <c r="H22" s="155">
        <f t="shared" si="0"/>
        <v>0</v>
      </c>
      <c r="I22" s="30"/>
      <c r="J22" s="138"/>
      <c r="K22" s="85"/>
      <c r="L22" s="156">
        <f t="shared" si="1"/>
        <v>0</v>
      </c>
      <c r="M22" s="306"/>
      <c r="N22" s="337"/>
      <c r="O22" s="337"/>
      <c r="P22" s="337"/>
      <c r="Q22" s="337"/>
      <c r="R22" s="338"/>
      <c r="T22" s="209"/>
      <c r="U22" s="209"/>
      <c r="W22" s="64"/>
    </row>
    <row r="23" spans="2:24" x14ac:dyDescent="0.2">
      <c r="B23" s="27"/>
      <c r="C23" s="97"/>
      <c r="D23" s="119"/>
      <c r="E23" s="28"/>
      <c r="F23" s="120" t="s">
        <v>20</v>
      </c>
      <c r="G23" s="28"/>
      <c r="H23" s="155">
        <f t="shared" si="0"/>
        <v>0</v>
      </c>
      <c r="I23" s="30"/>
      <c r="J23" s="138"/>
      <c r="K23" s="85"/>
      <c r="L23" s="156">
        <f t="shared" si="1"/>
        <v>0</v>
      </c>
      <c r="M23" s="306"/>
      <c r="N23" s="337"/>
      <c r="O23" s="337"/>
      <c r="P23" s="337"/>
      <c r="Q23" s="337"/>
      <c r="R23" s="338"/>
      <c r="T23" s="209"/>
      <c r="U23" s="209"/>
    </row>
    <row r="24" spans="2:24" x14ac:dyDescent="0.2">
      <c r="B24" s="27"/>
      <c r="C24" s="97"/>
      <c r="D24" s="119"/>
      <c r="E24" s="28"/>
      <c r="F24" s="120" t="s">
        <v>20</v>
      </c>
      <c r="G24" s="28"/>
      <c r="H24" s="155">
        <f t="shared" si="0"/>
        <v>0</v>
      </c>
      <c r="I24" s="30"/>
      <c r="J24" s="138"/>
      <c r="K24" s="85"/>
      <c r="L24" s="156">
        <f t="shared" si="1"/>
        <v>0</v>
      </c>
      <c r="M24" s="306"/>
      <c r="N24" s="337"/>
      <c r="O24" s="337"/>
      <c r="P24" s="337"/>
      <c r="Q24" s="337"/>
      <c r="R24" s="338"/>
      <c r="T24" s="209"/>
      <c r="U24" s="209"/>
    </row>
    <row r="25" spans="2:24" x14ac:dyDescent="0.2">
      <c r="B25" s="27"/>
      <c r="C25" s="97"/>
      <c r="D25" s="119"/>
      <c r="E25" s="28"/>
      <c r="F25" s="120" t="s">
        <v>20</v>
      </c>
      <c r="G25" s="28"/>
      <c r="H25" s="155">
        <f t="shared" si="0"/>
        <v>0</v>
      </c>
      <c r="I25" s="30"/>
      <c r="J25" s="138"/>
      <c r="K25" s="85"/>
      <c r="L25" s="156">
        <f t="shared" si="1"/>
        <v>0</v>
      </c>
      <c r="M25" s="306"/>
      <c r="N25" s="337"/>
      <c r="O25" s="337"/>
      <c r="P25" s="337"/>
      <c r="Q25" s="337"/>
      <c r="R25" s="338"/>
      <c r="T25" s="209"/>
      <c r="U25" s="209"/>
    </row>
    <row r="26" spans="2:24" x14ac:dyDescent="0.2">
      <c r="B26" s="27"/>
      <c r="C26" s="97"/>
      <c r="D26" s="119"/>
      <c r="E26" s="28"/>
      <c r="F26" s="120" t="s">
        <v>20</v>
      </c>
      <c r="G26" s="28"/>
      <c r="H26" s="155">
        <f t="shared" si="0"/>
        <v>0</v>
      </c>
      <c r="I26" s="30"/>
      <c r="J26" s="138"/>
      <c r="K26" s="85"/>
      <c r="L26" s="156">
        <f t="shared" si="1"/>
        <v>0</v>
      </c>
      <c r="M26" s="306"/>
      <c r="N26" s="337"/>
      <c r="O26" s="337"/>
      <c r="P26" s="337"/>
      <c r="Q26" s="337"/>
      <c r="R26" s="338"/>
      <c r="T26" s="209"/>
      <c r="U26" s="209"/>
    </row>
    <row r="27" spans="2:24" x14ac:dyDescent="0.2">
      <c r="B27" s="27"/>
      <c r="C27" s="97"/>
      <c r="D27" s="119"/>
      <c r="E27" s="28"/>
      <c r="F27" s="120" t="s">
        <v>20</v>
      </c>
      <c r="G27" s="28"/>
      <c r="H27" s="155">
        <f t="shared" si="0"/>
        <v>0</v>
      </c>
      <c r="I27" s="30"/>
      <c r="J27" s="138"/>
      <c r="K27" s="85"/>
      <c r="L27" s="156">
        <f t="shared" si="1"/>
        <v>0</v>
      </c>
      <c r="M27" s="306"/>
      <c r="N27" s="337"/>
      <c r="O27" s="337"/>
      <c r="P27" s="337"/>
      <c r="Q27" s="337"/>
      <c r="R27" s="338"/>
      <c r="T27" s="209"/>
      <c r="U27" s="209"/>
    </row>
    <row r="28" spans="2:24" x14ac:dyDescent="0.2">
      <c r="B28" s="27"/>
      <c r="C28" s="97"/>
      <c r="D28" s="119"/>
      <c r="E28" s="28"/>
      <c r="F28" s="120" t="s">
        <v>20</v>
      </c>
      <c r="G28" s="28"/>
      <c r="H28" s="155">
        <f t="shared" si="0"/>
        <v>0</v>
      </c>
      <c r="I28" s="30"/>
      <c r="J28" s="138"/>
      <c r="K28" s="85"/>
      <c r="L28" s="156">
        <f t="shared" si="1"/>
        <v>0</v>
      </c>
      <c r="M28" s="306"/>
      <c r="N28" s="337"/>
      <c r="O28" s="337"/>
      <c r="P28" s="337"/>
      <c r="Q28" s="337"/>
      <c r="R28" s="338"/>
      <c r="T28" s="209"/>
      <c r="U28" s="209"/>
    </row>
    <row r="29" spans="2:24" x14ac:dyDescent="0.2">
      <c r="B29" s="27"/>
      <c r="C29" s="97"/>
      <c r="D29" s="119"/>
      <c r="E29" s="28"/>
      <c r="F29" s="120" t="s">
        <v>20</v>
      </c>
      <c r="G29" s="28"/>
      <c r="H29" s="155">
        <f t="shared" si="0"/>
        <v>0</v>
      </c>
      <c r="I29" s="30"/>
      <c r="J29" s="138"/>
      <c r="K29" s="85"/>
      <c r="L29" s="156">
        <f t="shared" si="1"/>
        <v>0</v>
      </c>
      <c r="M29" s="306"/>
      <c r="N29" s="337"/>
      <c r="O29" s="337"/>
      <c r="P29" s="337"/>
      <c r="Q29" s="337"/>
      <c r="R29" s="338"/>
      <c r="T29" s="209"/>
      <c r="U29" s="209"/>
    </row>
    <row r="30" spans="2:24" x14ac:dyDescent="0.2">
      <c r="B30" s="27"/>
      <c r="C30" s="97"/>
      <c r="D30" s="119"/>
      <c r="E30" s="28"/>
      <c r="F30" s="120" t="s">
        <v>20</v>
      </c>
      <c r="G30" s="28"/>
      <c r="H30" s="155">
        <f t="shared" si="0"/>
        <v>0</v>
      </c>
      <c r="I30" s="30"/>
      <c r="J30" s="138"/>
      <c r="K30" s="85"/>
      <c r="L30" s="156">
        <f t="shared" si="1"/>
        <v>0</v>
      </c>
      <c r="M30" s="306"/>
      <c r="N30" s="337"/>
      <c r="O30" s="337"/>
      <c r="P30" s="337"/>
      <c r="Q30" s="337"/>
      <c r="R30" s="338"/>
      <c r="T30" s="209"/>
      <c r="U30" s="209"/>
    </row>
    <row r="31" spans="2:24" x14ac:dyDescent="0.2">
      <c r="B31" s="27"/>
      <c r="C31" s="97"/>
      <c r="D31" s="119"/>
      <c r="E31" s="28"/>
      <c r="F31" s="120" t="s">
        <v>20</v>
      </c>
      <c r="G31" s="28"/>
      <c r="H31" s="155">
        <f t="shared" si="0"/>
        <v>0</v>
      </c>
      <c r="I31" s="30"/>
      <c r="J31" s="138"/>
      <c r="K31" s="85"/>
      <c r="L31" s="156">
        <f t="shared" si="1"/>
        <v>0</v>
      </c>
      <c r="M31" s="306"/>
      <c r="N31" s="337"/>
      <c r="O31" s="337"/>
      <c r="P31" s="337"/>
      <c r="Q31" s="337"/>
      <c r="R31" s="338"/>
      <c r="T31" s="209"/>
      <c r="U31" s="209"/>
    </row>
    <row r="32" spans="2:24" x14ac:dyDescent="0.2">
      <c r="B32" s="27"/>
      <c r="C32" s="97"/>
      <c r="D32" s="119"/>
      <c r="E32" s="28"/>
      <c r="F32" s="120" t="s">
        <v>20</v>
      </c>
      <c r="G32" s="28"/>
      <c r="H32" s="155">
        <f t="shared" si="0"/>
        <v>0</v>
      </c>
      <c r="I32" s="30"/>
      <c r="J32" s="138"/>
      <c r="K32" s="85"/>
      <c r="L32" s="156">
        <f t="shared" si="1"/>
        <v>0</v>
      </c>
      <c r="M32" s="306"/>
      <c r="N32" s="337"/>
      <c r="O32" s="337"/>
      <c r="P32" s="337"/>
      <c r="Q32" s="337"/>
      <c r="R32" s="338"/>
      <c r="T32" s="209"/>
      <c r="U32" s="209"/>
    </row>
    <row r="33" spans="2:23" x14ac:dyDescent="0.2">
      <c r="B33" s="27"/>
      <c r="C33" s="97"/>
      <c r="D33" s="119"/>
      <c r="E33" s="28"/>
      <c r="F33" s="120" t="s">
        <v>20</v>
      </c>
      <c r="G33" s="28"/>
      <c r="H33" s="155">
        <f t="shared" si="0"/>
        <v>0</v>
      </c>
      <c r="I33" s="30"/>
      <c r="J33" s="138"/>
      <c r="K33" s="85"/>
      <c r="L33" s="156">
        <f t="shared" si="1"/>
        <v>0</v>
      </c>
      <c r="M33" s="306"/>
      <c r="N33" s="337"/>
      <c r="O33" s="337"/>
      <c r="P33" s="337"/>
      <c r="Q33" s="337"/>
      <c r="R33" s="338"/>
      <c r="T33" s="209"/>
      <c r="U33" s="209"/>
    </row>
    <row r="34" spans="2:23" x14ac:dyDescent="0.2">
      <c r="B34" s="27"/>
      <c r="C34" s="97"/>
      <c r="D34" s="119"/>
      <c r="E34" s="28"/>
      <c r="F34" s="120" t="s">
        <v>20</v>
      </c>
      <c r="G34" s="28"/>
      <c r="H34" s="155">
        <f t="shared" si="0"/>
        <v>0</v>
      </c>
      <c r="I34" s="30"/>
      <c r="J34" s="138"/>
      <c r="K34" s="85"/>
      <c r="L34" s="156">
        <f t="shared" si="1"/>
        <v>0</v>
      </c>
      <c r="M34" s="306"/>
      <c r="N34" s="337"/>
      <c r="O34" s="337"/>
      <c r="P34" s="337"/>
      <c r="Q34" s="337"/>
      <c r="R34" s="338"/>
      <c r="T34" s="209"/>
      <c r="U34" s="209"/>
    </row>
    <row r="35" spans="2:23" x14ac:dyDescent="0.2">
      <c r="B35" s="27"/>
      <c r="C35" s="97"/>
      <c r="D35" s="119"/>
      <c r="E35" s="28"/>
      <c r="F35" s="120" t="s">
        <v>20</v>
      </c>
      <c r="G35" s="28"/>
      <c r="H35" s="155">
        <f t="shared" si="0"/>
        <v>0</v>
      </c>
      <c r="I35" s="30"/>
      <c r="J35" s="138"/>
      <c r="K35" s="85"/>
      <c r="L35" s="156">
        <f t="shared" si="1"/>
        <v>0</v>
      </c>
      <c r="M35" s="306"/>
      <c r="N35" s="337"/>
      <c r="O35" s="337"/>
      <c r="P35" s="337"/>
      <c r="Q35" s="337"/>
      <c r="R35" s="338"/>
      <c r="T35" s="209"/>
      <c r="U35" s="209"/>
    </row>
    <row r="36" spans="2:23" x14ac:dyDescent="0.2">
      <c r="B36" s="27"/>
      <c r="C36" s="97"/>
      <c r="D36" s="119"/>
      <c r="E36" s="28"/>
      <c r="F36" s="120" t="s">
        <v>20</v>
      </c>
      <c r="G36" s="28"/>
      <c r="H36" s="155">
        <f t="shared" si="0"/>
        <v>0</v>
      </c>
      <c r="I36" s="30"/>
      <c r="J36" s="138"/>
      <c r="K36" s="85"/>
      <c r="L36" s="156">
        <f t="shared" si="1"/>
        <v>0</v>
      </c>
      <c r="M36" s="306"/>
      <c r="N36" s="337"/>
      <c r="O36" s="337"/>
      <c r="P36" s="337"/>
      <c r="Q36" s="337"/>
      <c r="R36" s="338"/>
      <c r="T36" s="209"/>
      <c r="U36" s="209"/>
    </row>
    <row r="37" spans="2:23" x14ac:dyDescent="0.2">
      <c r="B37" s="27"/>
      <c r="C37" s="97"/>
      <c r="D37" s="119"/>
      <c r="E37" s="28"/>
      <c r="F37" s="120" t="s">
        <v>20</v>
      </c>
      <c r="G37" s="28"/>
      <c r="H37" s="155">
        <f t="shared" si="0"/>
        <v>0</v>
      </c>
      <c r="I37" s="30"/>
      <c r="J37" s="138"/>
      <c r="K37" s="85"/>
      <c r="L37" s="156">
        <f t="shared" si="1"/>
        <v>0</v>
      </c>
      <c r="M37" s="306"/>
      <c r="N37" s="337"/>
      <c r="O37" s="337"/>
      <c r="P37" s="337"/>
      <c r="Q37" s="337"/>
      <c r="R37" s="338"/>
      <c r="T37" s="209"/>
      <c r="U37" s="209"/>
    </row>
    <row r="38" spans="2:23" x14ac:dyDescent="0.2">
      <c r="B38" s="27"/>
      <c r="C38" s="97"/>
      <c r="D38" s="119"/>
      <c r="E38" s="28"/>
      <c r="F38" s="120" t="s">
        <v>20</v>
      </c>
      <c r="G38" s="28"/>
      <c r="H38" s="155">
        <f t="shared" si="0"/>
        <v>0</v>
      </c>
      <c r="I38" s="30"/>
      <c r="J38" s="138"/>
      <c r="K38" s="85"/>
      <c r="L38" s="156">
        <f t="shared" si="1"/>
        <v>0</v>
      </c>
      <c r="M38" s="306"/>
      <c r="N38" s="337"/>
      <c r="O38" s="337"/>
      <c r="P38" s="337"/>
      <c r="Q38" s="337"/>
      <c r="R38" s="338"/>
      <c r="T38" s="209"/>
      <c r="U38" s="209"/>
    </row>
    <row r="39" spans="2:23" x14ac:dyDescent="0.2">
      <c r="B39" s="27"/>
      <c r="C39" s="97"/>
      <c r="D39" s="119"/>
      <c r="E39" s="28"/>
      <c r="F39" s="120" t="s">
        <v>20</v>
      </c>
      <c r="G39" s="28"/>
      <c r="H39" s="155">
        <f t="shared" si="0"/>
        <v>0</v>
      </c>
      <c r="I39" s="30"/>
      <c r="J39" s="138"/>
      <c r="K39" s="85"/>
      <c r="L39" s="156">
        <f t="shared" si="1"/>
        <v>0</v>
      </c>
      <c r="M39" s="306"/>
      <c r="N39" s="337"/>
      <c r="O39" s="337"/>
      <c r="P39" s="337"/>
      <c r="Q39" s="337"/>
      <c r="R39" s="338"/>
      <c r="T39" s="209"/>
      <c r="U39" s="209"/>
    </row>
    <row r="40" spans="2:23" x14ac:dyDescent="0.2">
      <c r="B40" s="27"/>
      <c r="C40" s="97"/>
      <c r="D40" s="119"/>
      <c r="E40" s="28"/>
      <c r="F40" s="120" t="s">
        <v>20</v>
      </c>
      <c r="G40" s="28"/>
      <c r="H40" s="155">
        <f t="shared" si="0"/>
        <v>0</v>
      </c>
      <c r="I40" s="30"/>
      <c r="J40" s="138"/>
      <c r="K40" s="85"/>
      <c r="L40" s="156">
        <f t="shared" si="1"/>
        <v>0</v>
      </c>
      <c r="M40" s="306"/>
      <c r="N40" s="337"/>
      <c r="O40" s="337"/>
      <c r="P40" s="337"/>
      <c r="Q40" s="337"/>
      <c r="R40" s="338"/>
      <c r="T40" s="209"/>
      <c r="U40" s="209"/>
    </row>
    <row r="41" spans="2:23" x14ac:dyDescent="0.2">
      <c r="B41" s="27"/>
      <c r="C41" s="97"/>
      <c r="D41" s="119"/>
      <c r="E41" s="28"/>
      <c r="F41" s="120" t="s">
        <v>20</v>
      </c>
      <c r="G41" s="28"/>
      <c r="H41" s="155">
        <f t="shared" si="0"/>
        <v>0</v>
      </c>
      <c r="I41" s="30"/>
      <c r="J41" s="138"/>
      <c r="K41" s="85"/>
      <c r="L41" s="156">
        <f t="shared" si="1"/>
        <v>0</v>
      </c>
      <c r="M41" s="306"/>
      <c r="N41" s="337"/>
      <c r="O41" s="337"/>
      <c r="P41" s="337"/>
      <c r="Q41" s="337"/>
      <c r="R41" s="338"/>
      <c r="T41" s="209"/>
      <c r="U41" s="209"/>
    </row>
    <row r="42" spans="2:23" x14ac:dyDescent="0.2">
      <c r="B42" s="27"/>
      <c r="C42" s="97"/>
      <c r="D42" s="119"/>
      <c r="E42" s="28"/>
      <c r="F42" s="120" t="s">
        <v>20</v>
      </c>
      <c r="G42" s="28"/>
      <c r="H42" s="155">
        <f t="shared" si="0"/>
        <v>0</v>
      </c>
      <c r="I42" s="30"/>
      <c r="J42" s="138"/>
      <c r="K42" s="85"/>
      <c r="L42" s="156">
        <f t="shared" si="1"/>
        <v>0</v>
      </c>
      <c r="M42" s="306"/>
      <c r="N42" s="337"/>
      <c r="O42" s="337"/>
      <c r="P42" s="337"/>
      <c r="Q42" s="337"/>
      <c r="R42" s="338"/>
      <c r="T42" s="209"/>
      <c r="U42" s="209"/>
    </row>
    <row r="43" spans="2:23" x14ac:dyDescent="0.2">
      <c r="B43" s="27"/>
      <c r="C43" s="97"/>
      <c r="D43" s="119"/>
      <c r="E43" s="28"/>
      <c r="F43" s="120" t="s">
        <v>20</v>
      </c>
      <c r="G43" s="28"/>
      <c r="H43" s="155">
        <f t="shared" si="0"/>
        <v>0</v>
      </c>
      <c r="I43" s="30"/>
      <c r="J43" s="138"/>
      <c r="K43" s="85"/>
      <c r="L43" s="156">
        <f t="shared" si="1"/>
        <v>0</v>
      </c>
      <c r="M43" s="306"/>
      <c r="N43" s="337"/>
      <c r="O43" s="337"/>
      <c r="P43" s="337"/>
      <c r="Q43" s="337"/>
      <c r="R43" s="338"/>
      <c r="T43" s="209"/>
      <c r="U43" s="209"/>
      <c r="W43" s="35" t="str">
        <f>IF(OR(L62&gt;0,M62&gt;0,N62&gt;0),ROUND(((SUM(L62:N62)-SUM(L59:N59))/SUM(L59:N59)),2)*100,"")</f>
        <v/>
      </c>
    </row>
    <row r="44" spans="2:23" x14ac:dyDescent="0.2">
      <c r="B44" s="27"/>
      <c r="C44" s="97"/>
      <c r="D44" s="119"/>
      <c r="E44" s="28"/>
      <c r="F44" s="120" t="s">
        <v>20</v>
      </c>
      <c r="G44" s="28"/>
      <c r="H44" s="155">
        <f t="shared" si="0"/>
        <v>0</v>
      </c>
      <c r="I44" s="30"/>
      <c r="J44" s="138"/>
      <c r="K44" s="85"/>
      <c r="L44" s="156">
        <f t="shared" si="1"/>
        <v>0</v>
      </c>
      <c r="M44" s="306"/>
      <c r="N44" s="337"/>
      <c r="O44" s="337"/>
      <c r="P44" s="337"/>
      <c r="Q44" s="337"/>
      <c r="R44" s="338"/>
      <c r="T44" s="209"/>
      <c r="U44" s="209"/>
    </row>
    <row r="45" spans="2:23" x14ac:dyDescent="0.2">
      <c r="B45" s="27"/>
      <c r="C45" s="97"/>
      <c r="D45" s="119"/>
      <c r="E45" s="28"/>
      <c r="F45" s="120" t="s">
        <v>20</v>
      </c>
      <c r="G45" s="28"/>
      <c r="H45" s="155">
        <f t="shared" si="0"/>
        <v>0</v>
      </c>
      <c r="I45" s="30"/>
      <c r="J45" s="138"/>
      <c r="K45" s="85"/>
      <c r="L45" s="156">
        <f t="shared" si="1"/>
        <v>0</v>
      </c>
      <c r="M45" s="306"/>
      <c r="N45" s="337"/>
      <c r="O45" s="337"/>
      <c r="P45" s="337"/>
      <c r="Q45" s="337"/>
      <c r="R45" s="338"/>
      <c r="T45" s="209"/>
      <c r="U45" s="209"/>
    </row>
    <row r="46" spans="2:23" x14ac:dyDescent="0.2">
      <c r="B46" s="27"/>
      <c r="C46" s="97"/>
      <c r="D46" s="119"/>
      <c r="E46" s="28"/>
      <c r="F46" s="120" t="s">
        <v>20</v>
      </c>
      <c r="G46" s="28"/>
      <c r="H46" s="155">
        <f t="shared" si="0"/>
        <v>0</v>
      </c>
      <c r="I46" s="30"/>
      <c r="J46" s="138"/>
      <c r="K46" s="85"/>
      <c r="L46" s="156">
        <f t="shared" si="1"/>
        <v>0</v>
      </c>
      <c r="M46" s="306"/>
      <c r="N46" s="337"/>
      <c r="O46" s="337"/>
      <c r="P46" s="337"/>
      <c r="Q46" s="337"/>
      <c r="R46" s="338"/>
      <c r="T46" s="209"/>
      <c r="U46" s="209"/>
    </row>
    <row r="47" spans="2:23" x14ac:dyDescent="0.2">
      <c r="B47" s="27"/>
      <c r="C47" s="97"/>
      <c r="D47" s="119"/>
      <c r="E47" s="28"/>
      <c r="F47" s="120" t="s">
        <v>20</v>
      </c>
      <c r="G47" s="28"/>
      <c r="H47" s="155">
        <f t="shared" si="0"/>
        <v>0</v>
      </c>
      <c r="I47" s="30"/>
      <c r="J47" s="138"/>
      <c r="K47" s="85"/>
      <c r="L47" s="156">
        <f t="shared" si="1"/>
        <v>0</v>
      </c>
      <c r="M47" s="306"/>
      <c r="N47" s="337"/>
      <c r="O47" s="337"/>
      <c r="P47" s="337"/>
      <c r="Q47" s="337"/>
      <c r="R47" s="338"/>
      <c r="T47" s="209"/>
      <c r="U47" s="209"/>
    </row>
    <row r="48" spans="2:23" x14ac:dyDescent="0.2">
      <c r="B48" s="27"/>
      <c r="C48" s="97"/>
      <c r="D48" s="119"/>
      <c r="E48" s="28"/>
      <c r="F48" s="120" t="s">
        <v>20</v>
      </c>
      <c r="G48" s="28"/>
      <c r="H48" s="155">
        <f t="shared" si="0"/>
        <v>0</v>
      </c>
      <c r="I48" s="30"/>
      <c r="J48" s="138"/>
      <c r="K48" s="85"/>
      <c r="L48" s="156">
        <f t="shared" si="1"/>
        <v>0</v>
      </c>
      <c r="M48" s="306"/>
      <c r="N48" s="337"/>
      <c r="O48" s="337"/>
      <c r="P48" s="337"/>
      <c r="Q48" s="337"/>
      <c r="R48" s="338"/>
      <c r="T48" s="209"/>
      <c r="U48" s="209"/>
    </row>
    <row r="49" spans="2:21" x14ac:dyDescent="0.2">
      <c r="B49" s="27"/>
      <c r="C49" s="97"/>
      <c r="D49" s="119"/>
      <c r="E49" s="28"/>
      <c r="F49" s="120" t="s">
        <v>20</v>
      </c>
      <c r="G49" s="28"/>
      <c r="H49" s="155">
        <f t="shared" si="0"/>
        <v>0</v>
      </c>
      <c r="I49" s="30"/>
      <c r="J49" s="138"/>
      <c r="K49" s="85"/>
      <c r="L49" s="156">
        <f t="shared" si="1"/>
        <v>0</v>
      </c>
      <c r="M49" s="306"/>
      <c r="N49" s="337"/>
      <c r="O49" s="337"/>
      <c r="P49" s="337"/>
      <c r="Q49" s="337"/>
      <c r="R49" s="338"/>
      <c r="T49" s="209"/>
      <c r="U49" s="209"/>
    </row>
    <row r="50" spans="2:21" x14ac:dyDescent="0.2">
      <c r="B50" s="27"/>
      <c r="C50" s="97"/>
      <c r="D50" s="119"/>
      <c r="E50" s="28"/>
      <c r="F50" s="120" t="s">
        <v>20</v>
      </c>
      <c r="G50" s="28"/>
      <c r="H50" s="155">
        <f t="shared" si="0"/>
        <v>0</v>
      </c>
      <c r="I50" s="30"/>
      <c r="J50" s="138"/>
      <c r="K50" s="85"/>
      <c r="L50" s="156">
        <f t="shared" si="1"/>
        <v>0</v>
      </c>
      <c r="M50" s="306"/>
      <c r="N50" s="337"/>
      <c r="O50" s="337"/>
      <c r="P50" s="337"/>
      <c r="Q50" s="337"/>
      <c r="R50" s="338"/>
      <c r="T50" s="209"/>
      <c r="U50" s="209"/>
    </row>
    <row r="51" spans="2:21" x14ac:dyDescent="0.2">
      <c r="B51" s="27"/>
      <c r="C51" s="97"/>
      <c r="D51" s="119"/>
      <c r="E51" s="28"/>
      <c r="F51" s="120" t="s">
        <v>20</v>
      </c>
      <c r="G51" s="28"/>
      <c r="H51" s="155">
        <f t="shared" si="0"/>
        <v>0</v>
      </c>
      <c r="I51" s="30"/>
      <c r="J51" s="138"/>
      <c r="K51" s="85"/>
      <c r="L51" s="156">
        <f t="shared" si="1"/>
        <v>0</v>
      </c>
      <c r="M51" s="306"/>
      <c r="N51" s="337"/>
      <c r="O51" s="337"/>
      <c r="P51" s="337"/>
      <c r="Q51" s="337"/>
      <c r="R51" s="338"/>
      <c r="T51" s="209"/>
      <c r="U51" s="209"/>
    </row>
    <row r="52" spans="2:21" x14ac:dyDescent="0.2">
      <c r="B52" s="27"/>
      <c r="C52" s="97"/>
      <c r="D52" s="119"/>
      <c r="E52" s="28"/>
      <c r="F52" s="120" t="s">
        <v>20</v>
      </c>
      <c r="G52" s="28"/>
      <c r="H52" s="155">
        <f t="shared" si="0"/>
        <v>0</v>
      </c>
      <c r="I52" s="30"/>
      <c r="J52" s="138"/>
      <c r="K52" s="85"/>
      <c r="L52" s="156">
        <f t="shared" si="1"/>
        <v>0</v>
      </c>
      <c r="M52" s="306"/>
      <c r="N52" s="337"/>
      <c r="O52" s="337"/>
      <c r="P52" s="337"/>
      <c r="Q52" s="337"/>
      <c r="R52" s="338"/>
      <c r="T52" s="209"/>
      <c r="U52" s="209"/>
    </row>
    <row r="53" spans="2:21" x14ac:dyDescent="0.2">
      <c r="B53" s="27"/>
      <c r="C53" s="97"/>
      <c r="D53" s="119"/>
      <c r="E53" s="28"/>
      <c r="F53" s="120" t="s">
        <v>20</v>
      </c>
      <c r="G53" s="28"/>
      <c r="H53" s="155">
        <f t="shared" si="0"/>
        <v>0</v>
      </c>
      <c r="I53" s="30"/>
      <c r="J53" s="138"/>
      <c r="K53" s="85"/>
      <c r="L53" s="156">
        <f t="shared" si="1"/>
        <v>0</v>
      </c>
      <c r="M53" s="306"/>
      <c r="N53" s="337"/>
      <c r="O53" s="337"/>
      <c r="P53" s="337"/>
      <c r="Q53" s="337"/>
      <c r="R53" s="338"/>
      <c r="T53" s="209"/>
      <c r="U53" s="209"/>
    </row>
    <row r="54" spans="2:21" x14ac:dyDescent="0.2">
      <c r="B54" s="27"/>
      <c r="C54" s="97"/>
      <c r="D54" s="119"/>
      <c r="E54" s="28"/>
      <c r="F54" s="120" t="s">
        <v>20</v>
      </c>
      <c r="G54" s="28"/>
      <c r="H54" s="155">
        <f t="shared" si="0"/>
        <v>0</v>
      </c>
      <c r="I54" s="30"/>
      <c r="J54" s="138"/>
      <c r="K54" s="85"/>
      <c r="L54" s="156">
        <f t="shared" si="1"/>
        <v>0</v>
      </c>
      <c r="M54" s="306"/>
      <c r="N54" s="337"/>
      <c r="O54" s="337"/>
      <c r="P54" s="337"/>
      <c r="Q54" s="337"/>
      <c r="R54" s="338"/>
      <c r="T54" s="209"/>
      <c r="U54" s="209"/>
    </row>
    <row r="55" spans="2:21" x14ac:dyDescent="0.2">
      <c r="B55" s="27"/>
      <c r="C55" s="97"/>
      <c r="D55" s="119"/>
      <c r="E55" s="28"/>
      <c r="F55" s="120" t="s">
        <v>20</v>
      </c>
      <c r="G55" s="28"/>
      <c r="H55" s="155">
        <f t="shared" si="0"/>
        <v>0</v>
      </c>
      <c r="I55" s="30"/>
      <c r="J55" s="138"/>
      <c r="K55" s="85"/>
      <c r="L55" s="156">
        <f t="shared" si="1"/>
        <v>0</v>
      </c>
      <c r="M55" s="306"/>
      <c r="N55" s="337"/>
      <c r="O55" s="337"/>
      <c r="P55" s="337"/>
      <c r="Q55" s="337"/>
      <c r="R55" s="338"/>
      <c r="T55" s="209"/>
      <c r="U55" s="209"/>
    </row>
    <row r="56" spans="2:21" ht="13.5" thickBot="1" x14ac:dyDescent="0.25">
      <c r="B56" s="27"/>
      <c r="C56" s="97"/>
      <c r="D56" s="119"/>
      <c r="E56" s="28"/>
      <c r="F56" s="157" t="s">
        <v>20</v>
      </c>
      <c r="G56" s="28"/>
      <c r="H56" s="155">
        <f t="shared" si="0"/>
        <v>0</v>
      </c>
      <c r="I56" s="30"/>
      <c r="J56" s="138"/>
      <c r="K56" s="158"/>
      <c r="L56" s="156">
        <f t="shared" si="1"/>
        <v>0</v>
      </c>
      <c r="M56" s="306"/>
      <c r="N56" s="337"/>
      <c r="O56" s="337"/>
      <c r="P56" s="337"/>
      <c r="Q56" s="337"/>
      <c r="R56" s="338"/>
      <c r="T56" s="209"/>
      <c r="U56" s="209"/>
    </row>
    <row r="57" spans="2:21" ht="13.5" thickTop="1" x14ac:dyDescent="0.2">
      <c r="B57" s="87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88"/>
      <c r="T57" s="209"/>
      <c r="U57" s="209"/>
    </row>
    <row r="58" spans="2:21" x14ac:dyDescent="0.2">
      <c r="B58" s="115"/>
      <c r="L58" s="89" t="s">
        <v>73</v>
      </c>
      <c r="M58" s="89" t="s">
        <v>74</v>
      </c>
      <c r="N58" s="90" t="s">
        <v>75</v>
      </c>
      <c r="O58" s="95"/>
      <c r="R58" s="105"/>
      <c r="T58" s="209"/>
      <c r="U58" s="209"/>
    </row>
    <row r="59" spans="2:21" x14ac:dyDescent="0.2">
      <c r="B59" s="115"/>
      <c r="K59" s="95" t="s">
        <v>14</v>
      </c>
      <c r="L59" s="159">
        <f>SUMIF($B$17:$B56, RIGHT(L58,1),$L17:$L56)</f>
        <v>0</v>
      </c>
      <c r="M59" s="159">
        <f>SUMIF($B$17:$B56, RIGHT(M58,1),$L17:$L56)</f>
        <v>0</v>
      </c>
      <c r="N59" s="159">
        <f>SUMIF($B$17:$B56,RIGHT(N58,1),$L17:$L56)</f>
        <v>0</v>
      </c>
      <c r="O59" s="64" t="str">
        <f>K11</f>
        <v/>
      </c>
      <c r="R59" s="105"/>
      <c r="T59" s="209"/>
      <c r="U59" s="209"/>
    </row>
    <row r="60" spans="2:21" ht="13.5" thickBot="1" x14ac:dyDescent="0.25">
      <c r="B60" s="115"/>
      <c r="K60" s="93" t="str">
        <f>IF(OR(L62&gt;0,M62&gt;0,N62&gt;0),"As Needed "&amp;W43&amp;"%","As Needed")</f>
        <v>As Needed</v>
      </c>
      <c r="L60" s="159" t="str">
        <f>IF(L62&gt;0,L62-L59,"")</f>
        <v/>
      </c>
      <c r="M60" s="159" t="str">
        <f t="shared" ref="M60:N60" si="2">IF(M62&gt;0,M62-M59,"")</f>
        <v/>
      </c>
      <c r="N60" s="159" t="str">
        <f t="shared" si="2"/>
        <v/>
      </c>
      <c r="O60" s="64" t="str">
        <f>K11</f>
        <v/>
      </c>
      <c r="R60" s="105"/>
      <c r="T60" s="209"/>
      <c r="U60" s="209"/>
    </row>
    <row r="61" spans="2:21" ht="6" customHeight="1" thickTop="1" x14ac:dyDescent="0.2">
      <c r="B61" s="115"/>
      <c r="K61" s="95"/>
      <c r="L61" s="48"/>
      <c r="M61" s="48"/>
      <c r="N61" s="48"/>
      <c r="R61" s="105"/>
      <c r="T61" s="209"/>
      <c r="U61" s="209"/>
    </row>
    <row r="62" spans="2:21" x14ac:dyDescent="0.2">
      <c r="B62" s="115"/>
      <c r="K62" s="75" t="s">
        <v>23</v>
      </c>
      <c r="L62" s="55"/>
      <c r="M62" s="55"/>
      <c r="N62" s="55"/>
      <c r="O62" s="66" t="str">
        <f>K11</f>
        <v/>
      </c>
      <c r="R62" s="105"/>
      <c r="T62" s="209"/>
      <c r="U62" s="209"/>
    </row>
    <row r="63" spans="2:21" ht="6" customHeight="1" x14ac:dyDescent="0.2">
      <c r="B63" s="265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M63" s="266"/>
      <c r="N63" s="266"/>
      <c r="O63" s="266"/>
      <c r="P63" s="266"/>
      <c r="Q63" s="266"/>
      <c r="R63" s="267"/>
      <c r="T63" s="209"/>
      <c r="U63" s="209"/>
    </row>
    <row r="64" spans="2:21" ht="6" customHeight="1" x14ac:dyDescent="0.2">
      <c r="T64" s="209"/>
      <c r="U64" s="209"/>
    </row>
    <row r="65" spans="1:21" x14ac:dyDescent="0.2">
      <c r="A65" s="208"/>
      <c r="B65" s="208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9"/>
      <c r="U65" s="209"/>
    </row>
    <row r="66" spans="1:21" x14ac:dyDescent="0.2">
      <c r="A66" s="208"/>
      <c r="B66" s="208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9"/>
      <c r="U66" s="209"/>
    </row>
    <row r="67" spans="1:21" x14ac:dyDescent="0.2">
      <c r="A67" s="208"/>
      <c r="B67" s="208"/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8"/>
      <c r="R67" s="208"/>
      <c r="S67" s="208"/>
      <c r="T67" s="209"/>
      <c r="U67" s="209"/>
    </row>
    <row r="68" spans="1:21" x14ac:dyDescent="0.2">
      <c r="A68" s="208"/>
      <c r="B68" s="208"/>
      <c r="C68" s="208"/>
      <c r="D68" s="208"/>
      <c r="E68" s="208"/>
      <c r="F68" s="208"/>
      <c r="G68" s="208"/>
      <c r="H68" s="208"/>
      <c r="I68" s="208"/>
      <c r="J68" s="208"/>
      <c r="K68" s="208"/>
      <c r="L68" s="208"/>
      <c r="M68" s="208"/>
      <c r="N68" s="208"/>
      <c r="O68" s="208"/>
      <c r="P68" s="208"/>
      <c r="Q68" s="208"/>
      <c r="R68" s="208"/>
      <c r="S68" s="208"/>
      <c r="T68" s="209"/>
      <c r="U68" s="209"/>
    </row>
    <row r="69" spans="1:21" x14ac:dyDescent="0.2">
      <c r="A69" s="208"/>
      <c r="B69" s="208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209"/>
      <c r="U69" s="209"/>
    </row>
    <row r="70" spans="1:21" x14ac:dyDescent="0.2">
      <c r="A70" s="208"/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9"/>
      <c r="U70" s="209"/>
    </row>
    <row r="75" spans="1:21" hidden="1" x14ac:dyDescent="0.2">
      <c r="B75" s="104" t="s">
        <v>4</v>
      </c>
      <c r="E75" s="64" t="s">
        <v>18</v>
      </c>
    </row>
    <row r="76" spans="1:21" hidden="1" x14ac:dyDescent="0.2">
      <c r="B76" s="104" t="s">
        <v>31</v>
      </c>
      <c r="E76" s="64" t="s">
        <v>97</v>
      </c>
    </row>
    <row r="77" spans="1:21" hidden="1" x14ac:dyDescent="0.2">
      <c r="E77" s="64" t="s">
        <v>142</v>
      </c>
    </row>
  </sheetData>
  <sheetProtection sheet="1" formatCells="0" insertRows="0" deleteRows="0"/>
  <mergeCells count="73">
    <mergeCell ref="M54:R54"/>
    <mergeCell ref="M55:R55"/>
    <mergeCell ref="M56:R56"/>
    <mergeCell ref="B63:R63"/>
    <mergeCell ref="A65:S70"/>
    <mergeCell ref="M53:R53"/>
    <mergeCell ref="M42:R42"/>
    <mergeCell ref="M43:R43"/>
    <mergeCell ref="M44:R44"/>
    <mergeCell ref="M45:R45"/>
    <mergeCell ref="M46:R46"/>
    <mergeCell ref="M47:R47"/>
    <mergeCell ref="M48:R48"/>
    <mergeCell ref="M49:R49"/>
    <mergeCell ref="M50:R50"/>
    <mergeCell ref="M51:R51"/>
    <mergeCell ref="M52:R52"/>
    <mergeCell ref="M41:R41"/>
    <mergeCell ref="M30:R30"/>
    <mergeCell ref="M31:R31"/>
    <mergeCell ref="M32:R32"/>
    <mergeCell ref="M33:R33"/>
    <mergeCell ref="M34:R34"/>
    <mergeCell ref="M35:R35"/>
    <mergeCell ref="M36:R36"/>
    <mergeCell ref="M37:R37"/>
    <mergeCell ref="M38:R38"/>
    <mergeCell ref="M39:R39"/>
    <mergeCell ref="M40:R40"/>
    <mergeCell ref="M29:R29"/>
    <mergeCell ref="M18:R18"/>
    <mergeCell ref="M19:R19"/>
    <mergeCell ref="M20:R20"/>
    <mergeCell ref="M21:R21"/>
    <mergeCell ref="M22:R22"/>
    <mergeCell ref="M23:R23"/>
    <mergeCell ref="M24:R24"/>
    <mergeCell ref="M25:R25"/>
    <mergeCell ref="M26:R26"/>
    <mergeCell ref="M27:R27"/>
    <mergeCell ref="M28:R28"/>
    <mergeCell ref="R7:R8"/>
    <mergeCell ref="B8:E9"/>
    <mergeCell ref="F8:J9"/>
    <mergeCell ref="K8:P9"/>
    <mergeCell ref="M17:R17"/>
    <mergeCell ref="B10:E10"/>
    <mergeCell ref="F10:J10"/>
    <mergeCell ref="K10:R10"/>
    <mergeCell ref="B11:E11"/>
    <mergeCell ref="F11:J11"/>
    <mergeCell ref="K11:R11"/>
    <mergeCell ref="B15:B16"/>
    <mergeCell ref="C15:C16"/>
    <mergeCell ref="D15:D16"/>
    <mergeCell ref="I15:I16"/>
    <mergeCell ref="M15:R16"/>
    <mergeCell ref="T1:U70"/>
    <mergeCell ref="B2:G2"/>
    <mergeCell ref="Q2:R3"/>
    <mergeCell ref="B3:G3"/>
    <mergeCell ref="B4:P4"/>
    <mergeCell ref="Q4:R4"/>
    <mergeCell ref="B5:J5"/>
    <mergeCell ref="K5:P5"/>
    <mergeCell ref="Q5:R5"/>
    <mergeCell ref="B6:J6"/>
    <mergeCell ref="K6:P6"/>
    <mergeCell ref="Q6:R6"/>
    <mergeCell ref="B7:E7"/>
    <mergeCell ref="F7:J7"/>
    <mergeCell ref="K7:P7"/>
    <mergeCell ref="Q7:Q8"/>
  </mergeCells>
  <conditionalFormatting sqref="F11">
    <cfRule type="cellIs" dxfId="305" priority="62" stopIfTrue="1" operator="lessThan">
      <formula>$B$11</formula>
    </cfRule>
  </conditionalFormatting>
  <conditionalFormatting sqref="F11">
    <cfRule type="cellIs" dxfId="304" priority="60" stopIfTrue="1" operator="equal">
      <formula>0</formula>
    </cfRule>
    <cfRule type="cellIs" dxfId="303" priority="61" stopIfTrue="1" operator="lessThan">
      <formula>$B$11</formula>
    </cfRule>
  </conditionalFormatting>
  <conditionalFormatting sqref="K5">
    <cfRule type="expression" dxfId="302" priority="59" stopIfTrue="1">
      <formula>$K$5="NO PAY ITEM"</formula>
    </cfRule>
  </conditionalFormatting>
  <conditionalFormatting sqref="B8:C9">
    <cfRule type="cellIs" dxfId="301" priority="58" stopIfTrue="1" operator="equal">
      <formula>0</formula>
    </cfRule>
  </conditionalFormatting>
  <conditionalFormatting sqref="B8:C9">
    <cfRule type="cellIs" dxfId="300" priority="56" operator="equal">
      <formula>"Name"</formula>
    </cfRule>
    <cfRule type="cellIs" dxfId="299" priority="57" stopIfTrue="1" operator="equal">
      <formula>0</formula>
    </cfRule>
  </conditionalFormatting>
  <conditionalFormatting sqref="B6:C6 E6:G6">
    <cfRule type="expression" dxfId="298" priority="55">
      <formula>OR($B$6="PRA-PROJECT 123(4)",$B$6="")=TRUE</formula>
    </cfRule>
  </conditionalFormatting>
  <conditionalFormatting sqref="B8">
    <cfRule type="cellIs" dxfId="297" priority="53" operator="equal">
      <formula>"Name"</formula>
    </cfRule>
    <cfRule type="cellIs" dxfId="296" priority="54" stopIfTrue="1" operator="equal">
      <formula>""</formula>
    </cfRule>
  </conditionalFormatting>
  <conditionalFormatting sqref="B6:C6 E6:G6">
    <cfRule type="expression" dxfId="295" priority="52">
      <formula>OR($B$6="PRA-PROJECT 123(4)",$B$6="")=TRUE</formula>
    </cfRule>
  </conditionalFormatting>
  <conditionalFormatting sqref="B6:C6 E6:G6">
    <cfRule type="expression" dxfId="294" priority="51">
      <formula>OR($B$6="PRA-PROJECT 123(4)",$B$6="")=TRUE</formula>
    </cfRule>
  </conditionalFormatting>
  <conditionalFormatting sqref="K6">
    <cfRule type="cellIs" dxfId="293" priority="50" stopIfTrue="1" operator="equal">
      <formula>0</formula>
    </cfRule>
  </conditionalFormatting>
  <conditionalFormatting sqref="B17:B22 B25:B30 B35:B56">
    <cfRule type="expression" dxfId="292" priority="36">
      <formula>$B17="F"</formula>
    </cfRule>
    <cfRule type="expression" dxfId="291" priority="37">
      <formula>$B17="E"</formula>
    </cfRule>
    <cfRule type="expression" dxfId="290" priority="47">
      <formula>$B17="C"</formula>
    </cfRule>
    <cfRule type="expression" dxfId="289" priority="48">
      <formula>$B17="B"</formula>
    </cfRule>
    <cfRule type="expression" dxfId="288" priority="49">
      <formula>$B17="A"</formula>
    </cfRule>
  </conditionalFormatting>
  <conditionalFormatting sqref="L62:N62">
    <cfRule type="expression" dxfId="287" priority="46">
      <formula>AND(L$62&lt;L$59,L$59&lt;&gt;0)</formula>
    </cfRule>
  </conditionalFormatting>
  <conditionalFormatting sqref="L62">
    <cfRule type="expression" dxfId="286" priority="45">
      <formula>AND($L$62&gt;=$L$59,$L$59&lt;&gt;0)</formula>
    </cfRule>
  </conditionalFormatting>
  <conditionalFormatting sqref="M62">
    <cfRule type="expression" dxfId="285" priority="44">
      <formula>AND($M$62&gt;=$M$59,$M$59&lt;&gt;0)</formula>
    </cfRule>
  </conditionalFormatting>
  <conditionalFormatting sqref="N62">
    <cfRule type="expression" dxfId="284" priority="43">
      <formula>AND($N$62&gt;=$N$59,$N$59&lt;&gt;0)</formula>
    </cfRule>
  </conditionalFormatting>
  <conditionalFormatting sqref="K5:P5">
    <cfRule type="cellIs" dxfId="283" priority="42" operator="equal">
      <formula>0</formula>
    </cfRule>
  </conditionalFormatting>
  <conditionalFormatting sqref="F8:G9">
    <cfRule type="expression" dxfId="282" priority="41">
      <formula>$F$8=""</formula>
    </cfRule>
  </conditionalFormatting>
  <conditionalFormatting sqref="B11:C11 E11">
    <cfRule type="expression" dxfId="281" priority="40">
      <formula>$B$11=""</formula>
    </cfRule>
  </conditionalFormatting>
  <conditionalFormatting sqref="E17:E22 G17:G22 G25:G30 E25:E30 G35:G56 E35:E56">
    <cfRule type="expression" dxfId="280" priority="39">
      <formula>$E$16="M.P."</formula>
    </cfRule>
  </conditionalFormatting>
  <conditionalFormatting sqref="B17:B22 B25:B30 B35:B522">
    <cfRule type="expression" dxfId="279" priority="38">
      <formula>$B17="D"</formula>
    </cfRule>
  </conditionalFormatting>
  <conditionalFormatting sqref="L58:N58">
    <cfRule type="expression" dxfId="278" priority="30">
      <formula>L$58="Sch F"</formula>
    </cfRule>
    <cfRule type="expression" dxfId="277" priority="31">
      <formula>L$58="Sch E"</formula>
    </cfRule>
    <cfRule type="expression" dxfId="276" priority="32">
      <formula>L$58="Sch D"</formula>
    </cfRule>
    <cfRule type="expression" dxfId="275" priority="33">
      <formula>L$58="Sch C"</formula>
    </cfRule>
    <cfRule type="expression" dxfId="274" priority="34">
      <formula>L$58="Sch B"</formula>
    </cfRule>
    <cfRule type="expression" dxfId="273" priority="35">
      <formula>L$58="Sch A"</formula>
    </cfRule>
  </conditionalFormatting>
  <conditionalFormatting sqref="E16">
    <cfRule type="expression" dxfId="272" priority="29">
      <formula>$E$16=""</formula>
    </cfRule>
  </conditionalFormatting>
  <conditionalFormatting sqref="D8:D9">
    <cfRule type="cellIs" dxfId="271" priority="28" stopIfTrue="1" operator="equal">
      <formula>0</formula>
    </cfRule>
  </conditionalFormatting>
  <conditionalFormatting sqref="D8:D9">
    <cfRule type="cellIs" dxfId="270" priority="26" operator="equal">
      <formula>"Name"</formula>
    </cfRule>
    <cfRule type="cellIs" dxfId="269" priority="27" stopIfTrue="1" operator="equal">
      <formula>0</formula>
    </cfRule>
  </conditionalFormatting>
  <conditionalFormatting sqref="D6">
    <cfRule type="expression" dxfId="268" priority="25">
      <formula>OR($B$6="PRA-PROJECT 123(4)",$B$6="")=TRUE</formula>
    </cfRule>
  </conditionalFormatting>
  <conditionalFormatting sqref="D6">
    <cfRule type="expression" dxfId="267" priority="24">
      <formula>OR($B$6="PRA-PROJECT 123(4)",$B$6="")=TRUE</formula>
    </cfRule>
  </conditionalFormatting>
  <conditionalFormatting sqref="D6">
    <cfRule type="expression" dxfId="266" priority="23">
      <formula>OR($B$6="PRA-PROJECT 123(4)",$B$6="")=TRUE</formula>
    </cfRule>
  </conditionalFormatting>
  <conditionalFormatting sqref="D11">
    <cfRule type="expression" dxfId="265" priority="22">
      <formula>$B$11=""</formula>
    </cfRule>
  </conditionalFormatting>
  <conditionalFormatting sqref="I8:I9">
    <cfRule type="expression" dxfId="264" priority="21">
      <formula>$F$8=""</formula>
    </cfRule>
  </conditionalFormatting>
  <conditionalFormatting sqref="J8:J9">
    <cfRule type="expression" dxfId="263" priority="20">
      <formula>$F$8=""</formula>
    </cfRule>
  </conditionalFormatting>
  <conditionalFormatting sqref="H6">
    <cfRule type="expression" dxfId="262" priority="19">
      <formula>OR($B$6="PRA-PROJECT 123(4)",$B$6="")=TRUE</formula>
    </cfRule>
  </conditionalFormatting>
  <conditionalFormatting sqref="H6">
    <cfRule type="expression" dxfId="261" priority="18">
      <formula>OR($B$6="PRA-PROJECT 123(4)",$B$6="")=TRUE</formula>
    </cfRule>
  </conditionalFormatting>
  <conditionalFormatting sqref="H6">
    <cfRule type="expression" dxfId="260" priority="17">
      <formula>OR($B$6="PRA-PROJECT 123(4)",$B$6="")=TRUE</formula>
    </cfRule>
  </conditionalFormatting>
  <conditionalFormatting sqref="H8:H9">
    <cfRule type="expression" dxfId="259" priority="16">
      <formula>$F$8=""</formula>
    </cfRule>
  </conditionalFormatting>
  <conditionalFormatting sqref="B31:B34">
    <cfRule type="expression" dxfId="258" priority="9">
      <formula>$B31="F"</formula>
    </cfRule>
    <cfRule type="expression" dxfId="257" priority="10">
      <formula>$B31="E"</formula>
    </cfRule>
    <cfRule type="expression" dxfId="256" priority="13">
      <formula>$B31="C"</formula>
    </cfRule>
    <cfRule type="expression" dxfId="255" priority="14">
      <formula>$B31="B"</formula>
    </cfRule>
    <cfRule type="expression" dxfId="254" priority="15">
      <formula>$B31="A"</formula>
    </cfRule>
  </conditionalFormatting>
  <conditionalFormatting sqref="G31:G34 E31:E34">
    <cfRule type="expression" dxfId="253" priority="12">
      <formula>$E$16="M.P."</formula>
    </cfRule>
  </conditionalFormatting>
  <conditionalFormatting sqref="B31:B34">
    <cfRule type="expression" dxfId="252" priority="11">
      <formula>$B31="D"</formula>
    </cfRule>
  </conditionalFormatting>
  <conditionalFormatting sqref="B23:B24">
    <cfRule type="expression" dxfId="251" priority="2">
      <formula>$B23="F"</formula>
    </cfRule>
    <cfRule type="expression" dxfId="250" priority="3">
      <formula>$B23="E"</formula>
    </cfRule>
    <cfRule type="expression" dxfId="249" priority="6">
      <formula>$B23="C"</formula>
    </cfRule>
    <cfRule type="expression" dxfId="248" priority="7">
      <formula>$B23="B"</formula>
    </cfRule>
    <cfRule type="expression" dxfId="247" priority="8">
      <formula>$B23="A"</formula>
    </cfRule>
  </conditionalFormatting>
  <conditionalFormatting sqref="G23:G24 E23:E24">
    <cfRule type="expression" dxfId="246" priority="5">
      <formula>$E$16="M.P."</formula>
    </cfRule>
  </conditionalFormatting>
  <conditionalFormatting sqref="B23:B24">
    <cfRule type="expression" dxfId="245" priority="4">
      <formula>$B23="D"</formula>
    </cfRule>
  </conditionalFormatting>
  <conditionalFormatting sqref="E17:E56 G17:G56">
    <cfRule type="expression" dxfId="244" priority="1">
      <formula>$E$16="KM.P."</formula>
    </cfRule>
  </conditionalFormatting>
  <dataValidations count="11">
    <dataValidation allowBlank="1" showInputMessage="1" showErrorMessage="1" prompt="Fully explain any quantity added to this column in the &quot;Note&quot; column.  Include explanation of how the quantity was calculated or where it came from.  " sqref="K17:K56" xr:uid="{33968F74-50D9-44B5-A445-57D47B67809C}"/>
    <dataValidation type="list" allowBlank="1" showInputMessage="1" showErrorMessage="1" sqref="B17:B56" xr:uid="{A8B403A5-E661-4C6C-8EBA-575CCC55D6D3}">
      <formula1>$W$12:$W$17</formula1>
    </dataValidation>
    <dataValidation type="list" allowBlank="1" showErrorMessage="1" sqref="I17:I56" xr:uid="{1FE00D2F-24ED-4F02-B545-D02D2CFC4FC2}">
      <formula1>$W$19:$W$22</formula1>
    </dataValidation>
    <dataValidation allowBlank="1" showErrorMessage="1" sqref="H16 J17:J56" xr:uid="{3D741F3A-5CBB-40BA-B354-E4633F349B1C}"/>
    <dataValidation type="list" allowBlank="1" showInputMessage="1" showErrorMessage="1" sqref="L58:N58" xr:uid="{2DEF2014-837A-43B1-ABCD-EAD65CA30573}">
      <formula1>$X$12:$X$17</formula1>
    </dataValidation>
    <dataValidation type="list" allowBlank="1" showInputMessage="1" showErrorMessage="1" sqref="G16" xr:uid="{BEC7A66E-1A7A-419A-8036-098BB40979F7}">
      <formula1>$E$75:$E$76</formula1>
    </dataValidation>
    <dataValidation allowBlank="1" showInputMessage="1" showErrorMessage="1" prompt="Input Quantity to use in EE" sqref="L62" xr:uid="{9974CCEA-A87B-40D4-A9AB-70C0F3E4A928}"/>
    <dataValidation type="list" showInputMessage="1" showErrorMessage="1" sqref="K5" xr:uid="{B6DCE9EA-F544-4954-9B0B-8F4F0F4D9395}">
      <formula1>$B$75:$B$76</formula1>
    </dataValidation>
    <dataValidation allowBlank="1" showInputMessage="1" showErrorMessage="1" prompt="Input project number on &quot;Title&quot; tab." sqref="B6:H6" xr:uid="{BD733C82-6D3E-4165-8317-2AEE6D6CF03D}"/>
    <dataValidation allowBlank="1" sqref="K6" xr:uid="{7A05CF86-377D-44FC-8779-584AC9944799}"/>
    <dataValidation type="list" allowBlank="1" showInputMessage="1" showErrorMessage="1" sqref="E16" xr:uid="{F2C82210-8F56-4F44-BAD3-D6FD25FB6EA9}">
      <formula1>$E$75:$E$77</formula1>
    </dataValidation>
  </dataValidations>
  <printOptions horizontalCentered="1" verticalCentered="1"/>
  <pageMargins left="0.25" right="0.25" top="0.25" bottom="0.25" header="0" footer="0"/>
  <pageSetup scale="91" firstPageNumber="15101" orientation="portrait" r:id="rId1"/>
  <headerFooter alignWithMargins="0"/>
  <ignoredErrors>
    <ignoredError sqref="B8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71AC2-4FBF-44EE-BDB3-AD07D9751733}">
  <sheetPr>
    <pageSetUpPr fitToPage="1"/>
  </sheetPr>
  <dimension ref="A1:W72"/>
  <sheetViews>
    <sheetView showGridLines="0" showZeros="0" zoomScale="110" zoomScaleNormal="110" zoomScaleSheetLayoutView="100" zoomScalePageLayoutView="85" workbookViewId="0">
      <selection activeCell="K19" sqref="K19"/>
    </sheetView>
  </sheetViews>
  <sheetFormatPr defaultColWidth="9.140625" defaultRowHeight="12.75" x14ac:dyDescent="0.2"/>
  <cols>
    <col min="1" max="1" width="2.7109375" style="104" customWidth="1"/>
    <col min="2" max="2" width="4.140625" style="104" customWidth="1"/>
    <col min="3" max="4" width="6.7109375" style="104" customWidth="1"/>
    <col min="5" max="5" width="10.7109375" style="104" customWidth="1"/>
    <col min="6" max="6" width="5" style="104" customWidth="1"/>
    <col min="7" max="7" width="10.7109375" style="104" customWidth="1"/>
    <col min="8" max="8" width="9.42578125" style="104" customWidth="1"/>
    <col min="9" max="9" width="7.5703125" style="104" customWidth="1"/>
    <col min="10" max="10" width="10" style="104" customWidth="1"/>
    <col min="11" max="11" width="8" style="104" customWidth="1"/>
    <col min="12" max="12" width="8.140625" style="104" customWidth="1"/>
    <col min="13" max="13" width="9.7109375" style="104" customWidth="1"/>
    <col min="14" max="15" width="10.42578125" style="104" customWidth="1"/>
    <col min="16" max="16" width="2.7109375" style="104" customWidth="1"/>
    <col min="17" max="17" width="3.85546875" style="104" customWidth="1"/>
    <col min="18" max="18" width="2.7109375" style="104" customWidth="1"/>
    <col min="19" max="21" width="9.140625" style="104"/>
    <col min="22" max="22" width="9.140625" style="104" hidden="1" customWidth="1"/>
    <col min="23" max="23" width="0" style="104" hidden="1" customWidth="1"/>
    <col min="24" max="16384" width="9.140625" style="104"/>
  </cols>
  <sheetData>
    <row r="1" spans="2:20" x14ac:dyDescent="0.2">
      <c r="S1" s="208"/>
      <c r="T1" s="208"/>
    </row>
    <row r="2" spans="2:20" x14ac:dyDescent="0.2">
      <c r="B2" s="210" t="str">
        <f>Title!B54</f>
        <v>EFL-FM-HWY-14(08)</v>
      </c>
      <c r="C2" s="211"/>
      <c r="D2" s="211"/>
      <c r="E2" s="211"/>
      <c r="F2" s="211"/>
      <c r="G2" s="212"/>
      <c r="H2" s="1"/>
      <c r="I2" s="112"/>
      <c r="J2" s="112"/>
      <c r="K2" s="112"/>
      <c r="L2" s="112"/>
      <c r="M2" s="10" t="s">
        <v>1</v>
      </c>
      <c r="N2" s="10"/>
      <c r="O2" s="10"/>
      <c r="P2" s="213" t="s">
        <v>15</v>
      </c>
      <c r="Q2" s="214"/>
      <c r="S2" s="208"/>
      <c r="T2" s="208"/>
    </row>
    <row r="3" spans="2:20" x14ac:dyDescent="0.2">
      <c r="B3" s="268" t="s">
        <v>81</v>
      </c>
      <c r="C3" s="277"/>
      <c r="D3" s="277"/>
      <c r="E3" s="277"/>
      <c r="F3" s="277"/>
      <c r="G3" s="278"/>
      <c r="H3" s="66"/>
      <c r="I3" s="70"/>
      <c r="J3" s="70"/>
      <c r="K3" s="70"/>
      <c r="L3" s="70"/>
      <c r="M3" s="71" t="s">
        <v>2</v>
      </c>
      <c r="N3" s="71"/>
      <c r="O3" s="71"/>
      <c r="P3" s="215"/>
      <c r="Q3" s="216"/>
      <c r="S3" s="208"/>
      <c r="T3" s="208"/>
    </row>
    <row r="4" spans="2:20" ht="24" customHeight="1" x14ac:dyDescent="0.25">
      <c r="B4" s="217" t="s">
        <v>0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9"/>
      <c r="P4" s="220"/>
      <c r="Q4" s="221"/>
      <c r="S4" s="208"/>
      <c r="T4" s="208"/>
    </row>
    <row r="5" spans="2:20" x14ac:dyDescent="0.2">
      <c r="B5" s="225" t="s">
        <v>3</v>
      </c>
      <c r="C5" s="258"/>
      <c r="D5" s="258"/>
      <c r="E5" s="274"/>
      <c r="F5" s="274"/>
      <c r="G5" s="274"/>
      <c r="H5" s="274"/>
      <c r="I5" s="214"/>
      <c r="J5" s="222" t="s">
        <v>4</v>
      </c>
      <c r="K5" s="223"/>
      <c r="L5" s="223"/>
      <c r="M5" s="223"/>
      <c r="N5" s="223"/>
      <c r="O5" s="224"/>
      <c r="P5" s="225" t="s">
        <v>10</v>
      </c>
      <c r="Q5" s="214"/>
      <c r="S5" s="208"/>
      <c r="T5" s="208"/>
    </row>
    <row r="6" spans="2:20" ht="24" customHeight="1" x14ac:dyDescent="0.2">
      <c r="B6" s="334" t="str">
        <f>IF(Title!B6=0,"",Title!B6)</f>
        <v>PRA-PROJECT 123(4)</v>
      </c>
      <c r="C6" s="344"/>
      <c r="D6" s="344"/>
      <c r="E6" s="335"/>
      <c r="F6" s="335"/>
      <c r="G6" s="335"/>
      <c r="H6" s="335"/>
      <c r="I6" s="216"/>
      <c r="J6" s="229"/>
      <c r="K6" s="345"/>
      <c r="L6" s="345"/>
      <c r="M6" s="345"/>
      <c r="N6" s="345"/>
      <c r="O6" s="346"/>
      <c r="P6" s="234">
        <v>1</v>
      </c>
      <c r="Q6" s="235"/>
      <c r="S6" s="208"/>
      <c r="T6" s="208"/>
    </row>
    <row r="7" spans="2:20" ht="15" customHeight="1" x14ac:dyDescent="0.2">
      <c r="B7" s="236" t="s">
        <v>5</v>
      </c>
      <c r="C7" s="237"/>
      <c r="D7" s="237"/>
      <c r="E7" s="336"/>
      <c r="F7" s="214"/>
      <c r="G7" s="236" t="s">
        <v>6</v>
      </c>
      <c r="H7" s="239"/>
      <c r="I7" s="214"/>
      <c r="J7" s="236" t="s">
        <v>8</v>
      </c>
      <c r="K7" s="336"/>
      <c r="L7" s="336"/>
      <c r="M7" s="336"/>
      <c r="N7" s="336"/>
      <c r="O7" s="238"/>
      <c r="P7" s="240" t="s">
        <v>11</v>
      </c>
      <c r="Q7" s="242">
        <v>1</v>
      </c>
      <c r="S7" s="208"/>
      <c r="T7" s="208"/>
    </row>
    <row r="8" spans="2:20" ht="12" customHeight="1" x14ac:dyDescent="0.2">
      <c r="B8" s="243" t="str">
        <f>IF(Title!G16=0,"",Title!G16)</f>
        <v>Name</v>
      </c>
      <c r="C8" s="244"/>
      <c r="D8" s="244"/>
      <c r="E8" s="244"/>
      <c r="F8" s="216"/>
      <c r="G8" s="243"/>
      <c r="H8" s="209"/>
      <c r="I8" s="216"/>
      <c r="J8" s="252" t="str">
        <f>IF(J6&gt;0,(VLOOKUP(LEFT(J6,5)&amp;"-"&amp;RIGHT(J6,4),'[1]FP14 Pay Items'!$A$2:$E$6000,4,FALSE)),"")&amp;" "</f>
        <v xml:space="preserve"> </v>
      </c>
      <c r="K8" s="253"/>
      <c r="L8" s="253"/>
      <c r="M8" s="253"/>
      <c r="N8" s="253"/>
      <c r="O8" s="254"/>
      <c r="P8" s="241"/>
      <c r="Q8" s="235"/>
      <c r="S8" s="208"/>
      <c r="T8" s="208"/>
    </row>
    <row r="9" spans="2:20" ht="30.75" customHeight="1" x14ac:dyDescent="0.2">
      <c r="B9" s="246"/>
      <c r="C9" s="247"/>
      <c r="D9" s="247"/>
      <c r="E9" s="247"/>
      <c r="F9" s="251"/>
      <c r="G9" s="249"/>
      <c r="H9" s="250"/>
      <c r="I9" s="251"/>
      <c r="J9" s="255"/>
      <c r="K9" s="256"/>
      <c r="L9" s="256"/>
      <c r="M9" s="256"/>
      <c r="N9" s="256"/>
      <c r="O9" s="257"/>
      <c r="P9" s="6" t="s">
        <v>12</v>
      </c>
      <c r="Q9" s="9"/>
      <c r="S9" s="208"/>
      <c r="T9" s="208"/>
    </row>
    <row r="10" spans="2:20" x14ac:dyDescent="0.2">
      <c r="B10" s="225" t="s">
        <v>7</v>
      </c>
      <c r="C10" s="258"/>
      <c r="D10" s="258"/>
      <c r="E10" s="274"/>
      <c r="F10" s="214"/>
      <c r="G10" s="225" t="s">
        <v>7</v>
      </c>
      <c r="H10" s="239"/>
      <c r="I10" s="214"/>
      <c r="J10" s="225" t="s">
        <v>9</v>
      </c>
      <c r="K10" s="239"/>
      <c r="L10" s="239"/>
      <c r="M10" s="239"/>
      <c r="N10" s="239"/>
      <c r="O10" s="239"/>
      <c r="P10" s="239"/>
      <c r="Q10" s="214"/>
      <c r="S10" s="208"/>
      <c r="T10" s="208"/>
    </row>
    <row r="11" spans="2:20" ht="21" customHeight="1" x14ac:dyDescent="0.2">
      <c r="B11" s="347"/>
      <c r="C11" s="348"/>
      <c r="D11" s="348"/>
      <c r="E11" s="349"/>
      <c r="F11" s="216"/>
      <c r="G11" s="347"/>
      <c r="H11" s="209"/>
      <c r="I11" s="216"/>
      <c r="J11" s="263" t="str">
        <f>IF(J6&gt;0,PROPER(VLOOKUP(LEFT(J6,5)&amp;"-"&amp;RIGHT(J6,4),'[1]FP14 Pay Items'!$A$2:$E$4705,5,TRUE)),"")</f>
        <v/>
      </c>
      <c r="K11" s="250"/>
      <c r="L11" s="250"/>
      <c r="M11" s="250"/>
      <c r="N11" s="250"/>
      <c r="O11" s="250"/>
      <c r="P11" s="250"/>
      <c r="Q11" s="251"/>
      <c r="S11" s="208"/>
      <c r="T11" s="208"/>
    </row>
    <row r="12" spans="2:20" x14ac:dyDescent="0.2">
      <c r="B12" s="111" t="s">
        <v>13</v>
      </c>
      <c r="C12" s="160"/>
      <c r="D12" s="160"/>
      <c r="E12" s="160"/>
      <c r="F12" s="53" t="s">
        <v>68</v>
      </c>
      <c r="G12" s="53"/>
      <c r="H12" s="171"/>
      <c r="I12" s="171"/>
      <c r="Q12" s="105"/>
      <c r="S12" s="208"/>
      <c r="T12" s="208"/>
    </row>
    <row r="13" spans="2:20" x14ac:dyDescent="0.2">
      <c r="B13" s="115"/>
      <c r="C13" s="93"/>
      <c r="D13" s="93"/>
      <c r="E13" s="93"/>
      <c r="Q13" s="105"/>
      <c r="S13" s="208"/>
      <c r="T13" s="208"/>
    </row>
    <row r="14" spans="2:20" x14ac:dyDescent="0.2">
      <c r="B14" s="76"/>
      <c r="C14" s="116"/>
      <c r="D14" s="116"/>
      <c r="E14" s="351" t="s">
        <v>32</v>
      </c>
      <c r="F14" s="351"/>
      <c r="G14" s="351"/>
      <c r="H14" s="26"/>
      <c r="I14" s="77" t="s">
        <v>46</v>
      </c>
      <c r="J14" s="77"/>
      <c r="K14" s="77"/>
      <c r="L14" s="77"/>
      <c r="Q14" s="105"/>
      <c r="S14" s="208"/>
      <c r="T14" s="208"/>
    </row>
    <row r="15" spans="2:20" x14ac:dyDescent="0.2">
      <c r="B15" s="161"/>
      <c r="C15" s="77"/>
      <c r="D15" s="77"/>
      <c r="E15" s="351"/>
      <c r="F15" s="209"/>
      <c r="G15" s="209"/>
      <c r="H15" s="77"/>
      <c r="Q15" s="105"/>
      <c r="S15" s="208"/>
      <c r="T15" s="208"/>
    </row>
    <row r="16" spans="2:20" ht="27.75" customHeight="1" x14ac:dyDescent="0.2">
      <c r="B16" s="292" t="s">
        <v>69</v>
      </c>
      <c r="C16" s="294" t="s">
        <v>17</v>
      </c>
      <c r="D16" s="296" t="s">
        <v>110</v>
      </c>
      <c r="E16" s="79"/>
      <c r="F16" s="79"/>
      <c r="G16" s="79"/>
      <c r="H16" s="80"/>
      <c r="I16" s="80" t="s">
        <v>57</v>
      </c>
      <c r="J16" s="80" t="s">
        <v>55</v>
      </c>
      <c r="K16" s="80" t="s">
        <v>65</v>
      </c>
      <c r="L16" s="80"/>
      <c r="M16" s="80"/>
      <c r="N16" s="308" t="s">
        <v>22</v>
      </c>
      <c r="O16" s="239"/>
      <c r="P16" s="239"/>
      <c r="Q16" s="214"/>
      <c r="S16" s="208"/>
      <c r="T16" s="208"/>
    </row>
    <row r="17" spans="2:23" x14ac:dyDescent="0.2">
      <c r="B17" s="352"/>
      <c r="C17" s="354"/>
      <c r="D17" s="329"/>
      <c r="E17" s="145"/>
      <c r="F17" s="145"/>
      <c r="G17" s="145"/>
      <c r="H17" s="146" t="s">
        <v>21</v>
      </c>
      <c r="I17" s="146" t="s">
        <v>24</v>
      </c>
      <c r="J17" s="146" t="s">
        <v>25</v>
      </c>
      <c r="K17" s="146" t="s">
        <v>26</v>
      </c>
      <c r="L17" s="146" t="s">
        <v>26</v>
      </c>
      <c r="M17" s="146" t="s">
        <v>33</v>
      </c>
      <c r="N17" s="333"/>
      <c r="O17" s="209"/>
      <c r="P17" s="209"/>
      <c r="Q17" s="216"/>
      <c r="S17" s="208"/>
      <c r="T17" s="208"/>
    </row>
    <row r="18" spans="2:23" x14ac:dyDescent="0.2">
      <c r="B18" s="353"/>
      <c r="C18" s="322"/>
      <c r="D18" s="330" t="s">
        <v>110</v>
      </c>
      <c r="E18" s="68"/>
      <c r="F18" s="81" t="s">
        <v>19</v>
      </c>
      <c r="G18" s="81">
        <f>E18</f>
        <v>0</v>
      </c>
      <c r="H18" s="81" t="s">
        <v>56</v>
      </c>
      <c r="I18" s="81" t="s">
        <v>56</v>
      </c>
      <c r="J18" s="81" t="s">
        <v>28</v>
      </c>
      <c r="K18" s="81" t="s">
        <v>29</v>
      </c>
      <c r="L18" s="81" t="s">
        <v>29</v>
      </c>
      <c r="M18" s="81" t="s">
        <v>34</v>
      </c>
      <c r="N18" s="309"/>
      <c r="O18" s="250"/>
      <c r="P18" s="250"/>
      <c r="Q18" s="251"/>
      <c r="S18" s="208"/>
      <c r="T18" s="208"/>
    </row>
    <row r="19" spans="2:23" x14ac:dyDescent="0.2">
      <c r="B19" s="27"/>
      <c r="C19" s="28"/>
      <c r="D19" s="28"/>
      <c r="E19" s="28"/>
      <c r="F19" s="82" t="s">
        <v>20</v>
      </c>
      <c r="G19" s="28"/>
      <c r="H19" s="83">
        <f>IF(G19&gt;E19,G19-E19,0)*IF($E$18="M.P.",5280,1)*IF($E$18="KM.P.",3280.84,1)</f>
        <v>0</v>
      </c>
      <c r="I19" s="162"/>
      <c r="J19" s="162"/>
      <c r="K19" s="30"/>
      <c r="L19" s="83">
        <f>(H19*I19*J19/12)/27+K19</f>
        <v>0</v>
      </c>
      <c r="M19" s="83">
        <f>L19*27*$H$14/2000</f>
        <v>0</v>
      </c>
      <c r="N19" s="350"/>
      <c r="O19" s="337"/>
      <c r="P19" s="337"/>
      <c r="Q19" s="338"/>
      <c r="S19" s="208"/>
      <c r="T19" s="208"/>
    </row>
    <row r="20" spans="2:23" x14ac:dyDescent="0.2">
      <c r="B20" s="27"/>
      <c r="C20" s="28"/>
      <c r="D20" s="28"/>
      <c r="E20" s="28"/>
      <c r="F20" s="84" t="s">
        <v>20</v>
      </c>
      <c r="G20" s="28"/>
      <c r="H20" s="83">
        <f t="shared" ref="H20:H50" si="0">IF(G20&gt;E20,G20-E20,0)*IF($E$18="M.P.",5280,1)*IF($E$18="KM.P.",3280.84,1)</f>
        <v>0</v>
      </c>
      <c r="I20" s="162"/>
      <c r="J20" s="162"/>
      <c r="K20" s="30"/>
      <c r="L20" s="83">
        <f t="shared" ref="L20:L49" si="1">(H20*I20*J20/12)/27+K20</f>
        <v>0</v>
      </c>
      <c r="M20" s="83">
        <f t="shared" ref="M20:M49" si="2">L20*27*$H$14/2000</f>
        <v>0</v>
      </c>
      <c r="N20" s="350"/>
      <c r="O20" s="337"/>
      <c r="P20" s="337"/>
      <c r="Q20" s="338"/>
      <c r="S20" s="208"/>
      <c r="T20" s="208"/>
    </row>
    <row r="21" spans="2:23" x14ac:dyDescent="0.2">
      <c r="B21" s="27"/>
      <c r="C21" s="28"/>
      <c r="D21" s="28"/>
      <c r="E21" s="28"/>
      <c r="F21" s="84" t="s">
        <v>20</v>
      </c>
      <c r="G21" s="28"/>
      <c r="H21" s="83">
        <f t="shared" si="0"/>
        <v>0</v>
      </c>
      <c r="I21" s="162"/>
      <c r="J21" s="162"/>
      <c r="K21" s="30"/>
      <c r="L21" s="83">
        <f t="shared" si="1"/>
        <v>0</v>
      </c>
      <c r="M21" s="83">
        <f>L21*27*$H$14/2000</f>
        <v>0</v>
      </c>
      <c r="N21" s="350"/>
      <c r="O21" s="337"/>
      <c r="P21" s="337"/>
      <c r="Q21" s="338"/>
      <c r="S21" s="208"/>
      <c r="T21" s="208"/>
    </row>
    <row r="22" spans="2:23" x14ac:dyDescent="0.2">
      <c r="B22" s="27"/>
      <c r="C22" s="28"/>
      <c r="D22" s="28"/>
      <c r="E22" s="28"/>
      <c r="F22" s="84" t="s">
        <v>20</v>
      </c>
      <c r="G22" s="28"/>
      <c r="H22" s="83">
        <f t="shared" si="0"/>
        <v>0</v>
      </c>
      <c r="I22" s="162"/>
      <c r="J22" s="162"/>
      <c r="K22" s="30"/>
      <c r="L22" s="83">
        <f t="shared" si="1"/>
        <v>0</v>
      </c>
      <c r="M22" s="83">
        <f t="shared" si="2"/>
        <v>0</v>
      </c>
      <c r="N22" s="350"/>
      <c r="O22" s="337"/>
      <c r="P22" s="337"/>
      <c r="Q22" s="338"/>
      <c r="S22" s="208"/>
      <c r="T22" s="208"/>
    </row>
    <row r="23" spans="2:23" x14ac:dyDescent="0.2">
      <c r="B23" s="27"/>
      <c r="C23" s="28"/>
      <c r="D23" s="28"/>
      <c r="E23" s="28"/>
      <c r="F23" s="84" t="s">
        <v>20</v>
      </c>
      <c r="G23" s="28"/>
      <c r="H23" s="83">
        <f t="shared" si="0"/>
        <v>0</v>
      </c>
      <c r="I23" s="162"/>
      <c r="J23" s="162"/>
      <c r="K23" s="30"/>
      <c r="L23" s="83">
        <f t="shared" si="1"/>
        <v>0</v>
      </c>
      <c r="M23" s="83">
        <f t="shared" si="2"/>
        <v>0</v>
      </c>
      <c r="N23" s="350"/>
      <c r="O23" s="337"/>
      <c r="P23" s="337"/>
      <c r="Q23" s="338"/>
      <c r="S23" s="208"/>
      <c r="T23" s="208"/>
    </row>
    <row r="24" spans="2:23" x14ac:dyDescent="0.2">
      <c r="B24" s="27"/>
      <c r="C24" s="28"/>
      <c r="D24" s="28"/>
      <c r="E24" s="28"/>
      <c r="F24" s="84" t="s">
        <v>20</v>
      </c>
      <c r="G24" s="28"/>
      <c r="H24" s="83">
        <f t="shared" si="0"/>
        <v>0</v>
      </c>
      <c r="I24" s="162"/>
      <c r="J24" s="162"/>
      <c r="K24" s="30"/>
      <c r="L24" s="83">
        <f t="shared" si="1"/>
        <v>0</v>
      </c>
      <c r="M24" s="83">
        <f t="shared" si="2"/>
        <v>0</v>
      </c>
      <c r="N24" s="350"/>
      <c r="O24" s="337"/>
      <c r="P24" s="337"/>
      <c r="Q24" s="338"/>
      <c r="S24" s="208"/>
      <c r="T24" s="208"/>
    </row>
    <row r="25" spans="2:23" x14ac:dyDescent="0.2">
      <c r="B25" s="27"/>
      <c r="C25" s="28"/>
      <c r="D25" s="28"/>
      <c r="E25" s="28"/>
      <c r="F25" s="84" t="s">
        <v>20</v>
      </c>
      <c r="G25" s="28"/>
      <c r="H25" s="83">
        <f t="shared" si="0"/>
        <v>0</v>
      </c>
      <c r="I25" s="162"/>
      <c r="J25" s="162"/>
      <c r="K25" s="30"/>
      <c r="L25" s="83">
        <f t="shared" si="1"/>
        <v>0</v>
      </c>
      <c r="M25" s="83">
        <f t="shared" si="2"/>
        <v>0</v>
      </c>
      <c r="N25" s="350"/>
      <c r="O25" s="337"/>
      <c r="P25" s="337"/>
      <c r="Q25" s="338"/>
      <c r="S25" s="208"/>
      <c r="T25" s="208"/>
    </row>
    <row r="26" spans="2:23" x14ac:dyDescent="0.2">
      <c r="B26" s="27"/>
      <c r="C26" s="28"/>
      <c r="D26" s="28"/>
      <c r="E26" s="28"/>
      <c r="F26" s="84" t="s">
        <v>20</v>
      </c>
      <c r="G26" s="28"/>
      <c r="H26" s="83">
        <f t="shared" si="0"/>
        <v>0</v>
      </c>
      <c r="I26" s="162"/>
      <c r="J26" s="162"/>
      <c r="K26" s="30"/>
      <c r="L26" s="83">
        <f t="shared" si="1"/>
        <v>0</v>
      </c>
      <c r="M26" s="83">
        <f t="shared" si="2"/>
        <v>0</v>
      </c>
      <c r="N26" s="350"/>
      <c r="O26" s="337"/>
      <c r="P26" s="337"/>
      <c r="Q26" s="338"/>
      <c r="S26" s="208"/>
      <c r="T26" s="208"/>
    </row>
    <row r="27" spans="2:23" x14ac:dyDescent="0.2">
      <c r="B27" s="27"/>
      <c r="C27" s="28"/>
      <c r="D27" s="28"/>
      <c r="E27" s="28"/>
      <c r="F27" s="84" t="s">
        <v>20</v>
      </c>
      <c r="G27" s="28"/>
      <c r="H27" s="83">
        <f t="shared" si="0"/>
        <v>0</v>
      </c>
      <c r="I27" s="162"/>
      <c r="J27" s="162"/>
      <c r="K27" s="30"/>
      <c r="L27" s="83">
        <f t="shared" si="1"/>
        <v>0</v>
      </c>
      <c r="M27" s="83">
        <f t="shared" si="2"/>
        <v>0</v>
      </c>
      <c r="N27" s="350"/>
      <c r="O27" s="337"/>
      <c r="P27" s="337"/>
      <c r="Q27" s="338"/>
      <c r="S27" s="208"/>
      <c r="T27" s="208"/>
    </row>
    <row r="28" spans="2:23" x14ac:dyDescent="0.2">
      <c r="B28" s="27"/>
      <c r="C28" s="28"/>
      <c r="D28" s="28"/>
      <c r="E28" s="28"/>
      <c r="F28" s="84" t="s">
        <v>20</v>
      </c>
      <c r="G28" s="28"/>
      <c r="H28" s="83">
        <f t="shared" si="0"/>
        <v>0</v>
      </c>
      <c r="I28" s="162"/>
      <c r="J28" s="162"/>
      <c r="K28" s="30"/>
      <c r="L28" s="83">
        <f t="shared" si="1"/>
        <v>0</v>
      </c>
      <c r="M28" s="83">
        <f t="shared" si="2"/>
        <v>0</v>
      </c>
      <c r="N28" s="350"/>
      <c r="O28" s="337"/>
      <c r="P28" s="337"/>
      <c r="Q28" s="338"/>
      <c r="S28" s="208"/>
      <c r="T28" s="208"/>
    </row>
    <row r="29" spans="2:23" x14ac:dyDescent="0.2">
      <c r="B29" s="27"/>
      <c r="C29" s="28"/>
      <c r="D29" s="28"/>
      <c r="E29" s="28"/>
      <c r="F29" s="84" t="s">
        <v>20</v>
      </c>
      <c r="G29" s="28"/>
      <c r="H29" s="83">
        <f t="shared" si="0"/>
        <v>0</v>
      </c>
      <c r="I29" s="162"/>
      <c r="J29" s="162"/>
      <c r="K29" s="30"/>
      <c r="L29" s="83">
        <f t="shared" si="1"/>
        <v>0</v>
      </c>
      <c r="M29" s="83">
        <f t="shared" si="2"/>
        <v>0</v>
      </c>
      <c r="N29" s="350"/>
      <c r="O29" s="337"/>
      <c r="P29" s="337"/>
      <c r="Q29" s="338"/>
      <c r="S29" s="208"/>
      <c r="T29" s="208"/>
      <c r="V29" s="64" t="s">
        <v>70</v>
      </c>
      <c r="W29" s="104" t="s">
        <v>73</v>
      </c>
    </row>
    <row r="30" spans="2:23" x14ac:dyDescent="0.2">
      <c r="B30" s="27"/>
      <c r="C30" s="28"/>
      <c r="D30" s="28"/>
      <c r="E30" s="28"/>
      <c r="F30" s="84" t="s">
        <v>20</v>
      </c>
      <c r="G30" s="28"/>
      <c r="H30" s="83">
        <f t="shared" si="0"/>
        <v>0</v>
      </c>
      <c r="I30" s="162"/>
      <c r="J30" s="162"/>
      <c r="K30" s="30"/>
      <c r="L30" s="83">
        <f t="shared" si="1"/>
        <v>0</v>
      </c>
      <c r="M30" s="83">
        <f t="shared" si="2"/>
        <v>0</v>
      </c>
      <c r="N30" s="350"/>
      <c r="O30" s="337"/>
      <c r="P30" s="337"/>
      <c r="Q30" s="338"/>
      <c r="S30" s="208"/>
      <c r="T30" s="208"/>
      <c r="V30" s="64" t="s">
        <v>71</v>
      </c>
      <c r="W30" s="104" t="s">
        <v>74</v>
      </c>
    </row>
    <row r="31" spans="2:23" x14ac:dyDescent="0.2">
      <c r="B31" s="27"/>
      <c r="C31" s="28"/>
      <c r="D31" s="28"/>
      <c r="E31" s="28"/>
      <c r="F31" s="84" t="s">
        <v>20</v>
      </c>
      <c r="G31" s="28"/>
      <c r="H31" s="83">
        <f t="shared" si="0"/>
        <v>0</v>
      </c>
      <c r="I31" s="162"/>
      <c r="J31" s="162"/>
      <c r="K31" s="30"/>
      <c r="L31" s="83">
        <f t="shared" si="1"/>
        <v>0</v>
      </c>
      <c r="M31" s="83">
        <f t="shared" si="2"/>
        <v>0</v>
      </c>
      <c r="N31" s="350"/>
      <c r="O31" s="337"/>
      <c r="P31" s="337"/>
      <c r="Q31" s="338"/>
      <c r="S31" s="208"/>
      <c r="T31" s="208"/>
      <c r="V31" s="64" t="s">
        <v>72</v>
      </c>
      <c r="W31" s="104" t="s">
        <v>75</v>
      </c>
    </row>
    <row r="32" spans="2:23" x14ac:dyDescent="0.2">
      <c r="B32" s="27"/>
      <c r="C32" s="28"/>
      <c r="D32" s="28"/>
      <c r="E32" s="28"/>
      <c r="F32" s="84" t="s">
        <v>20</v>
      </c>
      <c r="G32" s="28"/>
      <c r="H32" s="83">
        <f t="shared" si="0"/>
        <v>0</v>
      </c>
      <c r="I32" s="162"/>
      <c r="J32" s="162"/>
      <c r="K32" s="30"/>
      <c r="L32" s="83">
        <f t="shared" si="1"/>
        <v>0</v>
      </c>
      <c r="M32" s="83">
        <f t="shared" si="2"/>
        <v>0</v>
      </c>
      <c r="N32" s="350"/>
      <c r="O32" s="337"/>
      <c r="P32" s="337"/>
      <c r="Q32" s="338"/>
      <c r="S32" s="208"/>
      <c r="T32" s="208"/>
      <c r="V32" s="64" t="s">
        <v>98</v>
      </c>
      <c r="W32" s="104" t="s">
        <v>101</v>
      </c>
    </row>
    <row r="33" spans="2:23" x14ac:dyDescent="0.2">
      <c r="B33" s="27"/>
      <c r="C33" s="28"/>
      <c r="D33" s="28"/>
      <c r="E33" s="28"/>
      <c r="F33" s="84" t="s">
        <v>20</v>
      </c>
      <c r="G33" s="28"/>
      <c r="H33" s="83">
        <f t="shared" si="0"/>
        <v>0</v>
      </c>
      <c r="I33" s="162"/>
      <c r="J33" s="162"/>
      <c r="K33" s="30"/>
      <c r="L33" s="83">
        <f t="shared" si="1"/>
        <v>0</v>
      </c>
      <c r="M33" s="83">
        <f t="shared" si="2"/>
        <v>0</v>
      </c>
      <c r="N33" s="350"/>
      <c r="O33" s="337"/>
      <c r="P33" s="337"/>
      <c r="Q33" s="338"/>
      <c r="S33" s="208"/>
      <c r="T33" s="208"/>
      <c r="V33" s="64" t="s">
        <v>99</v>
      </c>
      <c r="W33" s="104" t="s">
        <v>102</v>
      </c>
    </row>
    <row r="34" spans="2:23" x14ac:dyDescent="0.2">
      <c r="B34" s="44"/>
      <c r="C34" s="43"/>
      <c r="D34" s="43"/>
      <c r="E34" s="43"/>
      <c r="F34" s="86" t="s">
        <v>20</v>
      </c>
      <c r="G34" s="43"/>
      <c r="H34" s="83">
        <f t="shared" si="0"/>
        <v>0</v>
      </c>
      <c r="I34" s="162"/>
      <c r="J34" s="162"/>
      <c r="K34" s="30"/>
      <c r="L34" s="83">
        <f t="shared" si="1"/>
        <v>0</v>
      </c>
      <c r="M34" s="83">
        <f t="shared" si="2"/>
        <v>0</v>
      </c>
      <c r="N34" s="350"/>
      <c r="O34" s="337"/>
      <c r="P34" s="337"/>
      <c r="Q34" s="338"/>
      <c r="S34" s="208"/>
      <c r="T34" s="208"/>
      <c r="V34" s="64" t="s">
        <v>100</v>
      </c>
      <c r="W34" s="104" t="s">
        <v>103</v>
      </c>
    </row>
    <row r="35" spans="2:23" x14ac:dyDescent="0.2">
      <c r="B35" s="44"/>
      <c r="C35" s="43"/>
      <c r="D35" s="43"/>
      <c r="E35" s="43"/>
      <c r="F35" s="86" t="s">
        <v>20</v>
      </c>
      <c r="G35" s="43"/>
      <c r="H35" s="83">
        <f t="shared" si="0"/>
        <v>0</v>
      </c>
      <c r="I35" s="162"/>
      <c r="J35" s="162"/>
      <c r="K35" s="30"/>
      <c r="L35" s="83">
        <f t="shared" si="1"/>
        <v>0</v>
      </c>
      <c r="M35" s="83">
        <f t="shared" si="2"/>
        <v>0</v>
      </c>
      <c r="N35" s="350"/>
      <c r="O35" s="337"/>
      <c r="P35" s="337"/>
      <c r="Q35" s="338"/>
      <c r="S35" s="208"/>
      <c r="T35" s="208"/>
    </row>
    <row r="36" spans="2:23" x14ac:dyDescent="0.2">
      <c r="B36" s="44"/>
      <c r="C36" s="43"/>
      <c r="D36" s="43"/>
      <c r="E36" s="43"/>
      <c r="F36" s="86" t="s">
        <v>20</v>
      </c>
      <c r="G36" s="43"/>
      <c r="H36" s="83">
        <f t="shared" si="0"/>
        <v>0</v>
      </c>
      <c r="I36" s="162"/>
      <c r="J36" s="162"/>
      <c r="K36" s="30"/>
      <c r="L36" s="83">
        <f t="shared" si="1"/>
        <v>0</v>
      </c>
      <c r="M36" s="83">
        <f t="shared" si="2"/>
        <v>0</v>
      </c>
      <c r="N36" s="350"/>
      <c r="O36" s="337"/>
      <c r="P36" s="337"/>
      <c r="Q36" s="338"/>
      <c r="S36" s="208"/>
      <c r="T36" s="208"/>
    </row>
    <row r="37" spans="2:23" x14ac:dyDescent="0.2">
      <c r="B37" s="44"/>
      <c r="C37" s="43"/>
      <c r="D37" s="43"/>
      <c r="E37" s="43"/>
      <c r="F37" s="86" t="s">
        <v>20</v>
      </c>
      <c r="G37" s="43"/>
      <c r="H37" s="83">
        <f t="shared" si="0"/>
        <v>0</v>
      </c>
      <c r="I37" s="162"/>
      <c r="J37" s="162"/>
      <c r="K37" s="30"/>
      <c r="L37" s="83">
        <f t="shared" si="1"/>
        <v>0</v>
      </c>
      <c r="M37" s="83">
        <f t="shared" si="2"/>
        <v>0</v>
      </c>
      <c r="N37" s="350"/>
      <c r="O37" s="337"/>
      <c r="P37" s="337"/>
      <c r="Q37" s="338"/>
      <c r="S37" s="208"/>
      <c r="T37" s="208"/>
    </row>
    <row r="38" spans="2:23" x14ac:dyDescent="0.2">
      <c r="B38" s="44"/>
      <c r="C38" s="43"/>
      <c r="D38" s="43"/>
      <c r="E38" s="43"/>
      <c r="F38" s="86" t="s">
        <v>20</v>
      </c>
      <c r="G38" s="43"/>
      <c r="H38" s="83">
        <f t="shared" si="0"/>
        <v>0</v>
      </c>
      <c r="I38" s="162"/>
      <c r="J38" s="162"/>
      <c r="K38" s="30"/>
      <c r="L38" s="83">
        <f t="shared" si="1"/>
        <v>0</v>
      </c>
      <c r="M38" s="83">
        <f t="shared" si="2"/>
        <v>0</v>
      </c>
      <c r="N38" s="350"/>
      <c r="O38" s="337"/>
      <c r="P38" s="337"/>
      <c r="Q38" s="338"/>
      <c r="S38" s="208"/>
      <c r="T38" s="208"/>
      <c r="V38" s="35" t="str">
        <f>IF(OR(M53&gt;0,N53&gt;0,O53&gt;0),ROUND(((SUM(M56:O56)-SUM(M53:O53))/SUM(M53:O53)),2)*100,"")</f>
        <v/>
      </c>
    </row>
    <row r="39" spans="2:23" x14ac:dyDescent="0.2">
      <c r="B39" s="44"/>
      <c r="C39" s="43"/>
      <c r="D39" s="43"/>
      <c r="E39" s="43"/>
      <c r="F39" s="86" t="s">
        <v>20</v>
      </c>
      <c r="G39" s="43"/>
      <c r="H39" s="83">
        <f t="shared" si="0"/>
        <v>0</v>
      </c>
      <c r="I39" s="162"/>
      <c r="J39" s="162"/>
      <c r="K39" s="30"/>
      <c r="L39" s="83">
        <f t="shared" si="1"/>
        <v>0</v>
      </c>
      <c r="M39" s="83">
        <f t="shared" si="2"/>
        <v>0</v>
      </c>
      <c r="N39" s="350"/>
      <c r="O39" s="337"/>
      <c r="P39" s="337"/>
      <c r="Q39" s="338"/>
      <c r="S39" s="208"/>
      <c r="T39" s="208"/>
    </row>
    <row r="40" spans="2:23" x14ac:dyDescent="0.2">
      <c r="B40" s="44"/>
      <c r="C40" s="43"/>
      <c r="D40" s="43"/>
      <c r="E40" s="43"/>
      <c r="F40" s="86" t="s">
        <v>20</v>
      </c>
      <c r="G40" s="43"/>
      <c r="H40" s="83">
        <f t="shared" si="0"/>
        <v>0</v>
      </c>
      <c r="I40" s="162"/>
      <c r="J40" s="162"/>
      <c r="K40" s="30"/>
      <c r="L40" s="83">
        <f t="shared" si="1"/>
        <v>0</v>
      </c>
      <c r="M40" s="83">
        <f t="shared" si="2"/>
        <v>0</v>
      </c>
      <c r="N40" s="350"/>
      <c r="O40" s="337"/>
      <c r="P40" s="337"/>
      <c r="Q40" s="338"/>
      <c r="S40" s="208"/>
      <c r="T40" s="208"/>
    </row>
    <row r="41" spans="2:23" x14ac:dyDescent="0.2">
      <c r="B41" s="44"/>
      <c r="C41" s="43"/>
      <c r="D41" s="43"/>
      <c r="E41" s="43"/>
      <c r="F41" s="86" t="s">
        <v>20</v>
      </c>
      <c r="G41" s="43"/>
      <c r="H41" s="83">
        <f t="shared" si="0"/>
        <v>0</v>
      </c>
      <c r="I41" s="162"/>
      <c r="J41" s="162"/>
      <c r="K41" s="30"/>
      <c r="L41" s="83">
        <f t="shared" si="1"/>
        <v>0</v>
      </c>
      <c r="M41" s="83">
        <f t="shared" si="2"/>
        <v>0</v>
      </c>
      <c r="N41" s="350"/>
      <c r="O41" s="337"/>
      <c r="P41" s="337"/>
      <c r="Q41" s="338"/>
      <c r="S41" s="208"/>
      <c r="T41" s="208"/>
    </row>
    <row r="42" spans="2:23" x14ac:dyDescent="0.2">
      <c r="B42" s="44"/>
      <c r="C42" s="43"/>
      <c r="D42" s="43"/>
      <c r="E42" s="43"/>
      <c r="F42" s="86" t="s">
        <v>20</v>
      </c>
      <c r="G42" s="43"/>
      <c r="H42" s="83">
        <f t="shared" si="0"/>
        <v>0</v>
      </c>
      <c r="I42" s="162"/>
      <c r="J42" s="162"/>
      <c r="K42" s="30"/>
      <c r="L42" s="83">
        <f t="shared" si="1"/>
        <v>0</v>
      </c>
      <c r="M42" s="83">
        <f t="shared" si="2"/>
        <v>0</v>
      </c>
      <c r="N42" s="350"/>
      <c r="O42" s="337"/>
      <c r="P42" s="337"/>
      <c r="Q42" s="338"/>
      <c r="S42" s="208"/>
      <c r="T42" s="208"/>
    </row>
    <row r="43" spans="2:23" x14ac:dyDescent="0.2">
      <c r="B43" s="44"/>
      <c r="C43" s="43"/>
      <c r="D43" s="43"/>
      <c r="E43" s="43"/>
      <c r="F43" s="86" t="s">
        <v>20</v>
      </c>
      <c r="G43" s="43"/>
      <c r="H43" s="83">
        <f t="shared" si="0"/>
        <v>0</v>
      </c>
      <c r="I43" s="162"/>
      <c r="J43" s="162"/>
      <c r="K43" s="30"/>
      <c r="L43" s="83">
        <f t="shared" si="1"/>
        <v>0</v>
      </c>
      <c r="M43" s="83">
        <f t="shared" si="2"/>
        <v>0</v>
      </c>
      <c r="N43" s="350"/>
      <c r="O43" s="337"/>
      <c r="P43" s="337"/>
      <c r="Q43" s="338"/>
      <c r="S43" s="208"/>
      <c r="T43" s="208"/>
    </row>
    <row r="44" spans="2:23" x14ac:dyDescent="0.2">
      <c r="B44" s="44"/>
      <c r="C44" s="43"/>
      <c r="D44" s="43"/>
      <c r="E44" s="43"/>
      <c r="F44" s="86" t="s">
        <v>20</v>
      </c>
      <c r="G44" s="43"/>
      <c r="H44" s="83">
        <f t="shared" si="0"/>
        <v>0</v>
      </c>
      <c r="I44" s="162"/>
      <c r="J44" s="162"/>
      <c r="K44" s="30"/>
      <c r="L44" s="83">
        <f t="shared" si="1"/>
        <v>0</v>
      </c>
      <c r="M44" s="83">
        <f t="shared" si="2"/>
        <v>0</v>
      </c>
      <c r="N44" s="350"/>
      <c r="O44" s="337"/>
      <c r="P44" s="337"/>
      <c r="Q44" s="338"/>
      <c r="S44" s="208"/>
      <c r="T44" s="208"/>
    </row>
    <row r="45" spans="2:23" x14ac:dyDescent="0.2">
      <c r="B45" s="44"/>
      <c r="C45" s="43"/>
      <c r="D45" s="43"/>
      <c r="E45" s="43"/>
      <c r="F45" s="86" t="s">
        <v>20</v>
      </c>
      <c r="G45" s="43"/>
      <c r="H45" s="83">
        <f t="shared" si="0"/>
        <v>0</v>
      </c>
      <c r="I45" s="162"/>
      <c r="J45" s="162"/>
      <c r="K45" s="30"/>
      <c r="L45" s="83">
        <f t="shared" si="1"/>
        <v>0</v>
      </c>
      <c r="M45" s="83">
        <f t="shared" si="2"/>
        <v>0</v>
      </c>
      <c r="N45" s="350"/>
      <c r="O45" s="337"/>
      <c r="P45" s="337"/>
      <c r="Q45" s="338"/>
      <c r="S45" s="208"/>
      <c r="T45" s="208"/>
    </row>
    <row r="46" spans="2:23" x14ac:dyDescent="0.2">
      <c r="B46" s="44"/>
      <c r="C46" s="43"/>
      <c r="D46" s="43"/>
      <c r="E46" s="43"/>
      <c r="F46" s="86" t="s">
        <v>20</v>
      </c>
      <c r="G46" s="43"/>
      <c r="H46" s="83">
        <f t="shared" si="0"/>
        <v>0</v>
      </c>
      <c r="I46" s="162"/>
      <c r="J46" s="162"/>
      <c r="K46" s="30"/>
      <c r="L46" s="83">
        <f t="shared" si="1"/>
        <v>0</v>
      </c>
      <c r="M46" s="83">
        <f t="shared" si="2"/>
        <v>0</v>
      </c>
      <c r="N46" s="350"/>
      <c r="O46" s="337"/>
      <c r="P46" s="337"/>
      <c r="Q46" s="338"/>
      <c r="S46" s="208"/>
      <c r="T46" s="208"/>
    </row>
    <row r="47" spans="2:23" x14ac:dyDescent="0.2">
      <c r="B47" s="44"/>
      <c r="C47" s="43"/>
      <c r="D47" s="43"/>
      <c r="E47" s="43"/>
      <c r="F47" s="86" t="s">
        <v>20</v>
      </c>
      <c r="G47" s="43"/>
      <c r="H47" s="83">
        <f t="shared" si="0"/>
        <v>0</v>
      </c>
      <c r="I47" s="162"/>
      <c r="J47" s="162"/>
      <c r="K47" s="30"/>
      <c r="L47" s="83">
        <f t="shared" si="1"/>
        <v>0</v>
      </c>
      <c r="M47" s="83">
        <f t="shared" si="2"/>
        <v>0</v>
      </c>
      <c r="N47" s="355"/>
      <c r="O47" s="356"/>
      <c r="P47" s="356"/>
      <c r="Q47" s="357"/>
      <c r="S47" s="208"/>
      <c r="T47" s="208"/>
    </row>
    <row r="48" spans="2:23" x14ac:dyDescent="0.2">
      <c r="B48" s="44"/>
      <c r="C48" s="43"/>
      <c r="D48" s="43"/>
      <c r="E48" s="43"/>
      <c r="F48" s="86" t="s">
        <v>20</v>
      </c>
      <c r="G48" s="43"/>
      <c r="H48" s="83">
        <f t="shared" si="0"/>
        <v>0</v>
      </c>
      <c r="I48" s="162"/>
      <c r="J48" s="162"/>
      <c r="K48" s="30"/>
      <c r="L48" s="83">
        <f t="shared" si="1"/>
        <v>0</v>
      </c>
      <c r="M48" s="83">
        <f t="shared" si="2"/>
        <v>0</v>
      </c>
      <c r="N48" s="355"/>
      <c r="O48" s="356"/>
      <c r="P48" s="356"/>
      <c r="Q48" s="357"/>
      <c r="S48" s="208"/>
      <c r="T48" s="208"/>
    </row>
    <row r="49" spans="1:20" x14ac:dyDescent="0.2">
      <c r="B49" s="44"/>
      <c r="C49" s="43"/>
      <c r="D49" s="43"/>
      <c r="E49" s="43"/>
      <c r="F49" s="86" t="s">
        <v>20</v>
      </c>
      <c r="G49" s="43"/>
      <c r="H49" s="83">
        <f t="shared" si="0"/>
        <v>0</v>
      </c>
      <c r="I49" s="162"/>
      <c r="J49" s="162"/>
      <c r="K49" s="30"/>
      <c r="L49" s="83">
        <f t="shared" si="1"/>
        <v>0</v>
      </c>
      <c r="M49" s="83">
        <f t="shared" si="2"/>
        <v>0</v>
      </c>
      <c r="N49" s="355"/>
      <c r="O49" s="356"/>
      <c r="P49" s="356"/>
      <c r="Q49" s="357"/>
      <c r="S49" s="208"/>
      <c r="T49" s="208"/>
    </row>
    <row r="50" spans="1:20" ht="13.5" thickBot="1" x14ac:dyDescent="0.25">
      <c r="B50" s="44"/>
      <c r="C50" s="43"/>
      <c r="D50" s="43"/>
      <c r="E50" s="43"/>
      <c r="F50" s="86" t="s">
        <v>20</v>
      </c>
      <c r="G50" s="43"/>
      <c r="H50" s="83">
        <f t="shared" si="0"/>
        <v>0</v>
      </c>
      <c r="I50" s="162"/>
      <c r="J50" s="162"/>
      <c r="K50" s="30"/>
      <c r="L50" s="83">
        <f>(H50*I50*J50/12)/27+K50</f>
        <v>0</v>
      </c>
      <c r="M50" s="83">
        <f>L50*27*$H$14/2000</f>
        <v>0</v>
      </c>
      <c r="N50" s="358"/>
      <c r="O50" s="359"/>
      <c r="P50" s="359"/>
      <c r="Q50" s="360"/>
      <c r="S50" s="208"/>
      <c r="T50" s="208"/>
    </row>
    <row r="51" spans="1:20" ht="13.5" thickTop="1" x14ac:dyDescent="0.2">
      <c r="B51" s="87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88"/>
      <c r="S51" s="208"/>
      <c r="T51" s="208"/>
    </row>
    <row r="52" spans="1:20" x14ac:dyDescent="0.2">
      <c r="B52" s="115"/>
      <c r="M52" s="89" t="s">
        <v>73</v>
      </c>
      <c r="N52" s="89" t="s">
        <v>74</v>
      </c>
      <c r="O52" s="89" t="s">
        <v>75</v>
      </c>
      <c r="Q52" s="105"/>
      <c r="S52" s="208"/>
      <c r="T52" s="208"/>
    </row>
    <row r="53" spans="1:20" x14ac:dyDescent="0.2">
      <c r="B53" s="115"/>
      <c r="L53" s="95" t="s">
        <v>14</v>
      </c>
      <c r="M53" s="94">
        <f>ROUND(SUMIF($B$19:$B$50,RIGHT(M52,1),$M$19:$M$50),-0.1)</f>
        <v>0</v>
      </c>
      <c r="N53" s="94">
        <f>ROUND(SUMIF($B$19:$B$50,RIGHT(N52,1),$M$19:$M$50),-0.1)</f>
        <v>0</v>
      </c>
      <c r="O53" s="94">
        <f>ROUND(SUMIF($B$19:$B$50,RIGHT(O52,1),$M$19:$M$50),-0.1)</f>
        <v>0</v>
      </c>
      <c r="P53" s="64" t="str">
        <f>J11</f>
        <v/>
      </c>
      <c r="Q53" s="105"/>
      <c r="S53" s="208"/>
      <c r="T53" s="208"/>
    </row>
    <row r="54" spans="1:20" ht="13.5" thickBot="1" x14ac:dyDescent="0.25">
      <c r="B54" s="115"/>
      <c r="L54" s="93" t="str">
        <f>IF(OR(M56&gt;0,N56&gt;0,O56&gt;0),"As Needed "&amp;V38&amp;"%","As Needed")</f>
        <v>As Needed</v>
      </c>
      <c r="M54" s="94" t="str">
        <f>IF(M56&gt;0,M56-M53,"")</f>
        <v/>
      </c>
      <c r="N54" s="94" t="str">
        <f t="shared" ref="N54:O54" si="3">IF(N56&gt;0,N56-N53,"")</f>
        <v/>
      </c>
      <c r="O54" s="94" t="str">
        <f t="shared" si="3"/>
        <v/>
      </c>
      <c r="P54" s="64" t="str">
        <f>J11</f>
        <v/>
      </c>
      <c r="Q54" s="105"/>
      <c r="S54" s="208"/>
      <c r="T54" s="208"/>
    </row>
    <row r="55" spans="1:20" ht="13.5" thickTop="1" x14ac:dyDescent="0.2">
      <c r="B55" s="115"/>
      <c r="L55" s="95"/>
      <c r="M55" s="48"/>
      <c r="N55" s="48"/>
      <c r="O55" s="48"/>
      <c r="Q55" s="105"/>
      <c r="S55" s="208"/>
      <c r="T55" s="208"/>
    </row>
    <row r="56" spans="1:20" x14ac:dyDescent="0.2">
      <c r="B56" s="115"/>
      <c r="L56" s="75" t="s">
        <v>23</v>
      </c>
      <c r="M56" s="163"/>
      <c r="N56" s="54"/>
      <c r="O56" s="54"/>
      <c r="P56" s="66" t="str">
        <f>J11</f>
        <v/>
      </c>
      <c r="Q56" s="105"/>
      <c r="S56" s="208"/>
      <c r="T56" s="208"/>
    </row>
    <row r="57" spans="1:20" x14ac:dyDescent="0.2">
      <c r="B57" s="115"/>
      <c r="Q57" s="105"/>
      <c r="S57" s="208"/>
      <c r="T57" s="208"/>
    </row>
    <row r="58" spans="1:20" x14ac:dyDescent="0.2">
      <c r="B58" s="265"/>
      <c r="C58" s="266"/>
      <c r="D58" s="266"/>
      <c r="E58" s="266"/>
      <c r="F58" s="266"/>
      <c r="G58" s="266"/>
      <c r="H58" s="266"/>
      <c r="I58" s="266"/>
      <c r="J58" s="266"/>
      <c r="K58" s="266"/>
      <c r="L58" s="266"/>
      <c r="M58" s="266"/>
      <c r="N58" s="266"/>
      <c r="O58" s="266"/>
      <c r="P58" s="266"/>
      <c r="Q58" s="267"/>
      <c r="S58" s="208"/>
      <c r="T58" s="208"/>
    </row>
    <row r="59" spans="1:20" x14ac:dyDescent="0.2">
      <c r="S59" s="208"/>
      <c r="T59" s="208"/>
    </row>
    <row r="60" spans="1:20" x14ac:dyDescent="0.2">
      <c r="A60" s="208"/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</row>
    <row r="61" spans="1:20" x14ac:dyDescent="0.2">
      <c r="A61" s="208"/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</row>
    <row r="62" spans="1:20" x14ac:dyDescent="0.2">
      <c r="A62" s="208"/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</row>
    <row r="63" spans="1:20" x14ac:dyDescent="0.2">
      <c r="A63" s="208"/>
      <c r="B63" s="20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08"/>
      <c r="S63" s="208"/>
      <c r="T63" s="208"/>
    </row>
    <row r="64" spans="1:20" x14ac:dyDescent="0.2">
      <c r="A64" s="208"/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8"/>
      <c r="S64" s="208"/>
      <c r="T64" s="208"/>
    </row>
    <row r="65" spans="1:20" x14ac:dyDescent="0.2">
      <c r="A65" s="208"/>
      <c r="B65" s="208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8"/>
    </row>
    <row r="70" spans="1:20" hidden="1" x14ac:dyDescent="0.2">
      <c r="B70" s="104" t="s">
        <v>4</v>
      </c>
      <c r="E70" s="64" t="s">
        <v>18</v>
      </c>
    </row>
    <row r="71" spans="1:20" hidden="1" x14ac:dyDescent="0.2">
      <c r="B71" s="104" t="s">
        <v>31</v>
      </c>
      <c r="E71" s="64" t="s">
        <v>97</v>
      </c>
    </row>
    <row r="72" spans="1:20" hidden="1" x14ac:dyDescent="0.2">
      <c r="E72" s="64" t="s">
        <v>142</v>
      </c>
    </row>
  </sheetData>
  <sheetProtection sheet="1" objects="1" scenarios="1" insertRows="0" deleteRows="0"/>
  <mergeCells count="66">
    <mergeCell ref="A60:R65"/>
    <mergeCell ref="B16:B18"/>
    <mergeCell ref="C16:C18"/>
    <mergeCell ref="D16:D18"/>
    <mergeCell ref="N46:Q46"/>
    <mergeCell ref="N47:Q47"/>
    <mergeCell ref="N48:Q48"/>
    <mergeCell ref="N49:Q49"/>
    <mergeCell ref="N50:Q50"/>
    <mergeCell ref="B58:Q58"/>
    <mergeCell ref="N40:Q40"/>
    <mergeCell ref="N41:Q41"/>
    <mergeCell ref="N42:Q42"/>
    <mergeCell ref="N43:Q43"/>
    <mergeCell ref="N44:Q44"/>
    <mergeCell ref="N45:Q45"/>
    <mergeCell ref="N39:Q39"/>
    <mergeCell ref="N28:Q28"/>
    <mergeCell ref="N29:Q29"/>
    <mergeCell ref="N30:Q30"/>
    <mergeCell ref="N31:Q31"/>
    <mergeCell ref="N32:Q32"/>
    <mergeCell ref="N33:Q33"/>
    <mergeCell ref="N34:Q34"/>
    <mergeCell ref="N35:Q35"/>
    <mergeCell ref="N36:Q36"/>
    <mergeCell ref="N37:Q37"/>
    <mergeCell ref="N38:Q38"/>
    <mergeCell ref="B11:F11"/>
    <mergeCell ref="G11:I11"/>
    <mergeCell ref="J11:Q11"/>
    <mergeCell ref="N27:Q27"/>
    <mergeCell ref="E14:G14"/>
    <mergeCell ref="E15:G15"/>
    <mergeCell ref="N16:Q18"/>
    <mergeCell ref="N19:Q19"/>
    <mergeCell ref="N20:Q20"/>
    <mergeCell ref="N21:Q21"/>
    <mergeCell ref="N22:Q22"/>
    <mergeCell ref="N23:Q23"/>
    <mergeCell ref="N24:Q24"/>
    <mergeCell ref="N25:Q25"/>
    <mergeCell ref="N26:Q26"/>
    <mergeCell ref="Q7:Q8"/>
    <mergeCell ref="B8:F9"/>
    <mergeCell ref="G8:I9"/>
    <mergeCell ref="J8:O9"/>
    <mergeCell ref="B10:F10"/>
    <mergeCell ref="G10:I10"/>
    <mergeCell ref="J10:Q10"/>
    <mergeCell ref="S1:T65"/>
    <mergeCell ref="B2:G2"/>
    <mergeCell ref="P2:Q3"/>
    <mergeCell ref="B3:G3"/>
    <mergeCell ref="B4:O4"/>
    <mergeCell ref="P4:Q4"/>
    <mergeCell ref="B5:I5"/>
    <mergeCell ref="J5:O5"/>
    <mergeCell ref="P5:Q5"/>
    <mergeCell ref="B6:I6"/>
    <mergeCell ref="J6:O6"/>
    <mergeCell ref="P6:Q6"/>
    <mergeCell ref="B7:F7"/>
    <mergeCell ref="G7:I7"/>
    <mergeCell ref="J7:O7"/>
    <mergeCell ref="P7:P8"/>
  </mergeCells>
  <conditionalFormatting sqref="G11">
    <cfRule type="cellIs" dxfId="243" priority="36" stopIfTrue="1" operator="lessThan">
      <formula>$B$11</formula>
    </cfRule>
  </conditionalFormatting>
  <conditionalFormatting sqref="H14 B11 Q7:Q8 J6 P6:Q6 B8:B9 G8 E8:E9 E11">
    <cfRule type="cellIs" dxfId="242" priority="35" stopIfTrue="1" operator="equal">
      <formula>0</formula>
    </cfRule>
  </conditionalFormatting>
  <conditionalFormatting sqref="G11">
    <cfRule type="cellIs" dxfId="241" priority="33" stopIfTrue="1" operator="equal">
      <formula>0</formula>
    </cfRule>
    <cfRule type="cellIs" dxfId="240" priority="34" stopIfTrue="1" operator="lessThan">
      <formula>$B$11</formula>
    </cfRule>
  </conditionalFormatting>
  <conditionalFormatting sqref="J5">
    <cfRule type="expression" dxfId="239" priority="32" stopIfTrue="1">
      <formula>$J$5="NO PAY ITEM"</formula>
    </cfRule>
  </conditionalFormatting>
  <conditionalFormatting sqref="E14:L14">
    <cfRule type="expression" dxfId="238" priority="31" stopIfTrue="1">
      <formula>$H$14&gt;0</formula>
    </cfRule>
  </conditionalFormatting>
  <conditionalFormatting sqref="B8:B9 E8:E9">
    <cfRule type="cellIs" dxfId="237" priority="29" operator="equal">
      <formula>"Name"</formula>
    </cfRule>
    <cfRule type="cellIs" dxfId="236" priority="30" stopIfTrue="1" operator="equal">
      <formula>0</formula>
    </cfRule>
  </conditionalFormatting>
  <conditionalFormatting sqref="B6 E6:H6">
    <cfRule type="expression" dxfId="235" priority="28">
      <formula>OR($B$6="PRA-PROJECT 123(4)",$B$6="")=TRUE</formula>
    </cfRule>
  </conditionalFormatting>
  <conditionalFormatting sqref="B8">
    <cfRule type="cellIs" dxfId="234" priority="26" operator="equal">
      <formula>"Name"</formula>
    </cfRule>
    <cfRule type="cellIs" dxfId="233" priority="27" stopIfTrue="1" operator="equal">
      <formula>""</formula>
    </cfRule>
  </conditionalFormatting>
  <conditionalFormatting sqref="C8:D9 C11:D11">
    <cfRule type="cellIs" dxfId="232" priority="25" stopIfTrue="1" operator="equal">
      <formula>0</formula>
    </cfRule>
  </conditionalFormatting>
  <conditionalFormatting sqref="C14:D14">
    <cfRule type="expression" dxfId="231" priority="24" stopIfTrue="1">
      <formula>$H$14&gt;0</formula>
    </cfRule>
  </conditionalFormatting>
  <conditionalFormatting sqref="C8:D9">
    <cfRule type="cellIs" dxfId="230" priority="22" operator="equal">
      <formula>"Name"</formula>
    </cfRule>
    <cfRule type="cellIs" dxfId="229" priority="23" stopIfTrue="1" operator="equal">
      <formula>0</formula>
    </cfRule>
  </conditionalFormatting>
  <conditionalFormatting sqref="C6:D6">
    <cfRule type="expression" dxfId="228" priority="21">
      <formula>OR($B$6="PRA-PROJECT 123(4)",$B$6="")=TRUE</formula>
    </cfRule>
  </conditionalFormatting>
  <conditionalFormatting sqref="B19:B50">
    <cfRule type="expression" dxfId="227" priority="3">
      <formula>$B19="F"</formula>
    </cfRule>
    <cfRule type="expression" dxfId="226" priority="4">
      <formula>$B19="E"</formula>
    </cfRule>
    <cfRule type="expression" dxfId="225" priority="5">
      <formula>$B19="D"</formula>
    </cfRule>
    <cfRule type="expression" dxfId="224" priority="18">
      <formula>$B19="C"</formula>
    </cfRule>
    <cfRule type="expression" dxfId="223" priority="19">
      <formula>$B19="B"</formula>
    </cfRule>
    <cfRule type="expression" dxfId="222" priority="20">
      <formula>$B19="A"</formula>
    </cfRule>
  </conditionalFormatting>
  <conditionalFormatting sqref="M56:O56">
    <cfRule type="expression" dxfId="221" priority="17">
      <formula>AND(M$56&lt;M$53, M$53&lt;&gt;0)</formula>
    </cfRule>
  </conditionalFormatting>
  <conditionalFormatting sqref="M56">
    <cfRule type="expression" dxfId="220" priority="16">
      <formula>AND($M$56&gt;=$M$53,$M$53&lt;&gt;0)</formula>
    </cfRule>
  </conditionalFormatting>
  <conditionalFormatting sqref="N56">
    <cfRule type="expression" dxfId="219" priority="15">
      <formula>AND($N$56&gt;=$N$53, $N$53&lt;&gt;0)</formula>
    </cfRule>
  </conditionalFormatting>
  <conditionalFormatting sqref="O56">
    <cfRule type="expression" dxfId="218" priority="14">
      <formula>AND($O$56&gt;=$O$53, $O$53&lt;&gt;0)</formula>
    </cfRule>
  </conditionalFormatting>
  <conditionalFormatting sqref="J5:O5">
    <cfRule type="cellIs" dxfId="217" priority="13" operator="equal">
      <formula>0</formula>
    </cfRule>
  </conditionalFormatting>
  <conditionalFormatting sqref="E19:E50 G19:G50">
    <cfRule type="expression" dxfId="216" priority="1">
      <formula>$E$18="KM.P."</formula>
    </cfRule>
    <cfRule type="expression" dxfId="215" priority="12">
      <formula>$E$18="M.P."</formula>
    </cfRule>
  </conditionalFormatting>
  <conditionalFormatting sqref="M52:O52">
    <cfRule type="expression" dxfId="214" priority="6">
      <formula>M$52="Sch F"</formula>
    </cfRule>
    <cfRule type="expression" dxfId="213" priority="7">
      <formula>M$52="Sch D"</formula>
    </cfRule>
    <cfRule type="expression" dxfId="212" priority="8">
      <formula>M$52="Sch E"</formula>
    </cfRule>
    <cfRule type="expression" dxfId="211" priority="9">
      <formula>M$52="Sch C"</formula>
    </cfRule>
    <cfRule type="expression" dxfId="210" priority="10">
      <formula>M52="Sch B"</formula>
    </cfRule>
    <cfRule type="expression" dxfId="209" priority="11">
      <formula>M$52="Sch A"</formula>
    </cfRule>
  </conditionalFormatting>
  <conditionalFormatting sqref="E18">
    <cfRule type="expression" dxfId="208" priority="2">
      <formula>$E$18=""</formula>
    </cfRule>
  </conditionalFormatting>
  <dataValidations count="9">
    <dataValidation type="list" allowBlank="1" showInputMessage="1" showErrorMessage="1" sqref="B19:B50" xr:uid="{9E2AF158-39C7-4AF9-AEE4-FC5B9001248C}">
      <formula1>$V$29:$V$34</formula1>
    </dataValidation>
    <dataValidation type="list" allowBlank="1" showInputMessage="1" showErrorMessage="1" sqref="M52:O52" xr:uid="{110B029E-47A7-4ACF-857B-7B579CC5557C}">
      <formula1>$W$29:$W$34</formula1>
    </dataValidation>
    <dataValidation type="list" allowBlank="1" showInputMessage="1" showErrorMessage="1" sqref="G18" xr:uid="{3B5298B2-A164-41C1-A9F9-A51B32D16AD1}">
      <formula1>$E$70:$E$71</formula1>
    </dataValidation>
    <dataValidation allowBlank="1" showInputMessage="1" showErrorMessage="1" prompt="Data will be included in calculation if provided" sqref="I19:J50" xr:uid="{F68AD4C3-49C9-4783-B30D-2D9DC2447ADF}"/>
    <dataValidation type="list" showInputMessage="1" showErrorMessage="1" sqref="J5" xr:uid="{53770BC7-7EDD-41F9-8754-1697031FF484}">
      <formula1>$B$70:$B$71</formula1>
    </dataValidation>
    <dataValidation allowBlank="1" showInputMessage="1" showErrorMessage="1" prompt="Input project number on &quot;Title&quot; tab." sqref="B6:H6" xr:uid="{DA71AD8D-D363-4D09-B99E-FD27D134B5A0}"/>
    <dataValidation allowBlank="1" sqref="J6" xr:uid="{E29DC02D-E4B2-4F6E-B179-2934581DB96C}"/>
    <dataValidation allowBlank="1" showInputMessage="1" showErrorMessage="1" prompt="Input Quantity to use in EE" sqref="M56" xr:uid="{9044426C-1E2B-4D3E-A044-B9C85BCEC3CE}"/>
    <dataValidation type="list" allowBlank="1" showInputMessage="1" showErrorMessage="1" sqref="E18" xr:uid="{710AA508-74F1-4745-8A72-32C857BE19A7}">
      <formula1>$E$70:$E$72</formula1>
    </dataValidation>
  </dataValidations>
  <printOptions horizontalCentered="1" verticalCentered="1"/>
  <pageMargins left="0.25" right="0.25" top="0.25" bottom="0.25" header="0" footer="0"/>
  <pageSetup scale="78" firstPageNumber="15101" orientation="portrait" r:id="rId1"/>
  <headerFooter alignWithMargins="0"/>
  <ignoredErrors>
    <ignoredError sqref="B8" unlocked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47204-5885-471C-B8B5-8371FF00F47A}">
  <sheetPr>
    <pageSetUpPr fitToPage="1"/>
  </sheetPr>
  <dimension ref="A1:W74"/>
  <sheetViews>
    <sheetView showGridLines="0" showZeros="0" zoomScale="110" zoomScaleNormal="110" zoomScaleSheetLayoutView="115" workbookViewId="0">
      <selection activeCell="H24" sqref="H24"/>
    </sheetView>
  </sheetViews>
  <sheetFormatPr defaultColWidth="9.140625" defaultRowHeight="12.75" x14ac:dyDescent="0.2"/>
  <cols>
    <col min="1" max="1" width="2.7109375" style="104" customWidth="1"/>
    <col min="2" max="2" width="4.140625" style="104" customWidth="1"/>
    <col min="3" max="4" width="6.7109375" style="104" customWidth="1"/>
    <col min="5" max="5" width="9.140625" style="104" customWidth="1"/>
    <col min="6" max="6" width="10.85546875" style="104" customWidth="1"/>
    <col min="7" max="7" width="3.7109375" style="104" customWidth="1"/>
    <col min="8" max="8" width="10.7109375" style="104" customWidth="1"/>
    <col min="9" max="9" width="8.7109375" style="104" customWidth="1"/>
    <col min="10" max="10" width="7" style="104" customWidth="1"/>
    <col min="11" max="11" width="10.140625" style="104" customWidth="1"/>
    <col min="12" max="12" width="8.42578125" style="104" customWidth="1"/>
    <col min="13" max="13" width="10.85546875" style="104" customWidth="1"/>
    <col min="14" max="14" width="7" style="104" customWidth="1"/>
    <col min="15" max="15" width="5.140625" style="104" customWidth="1"/>
    <col min="16" max="16" width="3.140625" style="104" customWidth="1"/>
    <col min="17" max="17" width="3.5703125" style="104" customWidth="1"/>
    <col min="18" max="18" width="2.7109375" style="104" customWidth="1"/>
    <col min="19" max="20" width="9.140625" style="104"/>
    <col min="21" max="21" width="0" style="104" hidden="1" customWidth="1"/>
    <col min="22" max="23" width="9.140625" style="104" hidden="1" customWidth="1"/>
    <col min="24" max="24" width="0" style="104" hidden="1" customWidth="1"/>
    <col min="25" max="25" width="10.140625" style="104" customWidth="1"/>
    <col min="26" max="16384" width="9.140625" style="104"/>
  </cols>
  <sheetData>
    <row r="1" spans="2:20" x14ac:dyDescent="0.2">
      <c r="S1" s="208"/>
      <c r="T1" s="209"/>
    </row>
    <row r="2" spans="2:20" x14ac:dyDescent="0.2">
      <c r="B2" s="210" t="str">
        <f>Title!B54</f>
        <v>EFL-FM-HWY-14(08)</v>
      </c>
      <c r="C2" s="211"/>
      <c r="D2" s="211"/>
      <c r="E2" s="211"/>
      <c r="F2" s="211"/>
      <c r="G2" s="211"/>
      <c r="H2" s="212"/>
      <c r="I2" s="1"/>
      <c r="J2" s="112"/>
      <c r="K2" s="10"/>
      <c r="L2" s="10"/>
      <c r="M2" s="10"/>
      <c r="N2" s="10"/>
      <c r="O2" s="10" t="s">
        <v>63</v>
      </c>
      <c r="P2" s="213" t="s">
        <v>15</v>
      </c>
      <c r="Q2" s="214"/>
      <c r="S2" s="209"/>
      <c r="T2" s="209"/>
    </row>
    <row r="3" spans="2:20" x14ac:dyDescent="0.2">
      <c r="B3" s="268" t="s">
        <v>81</v>
      </c>
      <c r="C3" s="277"/>
      <c r="D3" s="277"/>
      <c r="E3" s="277"/>
      <c r="F3" s="277"/>
      <c r="G3" s="277"/>
      <c r="H3" s="278"/>
      <c r="I3" s="66"/>
      <c r="J3" s="70"/>
      <c r="K3" s="71"/>
      <c r="L3" s="71"/>
      <c r="M3" s="71"/>
      <c r="N3" s="71"/>
      <c r="O3" s="71" t="s">
        <v>64</v>
      </c>
      <c r="P3" s="215"/>
      <c r="Q3" s="216"/>
      <c r="S3" s="209"/>
      <c r="T3" s="209"/>
    </row>
    <row r="4" spans="2:20" ht="24" customHeight="1" x14ac:dyDescent="0.25">
      <c r="B4" s="217" t="s">
        <v>0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312"/>
      <c r="P4" s="220"/>
      <c r="Q4" s="221"/>
      <c r="S4" s="209"/>
      <c r="T4" s="209"/>
    </row>
    <row r="5" spans="2:20" x14ac:dyDescent="0.2">
      <c r="B5" s="225" t="s">
        <v>3</v>
      </c>
      <c r="C5" s="258"/>
      <c r="D5" s="258"/>
      <c r="E5" s="258"/>
      <c r="F5" s="274"/>
      <c r="G5" s="274"/>
      <c r="H5" s="274"/>
      <c r="I5" s="259"/>
      <c r="J5" s="222" t="s">
        <v>4</v>
      </c>
      <c r="K5" s="313"/>
      <c r="L5" s="313"/>
      <c r="M5" s="275"/>
      <c r="N5" s="275"/>
      <c r="O5" s="224"/>
      <c r="P5" s="225" t="s">
        <v>10</v>
      </c>
      <c r="Q5" s="214"/>
      <c r="S5" s="209"/>
      <c r="T5" s="209"/>
    </row>
    <row r="6" spans="2:20" ht="24" customHeight="1" x14ac:dyDescent="0.2">
      <c r="B6" s="226" t="str">
        <f>IF(Title!B6=0,"",Title!B6)</f>
        <v>PRA-PROJECT 123(4)</v>
      </c>
      <c r="C6" s="279"/>
      <c r="D6" s="279"/>
      <c r="E6" s="279"/>
      <c r="F6" s="280"/>
      <c r="G6" s="280"/>
      <c r="H6" s="280"/>
      <c r="I6" s="281"/>
      <c r="J6" s="229"/>
      <c r="K6" s="314"/>
      <c r="L6" s="314"/>
      <c r="M6" s="230"/>
      <c r="N6" s="230"/>
      <c r="O6" s="231"/>
      <c r="P6" s="234">
        <v>1</v>
      </c>
      <c r="Q6" s="235"/>
      <c r="S6" s="209"/>
      <c r="T6" s="209"/>
    </row>
    <row r="7" spans="2:20" ht="15" customHeight="1" x14ac:dyDescent="0.2">
      <c r="B7" s="236" t="s">
        <v>5</v>
      </c>
      <c r="C7" s="237"/>
      <c r="D7" s="237"/>
      <c r="E7" s="237"/>
      <c r="F7" s="238"/>
      <c r="G7" s="236" t="s">
        <v>6</v>
      </c>
      <c r="H7" s="284"/>
      <c r="I7" s="285"/>
      <c r="J7" s="236" t="s">
        <v>8</v>
      </c>
      <c r="K7" s="237"/>
      <c r="L7" s="237"/>
      <c r="M7" s="284"/>
      <c r="N7" s="284"/>
      <c r="O7" s="238"/>
      <c r="P7" s="240" t="s">
        <v>11</v>
      </c>
      <c r="Q7" s="242">
        <v>1</v>
      </c>
      <c r="S7" s="209"/>
      <c r="T7" s="209"/>
    </row>
    <row r="8" spans="2:20" ht="12" customHeight="1" x14ac:dyDescent="0.2">
      <c r="B8" s="243" t="str">
        <f>IF(Title!G16=0,"",Title!G16)</f>
        <v>Name</v>
      </c>
      <c r="C8" s="244"/>
      <c r="D8" s="244"/>
      <c r="E8" s="244"/>
      <c r="F8" s="245"/>
      <c r="G8" s="243"/>
      <c r="H8" s="286"/>
      <c r="I8" s="287"/>
      <c r="J8" s="252" t="str">
        <f>IF(J6&gt;0,(VLOOKUP(LEFT(J6,5)&amp;"-"&amp;RIGHT(J6,4),'[1]FP14 Pay Items'!$A$2:$E$6000,4,FALSE)),"")&amp;" "</f>
        <v xml:space="preserve"> </v>
      </c>
      <c r="K8" s="315"/>
      <c r="L8" s="315"/>
      <c r="M8" s="253"/>
      <c r="N8" s="253"/>
      <c r="O8" s="254"/>
      <c r="P8" s="241"/>
      <c r="Q8" s="235"/>
      <c r="S8" s="209"/>
      <c r="T8" s="209"/>
    </row>
    <row r="9" spans="2:20" ht="12" customHeight="1" x14ac:dyDescent="0.2">
      <c r="B9" s="246"/>
      <c r="C9" s="247"/>
      <c r="D9" s="247"/>
      <c r="E9" s="247"/>
      <c r="F9" s="248"/>
      <c r="G9" s="288"/>
      <c r="H9" s="230"/>
      <c r="I9" s="231"/>
      <c r="J9" s="255"/>
      <c r="K9" s="256"/>
      <c r="L9" s="256"/>
      <c r="M9" s="256"/>
      <c r="N9" s="256"/>
      <c r="O9" s="257"/>
      <c r="P9" s="67" t="s">
        <v>12</v>
      </c>
      <c r="Q9" s="9"/>
      <c r="S9" s="209"/>
      <c r="T9" s="209"/>
    </row>
    <row r="10" spans="2:20" x14ac:dyDescent="0.2">
      <c r="B10" s="225" t="s">
        <v>7</v>
      </c>
      <c r="C10" s="258"/>
      <c r="D10" s="258"/>
      <c r="E10" s="258"/>
      <c r="F10" s="259"/>
      <c r="G10" s="225" t="s">
        <v>7</v>
      </c>
      <c r="H10" s="274"/>
      <c r="I10" s="259"/>
      <c r="J10" s="225" t="s">
        <v>9</v>
      </c>
      <c r="K10" s="258"/>
      <c r="L10" s="258"/>
      <c r="M10" s="274"/>
      <c r="N10" s="274"/>
      <c r="O10" s="274"/>
      <c r="P10" s="274"/>
      <c r="Q10" s="259"/>
      <c r="S10" s="209"/>
      <c r="T10" s="209"/>
    </row>
    <row r="11" spans="2:20" ht="21" customHeight="1" x14ac:dyDescent="0.2">
      <c r="B11" s="260"/>
      <c r="C11" s="261"/>
      <c r="D11" s="261"/>
      <c r="E11" s="261"/>
      <c r="F11" s="262"/>
      <c r="G11" s="260"/>
      <c r="H11" s="261"/>
      <c r="I11" s="289"/>
      <c r="J11" s="263" t="str">
        <f>IF(J6&gt;0,PROPER(VLOOKUP(LEFT(J6,5)&amp;"-"&amp;RIGHT(J6,4),'[1]FP14 Pay Items'!$A$2:$E$4705,5,TRUE)),"")</f>
        <v/>
      </c>
      <c r="K11" s="316"/>
      <c r="L11" s="316"/>
      <c r="M11" s="250"/>
      <c r="N11" s="250"/>
      <c r="O11" s="250"/>
      <c r="P11" s="250"/>
      <c r="Q11" s="251"/>
      <c r="S11" s="209"/>
      <c r="T11" s="209"/>
    </row>
    <row r="12" spans="2:20" x14ac:dyDescent="0.2">
      <c r="B12" s="8" t="s">
        <v>13</v>
      </c>
      <c r="C12" s="72"/>
      <c r="D12" s="72"/>
      <c r="E12" s="72"/>
      <c r="F12" s="73" t="s">
        <v>67</v>
      </c>
      <c r="G12" s="74"/>
      <c r="H12" s="74"/>
      <c r="Q12" s="105"/>
      <c r="S12" s="209"/>
      <c r="T12" s="209"/>
    </row>
    <row r="13" spans="2:20" x14ac:dyDescent="0.2">
      <c r="B13" s="8"/>
      <c r="I13" s="75"/>
      <c r="J13" s="75"/>
      <c r="K13" s="75"/>
      <c r="L13" s="75"/>
      <c r="M13" s="75"/>
      <c r="N13" s="209"/>
      <c r="O13" s="209"/>
      <c r="P13" s="209"/>
      <c r="Q13" s="216"/>
      <c r="S13" s="209"/>
      <c r="T13" s="209"/>
    </row>
    <row r="14" spans="2:20" x14ac:dyDescent="0.2">
      <c r="B14" s="76"/>
      <c r="H14" s="72" t="s">
        <v>104</v>
      </c>
      <c r="I14" s="26"/>
      <c r="J14" s="77" t="s">
        <v>108</v>
      </c>
      <c r="K14" s="77"/>
      <c r="L14" s="77"/>
      <c r="M14" s="77"/>
      <c r="N14" s="209"/>
      <c r="O14" s="209"/>
      <c r="P14" s="209"/>
      <c r="Q14" s="216"/>
      <c r="S14" s="209"/>
      <c r="T14" s="209"/>
    </row>
    <row r="15" spans="2:20" x14ac:dyDescent="0.2">
      <c r="B15" s="78"/>
      <c r="C15" s="102"/>
      <c r="D15" s="102"/>
      <c r="E15" s="102"/>
      <c r="F15" s="102"/>
      <c r="G15" s="102"/>
      <c r="H15" s="102"/>
      <c r="I15" s="109"/>
      <c r="J15" s="109"/>
      <c r="K15" s="109"/>
      <c r="L15" s="109"/>
      <c r="M15" s="109"/>
      <c r="N15" s="250"/>
      <c r="O15" s="250"/>
      <c r="P15" s="250"/>
      <c r="Q15" s="251"/>
      <c r="S15" s="209"/>
      <c r="T15" s="209"/>
    </row>
    <row r="16" spans="2:20" ht="37.5" customHeight="1" x14ac:dyDescent="0.2">
      <c r="B16" s="272" t="s">
        <v>69</v>
      </c>
      <c r="C16" s="272" t="s">
        <v>17</v>
      </c>
      <c r="D16" s="270" t="s">
        <v>110</v>
      </c>
      <c r="E16" s="80" t="s">
        <v>106</v>
      </c>
      <c r="F16" s="79"/>
      <c r="G16" s="79"/>
      <c r="H16" s="79"/>
      <c r="I16" s="80" t="s">
        <v>21</v>
      </c>
      <c r="J16" s="80" t="s">
        <v>24</v>
      </c>
      <c r="K16" s="80" t="s">
        <v>61</v>
      </c>
      <c r="L16" s="361" t="s">
        <v>105</v>
      </c>
      <c r="M16" s="80" t="s">
        <v>26</v>
      </c>
      <c r="N16" s="325"/>
      <c r="O16" s="239"/>
      <c r="P16" s="239"/>
      <c r="Q16" s="214"/>
      <c r="S16" s="209"/>
      <c r="T16" s="209"/>
    </row>
    <row r="17" spans="2:23" x14ac:dyDescent="0.2">
      <c r="B17" s="273"/>
      <c r="C17" s="273"/>
      <c r="D17" s="271"/>
      <c r="E17" s="81" t="s">
        <v>107</v>
      </c>
      <c r="F17" s="68"/>
      <c r="G17" s="81" t="s">
        <v>19</v>
      </c>
      <c r="H17" s="81" t="str">
        <f>IF(F17=0,"",F17)</f>
        <v/>
      </c>
      <c r="I17" s="81" t="s">
        <v>27</v>
      </c>
      <c r="J17" s="81" t="s">
        <v>27</v>
      </c>
      <c r="K17" s="81" t="s">
        <v>35</v>
      </c>
      <c r="L17" s="362"/>
      <c r="M17" s="81" t="s">
        <v>34</v>
      </c>
      <c r="N17" s="232" t="s">
        <v>22</v>
      </c>
      <c r="O17" s="326"/>
      <c r="P17" s="327"/>
      <c r="Q17" s="312"/>
      <c r="S17" s="209"/>
      <c r="T17" s="209"/>
    </row>
    <row r="18" spans="2:23" x14ac:dyDescent="0.2">
      <c r="B18" s="49"/>
      <c r="C18" s="50"/>
      <c r="D18" s="50"/>
      <c r="E18" s="50"/>
      <c r="F18" s="28"/>
      <c r="G18" s="82" t="s">
        <v>20</v>
      </c>
      <c r="H18" s="28"/>
      <c r="I18" s="83">
        <f>(IF((H18-F18)&gt;0,H18-F18,0))*(IF($F$17="M.P.",5280,1))*IF($F$17="KM.P.",3280.84,1)</f>
        <v>0</v>
      </c>
      <c r="J18" s="30"/>
      <c r="K18" s="30"/>
      <c r="L18" s="30"/>
      <c r="M18" s="117" t="str">
        <f>IF($I$14=0,"",(((($I18*$J18+$K18)/9)*$L18*$E18)/$I$14))</f>
        <v/>
      </c>
      <c r="N18" s="306"/>
      <c r="O18" s="317"/>
      <c r="P18" s="318"/>
      <c r="Q18" s="319"/>
      <c r="S18" s="209"/>
      <c r="T18" s="209"/>
    </row>
    <row r="19" spans="2:23" x14ac:dyDescent="0.2">
      <c r="B19" s="27"/>
      <c r="C19" s="51"/>
      <c r="D19" s="51"/>
      <c r="E19" s="51"/>
      <c r="F19" s="28"/>
      <c r="G19" s="84" t="s">
        <v>20</v>
      </c>
      <c r="H19" s="28"/>
      <c r="I19" s="83">
        <f t="shared" ref="I19:I52" si="0">(IF((H19-F19)&gt;0,H19-F19,0))*(IF($F$17="M.P.",5280,1))*IF($F$17="KM.P.",3280.84,1)</f>
        <v>0</v>
      </c>
      <c r="J19" s="30"/>
      <c r="K19" s="85"/>
      <c r="L19" s="85"/>
      <c r="M19" s="117" t="str">
        <f t="shared" ref="M19:M51" si="1">IF($I$14=0,"",(((($I19*$J19+$K19)/9)*$L19*$E19)/$I$14))</f>
        <v/>
      </c>
      <c r="N19" s="306"/>
      <c r="O19" s="317"/>
      <c r="P19" s="318"/>
      <c r="Q19" s="319"/>
      <c r="S19" s="209"/>
      <c r="T19" s="209"/>
      <c r="V19" s="64" t="s">
        <v>70</v>
      </c>
      <c r="W19" s="104" t="s">
        <v>73</v>
      </c>
    </row>
    <row r="20" spans="2:23" x14ac:dyDescent="0.2">
      <c r="B20" s="27"/>
      <c r="C20" s="51"/>
      <c r="D20" s="51"/>
      <c r="E20" s="51"/>
      <c r="F20" s="28"/>
      <c r="G20" s="84" t="s">
        <v>20</v>
      </c>
      <c r="H20" s="28"/>
      <c r="I20" s="83">
        <f t="shared" si="0"/>
        <v>0</v>
      </c>
      <c r="J20" s="30"/>
      <c r="K20" s="85"/>
      <c r="L20" s="85"/>
      <c r="M20" s="117" t="str">
        <f>IF($I$14=0,"",(((($I20*$J20+$K20)/9)*$L20*$E20)/$I$14))</f>
        <v/>
      </c>
      <c r="N20" s="306"/>
      <c r="O20" s="317"/>
      <c r="P20" s="318"/>
      <c r="Q20" s="319"/>
      <c r="S20" s="209"/>
      <c r="T20" s="209"/>
      <c r="V20" s="64" t="s">
        <v>71</v>
      </c>
      <c r="W20" s="104" t="s">
        <v>74</v>
      </c>
    </row>
    <row r="21" spans="2:23" x14ac:dyDescent="0.2">
      <c r="B21" s="27"/>
      <c r="C21" s="51"/>
      <c r="D21" s="51"/>
      <c r="E21" s="51"/>
      <c r="F21" s="28"/>
      <c r="G21" s="84" t="s">
        <v>20</v>
      </c>
      <c r="H21" s="28"/>
      <c r="I21" s="83">
        <f t="shared" si="0"/>
        <v>0</v>
      </c>
      <c r="J21" s="30"/>
      <c r="K21" s="85"/>
      <c r="L21" s="85"/>
      <c r="M21" s="117" t="str">
        <f t="shared" si="1"/>
        <v/>
      </c>
      <c r="N21" s="306"/>
      <c r="O21" s="317"/>
      <c r="P21" s="318"/>
      <c r="Q21" s="319"/>
      <c r="S21" s="209"/>
      <c r="T21" s="209"/>
      <c r="V21" s="64" t="s">
        <v>72</v>
      </c>
      <c r="W21" s="104" t="s">
        <v>75</v>
      </c>
    </row>
    <row r="22" spans="2:23" x14ac:dyDescent="0.2">
      <c r="B22" s="27"/>
      <c r="C22" s="51"/>
      <c r="D22" s="51"/>
      <c r="E22" s="51"/>
      <c r="F22" s="28"/>
      <c r="G22" s="84" t="s">
        <v>20</v>
      </c>
      <c r="H22" s="28"/>
      <c r="I22" s="83">
        <f t="shared" si="0"/>
        <v>0</v>
      </c>
      <c r="J22" s="30"/>
      <c r="K22" s="85"/>
      <c r="L22" s="85"/>
      <c r="M22" s="117" t="str">
        <f t="shared" si="1"/>
        <v/>
      </c>
      <c r="N22" s="306"/>
      <c r="O22" s="317"/>
      <c r="P22" s="318"/>
      <c r="Q22" s="319"/>
      <c r="S22" s="209"/>
      <c r="T22" s="209"/>
      <c r="V22" s="64" t="s">
        <v>98</v>
      </c>
      <c r="W22" s="104" t="s">
        <v>101</v>
      </c>
    </row>
    <row r="23" spans="2:23" x14ac:dyDescent="0.2">
      <c r="B23" s="27"/>
      <c r="C23" s="51"/>
      <c r="D23" s="51"/>
      <c r="E23" s="51"/>
      <c r="F23" s="28"/>
      <c r="G23" s="84" t="s">
        <v>20</v>
      </c>
      <c r="H23" s="28"/>
      <c r="I23" s="83">
        <f t="shared" si="0"/>
        <v>0</v>
      </c>
      <c r="J23" s="30"/>
      <c r="K23" s="85"/>
      <c r="L23" s="85"/>
      <c r="M23" s="117" t="str">
        <f>IF($I$14=0,"",(((($I23*$J23+$K23)/9)*$L23*$E23)/$I$14))</f>
        <v/>
      </c>
      <c r="N23" s="306"/>
      <c r="O23" s="317"/>
      <c r="P23" s="318"/>
      <c r="Q23" s="319"/>
      <c r="S23" s="209"/>
      <c r="T23" s="209"/>
      <c r="V23" s="64" t="s">
        <v>99</v>
      </c>
      <c r="W23" s="104" t="s">
        <v>102</v>
      </c>
    </row>
    <row r="24" spans="2:23" x14ac:dyDescent="0.2">
      <c r="B24" s="27"/>
      <c r="C24" s="51"/>
      <c r="D24" s="51"/>
      <c r="E24" s="51"/>
      <c r="F24" s="28"/>
      <c r="G24" s="84" t="s">
        <v>20</v>
      </c>
      <c r="H24" s="28"/>
      <c r="I24" s="83">
        <f t="shared" si="0"/>
        <v>0</v>
      </c>
      <c r="J24" s="30"/>
      <c r="K24" s="85"/>
      <c r="L24" s="85"/>
      <c r="M24" s="117" t="str">
        <f t="shared" si="1"/>
        <v/>
      </c>
      <c r="N24" s="306"/>
      <c r="O24" s="317"/>
      <c r="P24" s="318"/>
      <c r="Q24" s="319"/>
      <c r="S24" s="209"/>
      <c r="T24" s="209"/>
      <c r="V24" s="64" t="s">
        <v>100</v>
      </c>
      <c r="W24" s="104" t="s">
        <v>103</v>
      </c>
    </row>
    <row r="25" spans="2:23" x14ac:dyDescent="0.2">
      <c r="B25" s="27"/>
      <c r="C25" s="51"/>
      <c r="D25" s="51"/>
      <c r="E25" s="51"/>
      <c r="F25" s="28">
        <v>0</v>
      </c>
      <c r="G25" s="84" t="s">
        <v>20</v>
      </c>
      <c r="H25" s="28"/>
      <c r="I25" s="83">
        <f t="shared" si="0"/>
        <v>0</v>
      </c>
      <c r="J25" s="30"/>
      <c r="K25" s="85"/>
      <c r="L25" s="85"/>
      <c r="M25" s="117" t="str">
        <f t="shared" si="1"/>
        <v/>
      </c>
      <c r="N25" s="306"/>
      <c r="O25" s="317"/>
      <c r="P25" s="318"/>
      <c r="Q25" s="319"/>
      <c r="S25" s="209"/>
      <c r="T25" s="209"/>
    </row>
    <row r="26" spans="2:23" x14ac:dyDescent="0.2">
      <c r="B26" s="27"/>
      <c r="C26" s="51"/>
      <c r="D26" s="51"/>
      <c r="E26" s="51"/>
      <c r="F26" s="28"/>
      <c r="G26" s="84" t="s">
        <v>20</v>
      </c>
      <c r="H26" s="28"/>
      <c r="I26" s="83">
        <f t="shared" si="0"/>
        <v>0</v>
      </c>
      <c r="J26" s="30"/>
      <c r="K26" s="85"/>
      <c r="L26" s="85"/>
      <c r="M26" s="117" t="str">
        <f t="shared" si="1"/>
        <v/>
      </c>
      <c r="N26" s="306"/>
      <c r="O26" s="317"/>
      <c r="P26" s="318"/>
      <c r="Q26" s="319"/>
      <c r="S26" s="209"/>
      <c r="T26" s="209"/>
    </row>
    <row r="27" spans="2:23" x14ac:dyDescent="0.2">
      <c r="B27" s="27"/>
      <c r="C27" s="51"/>
      <c r="D27" s="51"/>
      <c r="E27" s="51"/>
      <c r="F27" s="28"/>
      <c r="G27" s="84" t="s">
        <v>20</v>
      </c>
      <c r="H27" s="28"/>
      <c r="I27" s="83">
        <f t="shared" si="0"/>
        <v>0</v>
      </c>
      <c r="J27" s="30"/>
      <c r="K27" s="85"/>
      <c r="L27" s="85"/>
      <c r="M27" s="117" t="str">
        <f t="shared" si="1"/>
        <v/>
      </c>
      <c r="N27" s="306"/>
      <c r="O27" s="317"/>
      <c r="P27" s="318"/>
      <c r="Q27" s="319"/>
      <c r="S27" s="209"/>
      <c r="T27" s="209"/>
    </row>
    <row r="28" spans="2:23" x14ac:dyDescent="0.2">
      <c r="B28" s="27"/>
      <c r="C28" s="51"/>
      <c r="D28" s="51"/>
      <c r="E28" s="51"/>
      <c r="F28" s="28"/>
      <c r="G28" s="84" t="s">
        <v>20</v>
      </c>
      <c r="H28" s="28"/>
      <c r="I28" s="83">
        <f t="shared" si="0"/>
        <v>0</v>
      </c>
      <c r="J28" s="30"/>
      <c r="K28" s="85"/>
      <c r="L28" s="85"/>
      <c r="M28" s="117" t="str">
        <f t="shared" si="1"/>
        <v/>
      </c>
      <c r="N28" s="306"/>
      <c r="O28" s="317"/>
      <c r="P28" s="318"/>
      <c r="Q28" s="319"/>
      <c r="S28" s="209"/>
      <c r="T28" s="209"/>
    </row>
    <row r="29" spans="2:23" x14ac:dyDescent="0.2">
      <c r="B29" s="44"/>
      <c r="C29" s="51"/>
      <c r="D29" s="51"/>
      <c r="E29" s="51"/>
      <c r="F29" s="43"/>
      <c r="G29" s="86" t="s">
        <v>20</v>
      </c>
      <c r="H29" s="43"/>
      <c r="I29" s="83">
        <f t="shared" si="0"/>
        <v>0</v>
      </c>
      <c r="J29" s="45"/>
      <c r="K29" s="45"/>
      <c r="L29" s="45"/>
      <c r="M29" s="117" t="str">
        <f t="shared" si="1"/>
        <v/>
      </c>
      <c r="N29" s="306"/>
      <c r="O29" s="317"/>
      <c r="P29" s="318"/>
      <c r="Q29" s="319"/>
      <c r="S29" s="209"/>
      <c r="T29" s="209"/>
    </row>
    <row r="30" spans="2:23" x14ac:dyDescent="0.2">
      <c r="B30" s="44"/>
      <c r="C30" s="51"/>
      <c r="D30" s="51"/>
      <c r="E30" s="51"/>
      <c r="F30" s="43"/>
      <c r="G30" s="86" t="s">
        <v>20</v>
      </c>
      <c r="H30" s="43"/>
      <c r="I30" s="83">
        <f t="shared" si="0"/>
        <v>0</v>
      </c>
      <c r="J30" s="45"/>
      <c r="K30" s="45"/>
      <c r="L30" s="45"/>
      <c r="M30" s="117" t="str">
        <f t="shared" si="1"/>
        <v/>
      </c>
      <c r="N30" s="306"/>
      <c r="O30" s="317"/>
      <c r="P30" s="318"/>
      <c r="Q30" s="319"/>
      <c r="S30" s="209"/>
      <c r="T30" s="209"/>
    </row>
    <row r="31" spans="2:23" x14ac:dyDescent="0.2">
      <c r="B31" s="44"/>
      <c r="C31" s="51"/>
      <c r="D31" s="51"/>
      <c r="E31" s="51"/>
      <c r="F31" s="43"/>
      <c r="G31" s="86" t="s">
        <v>20</v>
      </c>
      <c r="H31" s="43"/>
      <c r="I31" s="83">
        <f t="shared" si="0"/>
        <v>0</v>
      </c>
      <c r="J31" s="45"/>
      <c r="K31" s="45"/>
      <c r="L31" s="45"/>
      <c r="M31" s="117" t="str">
        <f t="shared" si="1"/>
        <v/>
      </c>
      <c r="N31" s="306"/>
      <c r="O31" s="317"/>
      <c r="P31" s="318"/>
      <c r="Q31" s="319"/>
      <c r="S31" s="209"/>
      <c r="T31" s="209"/>
    </row>
    <row r="32" spans="2:23" x14ac:dyDescent="0.2">
      <c r="B32" s="44"/>
      <c r="C32" s="51"/>
      <c r="D32" s="51"/>
      <c r="E32" s="51"/>
      <c r="F32" s="43"/>
      <c r="G32" s="86" t="s">
        <v>20</v>
      </c>
      <c r="H32" s="43"/>
      <c r="I32" s="83">
        <f t="shared" si="0"/>
        <v>0</v>
      </c>
      <c r="J32" s="45"/>
      <c r="K32" s="45"/>
      <c r="L32" s="45"/>
      <c r="M32" s="117" t="str">
        <f t="shared" si="1"/>
        <v/>
      </c>
      <c r="N32" s="306"/>
      <c r="O32" s="317"/>
      <c r="P32" s="318"/>
      <c r="Q32" s="319"/>
      <c r="S32" s="209"/>
      <c r="T32" s="209"/>
    </row>
    <row r="33" spans="2:22" x14ac:dyDescent="0.2">
      <c r="B33" s="44"/>
      <c r="C33" s="51"/>
      <c r="D33" s="51"/>
      <c r="E33" s="51"/>
      <c r="F33" s="43"/>
      <c r="G33" s="86" t="s">
        <v>20</v>
      </c>
      <c r="H33" s="43"/>
      <c r="I33" s="83">
        <f t="shared" si="0"/>
        <v>0</v>
      </c>
      <c r="J33" s="45"/>
      <c r="K33" s="45"/>
      <c r="L33" s="45"/>
      <c r="M33" s="117" t="str">
        <f>IF($I$14=0,"",(((($I33*$J33+$K33)/9)*$L33*$E33)/$I$14))</f>
        <v/>
      </c>
      <c r="N33" s="306"/>
      <c r="O33" s="317"/>
      <c r="P33" s="318"/>
      <c r="Q33" s="319"/>
      <c r="S33" s="209"/>
      <c r="T33" s="209"/>
      <c r="V33" s="35" t="str">
        <f>IF(OR(M58&gt;0,N58&gt;0,O58&gt;0),ROUND(((SUM(M58:O58)-SUM(M55:O55))/SUM(M55:O55)),2)*100,"")</f>
        <v/>
      </c>
    </row>
    <row r="34" spans="2:22" x14ac:dyDescent="0.2">
      <c r="B34" s="44"/>
      <c r="C34" s="51"/>
      <c r="D34" s="51"/>
      <c r="E34" s="51"/>
      <c r="F34" s="43"/>
      <c r="G34" s="86" t="s">
        <v>20</v>
      </c>
      <c r="H34" s="43"/>
      <c r="I34" s="83">
        <f t="shared" si="0"/>
        <v>0</v>
      </c>
      <c r="J34" s="45"/>
      <c r="K34" s="45"/>
      <c r="L34" s="45"/>
      <c r="M34" s="117" t="str">
        <f t="shared" si="1"/>
        <v/>
      </c>
      <c r="N34" s="306"/>
      <c r="O34" s="317"/>
      <c r="P34" s="318"/>
      <c r="Q34" s="319"/>
      <c r="S34" s="209"/>
      <c r="T34" s="209"/>
    </row>
    <row r="35" spans="2:22" x14ac:dyDescent="0.2">
      <c r="B35" s="44"/>
      <c r="C35" s="51"/>
      <c r="D35" s="51"/>
      <c r="E35" s="51"/>
      <c r="F35" s="43"/>
      <c r="G35" s="86" t="s">
        <v>20</v>
      </c>
      <c r="H35" s="43"/>
      <c r="I35" s="83">
        <f t="shared" si="0"/>
        <v>0</v>
      </c>
      <c r="J35" s="45"/>
      <c r="K35" s="45"/>
      <c r="L35" s="45"/>
      <c r="M35" s="117" t="str">
        <f t="shared" si="1"/>
        <v/>
      </c>
      <c r="N35" s="306"/>
      <c r="O35" s="317"/>
      <c r="P35" s="318"/>
      <c r="Q35" s="319"/>
      <c r="S35" s="209"/>
      <c r="T35" s="209"/>
    </row>
    <row r="36" spans="2:22" x14ac:dyDescent="0.2">
      <c r="B36" s="44"/>
      <c r="C36" s="51"/>
      <c r="D36" s="51"/>
      <c r="E36" s="51"/>
      <c r="F36" s="43"/>
      <c r="G36" s="86" t="s">
        <v>20</v>
      </c>
      <c r="H36" s="43"/>
      <c r="I36" s="83">
        <f t="shared" si="0"/>
        <v>0</v>
      </c>
      <c r="J36" s="45"/>
      <c r="K36" s="45"/>
      <c r="L36" s="45"/>
      <c r="M36" s="117" t="str">
        <f t="shared" si="1"/>
        <v/>
      </c>
      <c r="N36" s="306"/>
      <c r="O36" s="317"/>
      <c r="P36" s="318"/>
      <c r="Q36" s="319"/>
      <c r="S36" s="209"/>
      <c r="T36" s="209"/>
    </row>
    <row r="37" spans="2:22" x14ac:dyDescent="0.2">
      <c r="B37" s="44"/>
      <c r="C37" s="51"/>
      <c r="D37" s="51"/>
      <c r="E37" s="51"/>
      <c r="F37" s="43"/>
      <c r="G37" s="86" t="s">
        <v>20</v>
      </c>
      <c r="H37" s="43"/>
      <c r="I37" s="83">
        <f t="shared" si="0"/>
        <v>0</v>
      </c>
      <c r="J37" s="45"/>
      <c r="K37" s="45"/>
      <c r="L37" s="45"/>
      <c r="M37" s="117" t="str">
        <f t="shared" si="1"/>
        <v/>
      </c>
      <c r="N37" s="306"/>
      <c r="O37" s="317"/>
      <c r="P37" s="318"/>
      <c r="Q37" s="319"/>
      <c r="S37" s="209"/>
      <c r="T37" s="209"/>
    </row>
    <row r="38" spans="2:22" x14ac:dyDescent="0.2">
      <c r="B38" s="44"/>
      <c r="C38" s="51"/>
      <c r="D38" s="51"/>
      <c r="E38" s="51"/>
      <c r="F38" s="43"/>
      <c r="G38" s="86" t="s">
        <v>20</v>
      </c>
      <c r="H38" s="43"/>
      <c r="I38" s="83">
        <f t="shared" si="0"/>
        <v>0</v>
      </c>
      <c r="J38" s="45"/>
      <c r="K38" s="45"/>
      <c r="L38" s="45"/>
      <c r="M38" s="117" t="str">
        <f t="shared" si="1"/>
        <v/>
      </c>
      <c r="N38" s="306"/>
      <c r="O38" s="317"/>
      <c r="P38" s="318"/>
      <c r="Q38" s="319"/>
      <c r="S38" s="209"/>
      <c r="T38" s="209"/>
    </row>
    <row r="39" spans="2:22" x14ac:dyDescent="0.2">
      <c r="B39" s="44"/>
      <c r="C39" s="51"/>
      <c r="D39" s="51"/>
      <c r="E39" s="51"/>
      <c r="F39" s="43"/>
      <c r="G39" s="86" t="s">
        <v>20</v>
      </c>
      <c r="H39" s="43"/>
      <c r="I39" s="83">
        <f t="shared" si="0"/>
        <v>0</v>
      </c>
      <c r="J39" s="45"/>
      <c r="K39" s="45"/>
      <c r="L39" s="45"/>
      <c r="M39" s="117" t="str">
        <f t="shared" si="1"/>
        <v/>
      </c>
      <c r="N39" s="306"/>
      <c r="O39" s="317"/>
      <c r="P39" s="318"/>
      <c r="Q39" s="319"/>
      <c r="S39" s="209"/>
      <c r="T39" s="209"/>
    </row>
    <row r="40" spans="2:22" x14ac:dyDescent="0.2">
      <c r="B40" s="44"/>
      <c r="C40" s="51"/>
      <c r="D40" s="51"/>
      <c r="E40" s="51"/>
      <c r="F40" s="43"/>
      <c r="G40" s="86" t="s">
        <v>20</v>
      </c>
      <c r="H40" s="43"/>
      <c r="I40" s="83">
        <f t="shared" si="0"/>
        <v>0</v>
      </c>
      <c r="J40" s="45"/>
      <c r="K40" s="45"/>
      <c r="L40" s="45"/>
      <c r="M40" s="117" t="str">
        <f t="shared" si="1"/>
        <v/>
      </c>
      <c r="N40" s="306"/>
      <c r="O40" s="317"/>
      <c r="P40" s="318"/>
      <c r="Q40" s="319"/>
      <c r="S40" s="209"/>
      <c r="T40" s="209"/>
    </row>
    <row r="41" spans="2:22" x14ac:dyDescent="0.2">
      <c r="B41" s="44"/>
      <c r="C41" s="51"/>
      <c r="D41" s="51"/>
      <c r="E41" s="51"/>
      <c r="F41" s="43"/>
      <c r="G41" s="86" t="s">
        <v>20</v>
      </c>
      <c r="H41" s="43"/>
      <c r="I41" s="83">
        <f t="shared" si="0"/>
        <v>0</v>
      </c>
      <c r="J41" s="45"/>
      <c r="K41" s="45"/>
      <c r="L41" s="45"/>
      <c r="M41" s="117" t="str">
        <f t="shared" si="1"/>
        <v/>
      </c>
      <c r="N41" s="306"/>
      <c r="O41" s="317"/>
      <c r="P41" s="318"/>
      <c r="Q41" s="319"/>
      <c r="S41" s="209"/>
      <c r="T41" s="209"/>
    </row>
    <row r="42" spans="2:22" x14ac:dyDescent="0.2">
      <c r="B42" s="44"/>
      <c r="C42" s="51"/>
      <c r="D42" s="51"/>
      <c r="E42" s="51"/>
      <c r="F42" s="43"/>
      <c r="G42" s="86" t="s">
        <v>20</v>
      </c>
      <c r="H42" s="43"/>
      <c r="I42" s="83">
        <f t="shared" si="0"/>
        <v>0</v>
      </c>
      <c r="J42" s="45"/>
      <c r="K42" s="45"/>
      <c r="L42" s="45"/>
      <c r="M42" s="117" t="str">
        <f t="shared" si="1"/>
        <v/>
      </c>
      <c r="N42" s="306"/>
      <c r="O42" s="317"/>
      <c r="P42" s="318"/>
      <c r="Q42" s="319"/>
      <c r="S42" s="209"/>
      <c r="T42" s="209"/>
    </row>
    <row r="43" spans="2:22" x14ac:dyDescent="0.2">
      <c r="B43" s="44"/>
      <c r="C43" s="51"/>
      <c r="D43" s="51"/>
      <c r="E43" s="51"/>
      <c r="F43" s="43"/>
      <c r="G43" s="86" t="s">
        <v>20</v>
      </c>
      <c r="H43" s="43"/>
      <c r="I43" s="83">
        <f t="shared" si="0"/>
        <v>0</v>
      </c>
      <c r="J43" s="45"/>
      <c r="K43" s="45"/>
      <c r="L43" s="45"/>
      <c r="M43" s="117" t="str">
        <f t="shared" si="1"/>
        <v/>
      </c>
      <c r="N43" s="306"/>
      <c r="O43" s="317"/>
      <c r="P43" s="318"/>
      <c r="Q43" s="319"/>
      <c r="S43" s="209"/>
      <c r="T43" s="209"/>
    </row>
    <row r="44" spans="2:22" x14ac:dyDescent="0.2">
      <c r="B44" s="44"/>
      <c r="C44" s="51"/>
      <c r="D44" s="51"/>
      <c r="E44" s="51"/>
      <c r="F44" s="43"/>
      <c r="G44" s="86" t="s">
        <v>20</v>
      </c>
      <c r="H44" s="43"/>
      <c r="I44" s="83">
        <f t="shared" si="0"/>
        <v>0</v>
      </c>
      <c r="J44" s="45"/>
      <c r="K44" s="45"/>
      <c r="L44" s="45"/>
      <c r="M44" s="117" t="str">
        <f t="shared" si="1"/>
        <v/>
      </c>
      <c r="N44" s="306"/>
      <c r="O44" s="317"/>
      <c r="P44" s="318"/>
      <c r="Q44" s="319"/>
      <c r="S44" s="209"/>
      <c r="T44" s="209"/>
    </row>
    <row r="45" spans="2:22" x14ac:dyDescent="0.2">
      <c r="B45" s="44"/>
      <c r="C45" s="51"/>
      <c r="D45" s="51"/>
      <c r="E45" s="51"/>
      <c r="F45" s="43"/>
      <c r="G45" s="86" t="s">
        <v>20</v>
      </c>
      <c r="H45" s="43"/>
      <c r="I45" s="83">
        <f t="shared" si="0"/>
        <v>0</v>
      </c>
      <c r="J45" s="45"/>
      <c r="K45" s="45"/>
      <c r="L45" s="45"/>
      <c r="M45" s="117" t="str">
        <f t="shared" si="1"/>
        <v/>
      </c>
      <c r="N45" s="306"/>
      <c r="O45" s="317"/>
      <c r="P45" s="318"/>
      <c r="Q45" s="319"/>
      <c r="S45" s="209"/>
      <c r="T45" s="209"/>
    </row>
    <row r="46" spans="2:22" x14ac:dyDescent="0.2">
      <c r="B46" s="44"/>
      <c r="C46" s="51"/>
      <c r="D46" s="51"/>
      <c r="E46" s="51"/>
      <c r="F46" s="43"/>
      <c r="G46" s="86" t="s">
        <v>20</v>
      </c>
      <c r="H46" s="43"/>
      <c r="I46" s="83">
        <f t="shared" si="0"/>
        <v>0</v>
      </c>
      <c r="J46" s="45"/>
      <c r="K46" s="45"/>
      <c r="L46" s="45"/>
      <c r="M46" s="117" t="str">
        <f t="shared" si="1"/>
        <v/>
      </c>
      <c r="N46" s="306"/>
      <c r="O46" s="317"/>
      <c r="P46" s="318"/>
      <c r="Q46" s="319"/>
      <c r="S46" s="209"/>
      <c r="T46" s="209"/>
    </row>
    <row r="47" spans="2:22" x14ac:dyDescent="0.2">
      <c r="B47" s="44"/>
      <c r="C47" s="51"/>
      <c r="D47" s="51"/>
      <c r="E47" s="51"/>
      <c r="F47" s="43"/>
      <c r="G47" s="86" t="s">
        <v>20</v>
      </c>
      <c r="H47" s="43"/>
      <c r="I47" s="83">
        <f t="shared" si="0"/>
        <v>0</v>
      </c>
      <c r="J47" s="45"/>
      <c r="K47" s="45"/>
      <c r="L47" s="45"/>
      <c r="M47" s="117" t="str">
        <f t="shared" si="1"/>
        <v/>
      </c>
      <c r="N47" s="306"/>
      <c r="O47" s="317"/>
      <c r="P47" s="318"/>
      <c r="Q47" s="319"/>
      <c r="S47" s="209"/>
      <c r="T47" s="209"/>
    </row>
    <row r="48" spans="2:22" x14ac:dyDescent="0.2">
      <c r="B48" s="44"/>
      <c r="C48" s="51"/>
      <c r="D48" s="51"/>
      <c r="E48" s="51"/>
      <c r="F48" s="43"/>
      <c r="G48" s="86" t="s">
        <v>20</v>
      </c>
      <c r="H48" s="43"/>
      <c r="I48" s="83">
        <f t="shared" si="0"/>
        <v>0</v>
      </c>
      <c r="J48" s="45"/>
      <c r="K48" s="45"/>
      <c r="L48" s="45"/>
      <c r="M48" s="117" t="str">
        <f t="shared" si="1"/>
        <v/>
      </c>
      <c r="N48" s="306"/>
      <c r="O48" s="317"/>
      <c r="P48" s="318"/>
      <c r="Q48" s="319"/>
      <c r="S48" s="209"/>
      <c r="T48" s="209"/>
    </row>
    <row r="49" spans="1:20" x14ac:dyDescent="0.2">
      <c r="B49" s="44"/>
      <c r="C49" s="51"/>
      <c r="D49" s="51"/>
      <c r="E49" s="51"/>
      <c r="F49" s="43"/>
      <c r="G49" s="86" t="s">
        <v>20</v>
      </c>
      <c r="H49" s="43"/>
      <c r="I49" s="83">
        <f t="shared" si="0"/>
        <v>0</v>
      </c>
      <c r="J49" s="45"/>
      <c r="K49" s="45"/>
      <c r="L49" s="45"/>
      <c r="M49" s="117" t="str">
        <f t="shared" si="1"/>
        <v/>
      </c>
      <c r="N49" s="306"/>
      <c r="O49" s="317"/>
      <c r="P49" s="318"/>
      <c r="Q49" s="319"/>
      <c r="S49" s="209"/>
      <c r="T49" s="209"/>
    </row>
    <row r="50" spans="1:20" x14ac:dyDescent="0.2">
      <c r="B50" s="44"/>
      <c r="C50" s="51"/>
      <c r="D50" s="51"/>
      <c r="E50" s="51"/>
      <c r="F50" s="43"/>
      <c r="G50" s="86" t="s">
        <v>20</v>
      </c>
      <c r="H50" s="43"/>
      <c r="I50" s="83">
        <f t="shared" si="0"/>
        <v>0</v>
      </c>
      <c r="J50" s="45"/>
      <c r="K50" s="45"/>
      <c r="L50" s="45"/>
      <c r="M50" s="117" t="str">
        <f t="shared" si="1"/>
        <v/>
      </c>
      <c r="N50" s="306"/>
      <c r="O50" s="317"/>
      <c r="P50" s="318"/>
      <c r="Q50" s="319"/>
      <c r="S50" s="209"/>
      <c r="T50" s="209"/>
    </row>
    <row r="51" spans="1:20" x14ac:dyDescent="0.2">
      <c r="B51" s="44"/>
      <c r="C51" s="51"/>
      <c r="D51" s="51"/>
      <c r="E51" s="51"/>
      <c r="F51" s="43"/>
      <c r="G51" s="86" t="s">
        <v>20</v>
      </c>
      <c r="H51" s="43"/>
      <c r="I51" s="83">
        <f t="shared" si="0"/>
        <v>0</v>
      </c>
      <c r="J51" s="45"/>
      <c r="K51" s="45"/>
      <c r="L51" s="45"/>
      <c r="M51" s="117" t="str">
        <f t="shared" si="1"/>
        <v/>
      </c>
      <c r="N51" s="306"/>
      <c r="O51" s="317"/>
      <c r="P51" s="318"/>
      <c r="Q51" s="319"/>
      <c r="S51" s="209"/>
      <c r="T51" s="209"/>
    </row>
    <row r="52" spans="1:20" ht="13.5" thickBot="1" x14ac:dyDescent="0.25">
      <c r="B52" s="44"/>
      <c r="C52" s="52"/>
      <c r="D52" s="52"/>
      <c r="E52" s="52"/>
      <c r="F52" s="43"/>
      <c r="G52" s="86" t="s">
        <v>20</v>
      </c>
      <c r="H52" s="43"/>
      <c r="I52" s="83">
        <f t="shared" si="0"/>
        <v>0</v>
      </c>
      <c r="J52" s="45"/>
      <c r="K52" s="45"/>
      <c r="L52" s="45"/>
      <c r="M52" s="117" t="str">
        <f>IF($I$14=0,"",(((($I52*$J52+$K52)/9)*$L52*$E52)/$I$14))</f>
        <v/>
      </c>
      <c r="N52" s="306"/>
      <c r="O52" s="317"/>
      <c r="P52" s="318"/>
      <c r="Q52" s="319"/>
      <c r="S52" s="209"/>
      <c r="T52" s="209"/>
    </row>
    <row r="53" spans="1:20" ht="13.5" thickTop="1" x14ac:dyDescent="0.2">
      <c r="B53" s="87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88"/>
      <c r="S53" s="209"/>
      <c r="T53" s="209"/>
    </row>
    <row r="54" spans="1:20" x14ac:dyDescent="0.2">
      <c r="B54" s="115"/>
      <c r="M54" s="89" t="s">
        <v>73</v>
      </c>
      <c r="N54" s="89" t="s">
        <v>74</v>
      </c>
      <c r="O54" s="90" t="s">
        <v>75</v>
      </c>
      <c r="P54" s="91"/>
      <c r="Q54" s="92"/>
      <c r="S54" s="209"/>
      <c r="T54" s="209"/>
    </row>
    <row r="55" spans="1:20" x14ac:dyDescent="0.2">
      <c r="B55" s="115"/>
      <c r="J55" s="93"/>
      <c r="K55" s="93"/>
      <c r="L55" s="93" t="s">
        <v>14</v>
      </c>
      <c r="M55" s="94">
        <f>ROUND(SUMIF($B$18:$B$52,RIGHT(M54,1),M$18:M$52),-0.1)</f>
        <v>0</v>
      </c>
      <c r="N55" s="94">
        <f>ROUND(SUMIF($B$18:$B$52,RIGHT(N54,1),$M$18:$M$52),-0.1)</f>
        <v>0</v>
      </c>
      <c r="O55" s="94">
        <f>ROUND(SUMIF($B$18:$B$52,RIGHT(O54,1),$M$18:$M$52),-0.1)</f>
        <v>0</v>
      </c>
      <c r="P55" s="64" t="str">
        <f>J11</f>
        <v/>
      </c>
      <c r="Q55" s="105"/>
      <c r="S55" s="209"/>
      <c r="T55" s="209"/>
    </row>
    <row r="56" spans="1:20" ht="13.5" thickBot="1" x14ac:dyDescent="0.25">
      <c r="B56" s="115"/>
      <c r="J56" s="95"/>
      <c r="K56" s="93"/>
      <c r="L56" s="93" t="str">
        <f>IF(OR(N58&gt;0,O58&gt;0,P58&gt;0),"As Needed "&amp;W33&amp;"%","As Needed")</f>
        <v>As Needed %</v>
      </c>
      <c r="M56" s="94" t="str">
        <f>IF(M58&gt;0,M58-M55,"")</f>
        <v/>
      </c>
      <c r="N56" s="94" t="str">
        <f t="shared" ref="N56:O56" si="2">IF(N58&gt;0,N58-N55,"")</f>
        <v/>
      </c>
      <c r="O56" s="94" t="str">
        <f t="shared" si="2"/>
        <v/>
      </c>
      <c r="P56" s="64" t="str">
        <f>J11</f>
        <v/>
      </c>
      <c r="Q56" s="105"/>
      <c r="S56" s="209"/>
      <c r="T56" s="209"/>
    </row>
    <row r="57" spans="1:20" ht="13.5" thickTop="1" x14ac:dyDescent="0.2">
      <c r="B57" s="115"/>
      <c r="K57" s="95"/>
      <c r="L57" s="95"/>
      <c r="M57" s="48"/>
      <c r="N57" s="48"/>
      <c r="O57" s="48"/>
      <c r="Q57" s="96"/>
      <c r="S57" s="209"/>
      <c r="T57" s="209"/>
    </row>
    <row r="58" spans="1:20" x14ac:dyDescent="0.2">
      <c r="B58" s="115"/>
      <c r="K58" s="75"/>
      <c r="L58" s="75" t="s">
        <v>23</v>
      </c>
      <c r="M58" s="89"/>
      <c r="N58" s="89"/>
      <c r="O58" s="89"/>
      <c r="P58" s="104" t="str">
        <f>J11</f>
        <v/>
      </c>
      <c r="Q58" s="105"/>
      <c r="S58" s="209"/>
      <c r="T58" s="209"/>
    </row>
    <row r="59" spans="1:20" x14ac:dyDescent="0.2">
      <c r="B59" s="115"/>
      <c r="Q59" s="105"/>
      <c r="S59" s="209"/>
      <c r="T59" s="209"/>
    </row>
    <row r="60" spans="1:20" x14ac:dyDescent="0.2">
      <c r="B60" s="265"/>
      <c r="C60" s="266"/>
      <c r="D60" s="266"/>
      <c r="E60" s="266"/>
      <c r="F60" s="266"/>
      <c r="G60" s="266"/>
      <c r="H60" s="266"/>
      <c r="I60" s="266"/>
      <c r="J60" s="266"/>
      <c r="K60" s="266"/>
      <c r="L60" s="266"/>
      <c r="M60" s="266"/>
      <c r="N60" s="266"/>
      <c r="O60" s="266"/>
      <c r="P60" s="266"/>
      <c r="Q60" s="267"/>
      <c r="S60" s="209"/>
      <c r="T60" s="209"/>
    </row>
    <row r="61" spans="1:20" x14ac:dyDescent="0.2">
      <c r="S61" s="209"/>
      <c r="T61" s="209"/>
    </row>
    <row r="62" spans="1:20" x14ac:dyDescent="0.2">
      <c r="A62" s="208"/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9"/>
      <c r="T62" s="209"/>
    </row>
    <row r="63" spans="1:20" x14ac:dyDescent="0.2">
      <c r="A63" s="208"/>
      <c r="B63" s="20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08"/>
      <c r="S63" s="209"/>
      <c r="T63" s="209"/>
    </row>
    <row r="64" spans="1:20" x14ac:dyDescent="0.2">
      <c r="A64" s="208"/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8"/>
      <c r="S64" s="209"/>
      <c r="T64" s="209"/>
    </row>
    <row r="65" spans="1:20" x14ac:dyDescent="0.2">
      <c r="A65" s="208"/>
      <c r="B65" s="208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9"/>
      <c r="T65" s="209"/>
    </row>
    <row r="66" spans="1:20" x14ac:dyDescent="0.2">
      <c r="A66" s="208"/>
      <c r="B66" s="208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9"/>
      <c r="T66" s="209"/>
    </row>
    <row r="67" spans="1:20" x14ac:dyDescent="0.2">
      <c r="A67" s="208"/>
      <c r="B67" s="208"/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8"/>
      <c r="R67" s="208"/>
      <c r="S67" s="209"/>
      <c r="T67" s="209"/>
    </row>
    <row r="69" spans="1:20" hidden="1" x14ac:dyDescent="0.2">
      <c r="R69" s="104">
        <v>1</v>
      </c>
    </row>
    <row r="70" spans="1:20" hidden="1" x14ac:dyDescent="0.2">
      <c r="R70" s="104">
        <v>2</v>
      </c>
    </row>
    <row r="71" spans="1:20" hidden="1" x14ac:dyDescent="0.2">
      <c r="R71" s="104">
        <v>3</v>
      </c>
    </row>
    <row r="72" spans="1:20" hidden="1" x14ac:dyDescent="0.2">
      <c r="B72" s="104" t="s">
        <v>4</v>
      </c>
      <c r="G72" s="64" t="s">
        <v>18</v>
      </c>
      <c r="R72" s="104">
        <v>4</v>
      </c>
    </row>
    <row r="73" spans="1:20" hidden="1" x14ac:dyDescent="0.2">
      <c r="B73" s="104" t="s">
        <v>31</v>
      </c>
      <c r="G73" s="64" t="s">
        <v>97</v>
      </c>
      <c r="R73" s="104">
        <v>5</v>
      </c>
    </row>
    <row r="74" spans="1:20" hidden="1" x14ac:dyDescent="0.2">
      <c r="G74" s="64" t="s">
        <v>142</v>
      </c>
    </row>
  </sheetData>
  <sheetProtection sheet="1" formatCells="0" insertRows="0" deleteRows="0"/>
  <mergeCells count="72">
    <mergeCell ref="A62:R67"/>
    <mergeCell ref="B16:B17"/>
    <mergeCell ref="C16:C17"/>
    <mergeCell ref="D16:D17"/>
    <mergeCell ref="N48:Q48"/>
    <mergeCell ref="N49:Q49"/>
    <mergeCell ref="N50:Q50"/>
    <mergeCell ref="N51:Q51"/>
    <mergeCell ref="N52:Q52"/>
    <mergeCell ref="B60:Q60"/>
    <mergeCell ref="N42:Q42"/>
    <mergeCell ref="N43:Q43"/>
    <mergeCell ref="N44:Q44"/>
    <mergeCell ref="N45:Q45"/>
    <mergeCell ref="N46:Q46"/>
    <mergeCell ref="N47:Q47"/>
    <mergeCell ref="N41:Q41"/>
    <mergeCell ref="N30:Q30"/>
    <mergeCell ref="N31:Q31"/>
    <mergeCell ref="N32:Q32"/>
    <mergeCell ref="N33:Q33"/>
    <mergeCell ref="N34:Q34"/>
    <mergeCell ref="N35:Q35"/>
    <mergeCell ref="N36:Q36"/>
    <mergeCell ref="N37:Q37"/>
    <mergeCell ref="N38:Q38"/>
    <mergeCell ref="N39:Q39"/>
    <mergeCell ref="N40:Q40"/>
    <mergeCell ref="N15:Q15"/>
    <mergeCell ref="L16:L17"/>
    <mergeCell ref="N16:Q16"/>
    <mergeCell ref="N17:Q17"/>
    <mergeCell ref="N29:Q29"/>
    <mergeCell ref="N18:Q18"/>
    <mergeCell ref="N19:Q19"/>
    <mergeCell ref="N20:Q20"/>
    <mergeCell ref="N21:Q21"/>
    <mergeCell ref="N22:Q22"/>
    <mergeCell ref="N23:Q23"/>
    <mergeCell ref="N24:Q24"/>
    <mergeCell ref="N25:Q25"/>
    <mergeCell ref="N26:Q26"/>
    <mergeCell ref="N27:Q27"/>
    <mergeCell ref="N28:Q28"/>
    <mergeCell ref="B11:F11"/>
    <mergeCell ref="G11:I11"/>
    <mergeCell ref="J11:Q11"/>
    <mergeCell ref="N13:Q13"/>
    <mergeCell ref="N14:Q14"/>
    <mergeCell ref="Q7:Q8"/>
    <mergeCell ref="B8:F9"/>
    <mergeCell ref="G8:I9"/>
    <mergeCell ref="J8:O9"/>
    <mergeCell ref="B10:F10"/>
    <mergeCell ref="G10:I10"/>
    <mergeCell ref="J10:Q10"/>
    <mergeCell ref="S1:T67"/>
    <mergeCell ref="B2:H2"/>
    <mergeCell ref="P2:Q3"/>
    <mergeCell ref="B3:H3"/>
    <mergeCell ref="B4:O4"/>
    <mergeCell ref="P4:Q4"/>
    <mergeCell ref="B5:I5"/>
    <mergeCell ref="J5:O5"/>
    <mergeCell ref="P5:Q5"/>
    <mergeCell ref="B6:I6"/>
    <mergeCell ref="J6:O6"/>
    <mergeCell ref="P6:Q6"/>
    <mergeCell ref="B7:F7"/>
    <mergeCell ref="G7:I7"/>
    <mergeCell ref="J7:O7"/>
    <mergeCell ref="P7:P8"/>
  </mergeCells>
  <conditionalFormatting sqref="G11:I11">
    <cfRule type="cellIs" dxfId="207" priority="46" stopIfTrue="1" operator="lessThan">
      <formula>$B$11</formula>
    </cfRule>
  </conditionalFormatting>
  <conditionalFormatting sqref="Q7:Q8 B11 B8:B9 J6:K6 P6:Q6 F8:I9 F11">
    <cfRule type="cellIs" dxfId="206" priority="45" stopIfTrue="1" operator="equal">
      <formula>0</formula>
    </cfRule>
  </conditionalFormatting>
  <conditionalFormatting sqref="G11:I11">
    <cfRule type="cellIs" dxfId="205" priority="43" stopIfTrue="1" operator="equal">
      <formula>0</formula>
    </cfRule>
    <cfRule type="cellIs" dxfId="204" priority="44" stopIfTrue="1" operator="lessThan">
      <formula>$B$11</formula>
    </cfRule>
  </conditionalFormatting>
  <conditionalFormatting sqref="J5:K5 M5:N5">
    <cfRule type="cellIs" dxfId="203" priority="42" stopIfTrue="1" operator="equal">
      <formula>"NO PAY ITEM"</formula>
    </cfRule>
  </conditionalFormatting>
  <conditionalFormatting sqref="B8:B9 F8:F9">
    <cfRule type="cellIs" dxfId="202" priority="40" operator="equal">
      <formula>"Name"</formula>
    </cfRule>
    <cfRule type="cellIs" dxfId="201" priority="41" stopIfTrue="1" operator="equal">
      <formula>0</formula>
    </cfRule>
  </conditionalFormatting>
  <conditionalFormatting sqref="B6 F6:I6">
    <cfRule type="expression" dxfId="200" priority="39">
      <formula>OR($B$6="PRA-PROJECT 123(4)",$B$6="")=TRUE</formula>
    </cfRule>
  </conditionalFormatting>
  <conditionalFormatting sqref="B8">
    <cfRule type="cellIs" dxfId="199" priority="37" operator="equal">
      <formula>"Name"</formula>
    </cfRule>
    <cfRule type="cellIs" dxfId="198" priority="38" stopIfTrue="1" operator="equal">
      <formula>""</formula>
    </cfRule>
  </conditionalFormatting>
  <conditionalFormatting sqref="E8:E9 E11">
    <cfRule type="cellIs" dxfId="197" priority="36" stopIfTrue="1" operator="equal">
      <formula>0</formula>
    </cfRule>
  </conditionalFormatting>
  <conditionalFormatting sqref="E8:E9">
    <cfRule type="cellIs" dxfId="196" priority="34" operator="equal">
      <formula>"Name"</formula>
    </cfRule>
    <cfRule type="cellIs" dxfId="195" priority="35" stopIfTrue="1" operator="equal">
      <formula>0</formula>
    </cfRule>
  </conditionalFormatting>
  <conditionalFormatting sqref="E6">
    <cfRule type="expression" dxfId="194" priority="33">
      <formula>OR($B$6="PRA-PROJECT 123(4)",$B$6="")=TRUE</formula>
    </cfRule>
  </conditionalFormatting>
  <conditionalFormatting sqref="B18:B52">
    <cfRule type="expression" dxfId="193" priority="25">
      <formula>$B18="F"</formula>
    </cfRule>
    <cfRule type="expression" dxfId="192" priority="26">
      <formula>$B18="E"</formula>
    </cfRule>
    <cfRule type="expression" dxfId="191" priority="27">
      <formula>$B18="D"</formula>
    </cfRule>
    <cfRule type="expression" dxfId="190" priority="30">
      <formula>$B18="C"</formula>
    </cfRule>
    <cfRule type="expression" dxfId="189" priority="31">
      <formula>$B18="B"</formula>
    </cfRule>
    <cfRule type="expression" dxfId="188" priority="32">
      <formula>$B18="A"</formula>
    </cfRule>
  </conditionalFormatting>
  <conditionalFormatting sqref="J5:K5 M5:O5">
    <cfRule type="cellIs" dxfId="187" priority="29" operator="equal">
      <formula>0</formula>
    </cfRule>
  </conditionalFormatting>
  <conditionalFormatting sqref="F18:F52 H18:H52">
    <cfRule type="expression" dxfId="186" priority="1">
      <formula>$F$17="KM.P."</formula>
    </cfRule>
    <cfRule type="expression" dxfId="185" priority="28">
      <formula>$F$17="M.P."</formula>
    </cfRule>
  </conditionalFormatting>
  <conditionalFormatting sqref="M54:O54">
    <cfRule type="expression" dxfId="184" priority="19">
      <formula>M$54="Sch F"</formula>
    </cfRule>
    <cfRule type="expression" dxfId="183" priority="20">
      <formula>M$54="Sch E"</formula>
    </cfRule>
    <cfRule type="expression" dxfId="182" priority="21">
      <formula>M$54="Sch D"</formula>
    </cfRule>
    <cfRule type="expression" dxfId="181" priority="22">
      <formula>M$54="Sch C"</formula>
    </cfRule>
    <cfRule type="expression" dxfId="180" priority="23">
      <formula>M$54="Sch B"</formula>
    </cfRule>
    <cfRule type="expression" dxfId="179" priority="24">
      <formula>M$54="Sch A"</formula>
    </cfRule>
  </conditionalFormatting>
  <conditionalFormatting sqref="M58:O58">
    <cfRule type="expression" dxfId="178" priority="12" stopIfTrue="1">
      <formula>AND(M55&gt;0,M58="")=TRUE</formula>
    </cfRule>
    <cfRule type="expression" dxfId="177" priority="13">
      <formula>AND(M54="Sch F",M58&lt;&gt;0)=TRUE</formula>
    </cfRule>
    <cfRule type="expression" dxfId="176" priority="14">
      <formula>AND(M54="Sch E",M58&lt;&gt;0)=TRUE</formula>
    </cfRule>
    <cfRule type="expression" dxfId="175" priority="15">
      <formula>AND(M54="Sch D",M58&lt;&gt;0)=TRUE</formula>
    </cfRule>
    <cfRule type="expression" dxfId="174" priority="16">
      <formula>AND(M54="Sch C",M58&lt;&gt;0)=TRUE</formula>
    </cfRule>
    <cfRule type="expression" dxfId="173" priority="17">
      <formula>AND(M54="Sch B",M58&lt;&gt;0)=TRUE</formula>
    </cfRule>
    <cfRule type="expression" dxfId="172" priority="18">
      <formula>AND(M54="Sch A",M58&lt;&gt;0)=TRUE</formula>
    </cfRule>
  </conditionalFormatting>
  <conditionalFormatting sqref="L6">
    <cfRule type="cellIs" dxfId="171" priority="11" stopIfTrue="1" operator="equal">
      <formula>0</formula>
    </cfRule>
  </conditionalFormatting>
  <conditionalFormatting sqref="L5">
    <cfRule type="cellIs" dxfId="170" priority="10" stopIfTrue="1" operator="equal">
      <formula>"NO PAY ITEM"</formula>
    </cfRule>
  </conditionalFormatting>
  <conditionalFormatting sqref="L5">
    <cfRule type="cellIs" dxfId="169" priority="9" operator="equal">
      <formula>0</formula>
    </cfRule>
  </conditionalFormatting>
  <conditionalFormatting sqref="I14">
    <cfRule type="expression" dxfId="168" priority="8">
      <formula>$I$14=""</formula>
    </cfRule>
  </conditionalFormatting>
  <conditionalFormatting sqref="F17">
    <cfRule type="expression" dxfId="167" priority="7">
      <formula>$F$17=""</formula>
    </cfRule>
  </conditionalFormatting>
  <conditionalFormatting sqref="C8:D9 C11:D11">
    <cfRule type="cellIs" dxfId="166" priority="6" stopIfTrue="1" operator="equal">
      <formula>0</formula>
    </cfRule>
  </conditionalFormatting>
  <conditionalFormatting sqref="C8:D9">
    <cfRule type="cellIs" dxfId="165" priority="4" operator="equal">
      <formula>"Name"</formula>
    </cfRule>
    <cfRule type="cellIs" dxfId="164" priority="5" stopIfTrue="1" operator="equal">
      <formula>0</formula>
    </cfRule>
  </conditionalFormatting>
  <conditionalFormatting sqref="C6:D6">
    <cfRule type="expression" dxfId="163" priority="3">
      <formula>OR($B$6="PRA-PROJECT 123(4)",$B$6="")=TRUE</formula>
    </cfRule>
  </conditionalFormatting>
  <conditionalFormatting sqref="H14:M14">
    <cfRule type="expression" dxfId="162" priority="2">
      <formula>$I$14&lt;&gt;""</formula>
    </cfRule>
  </conditionalFormatting>
  <dataValidations count="9">
    <dataValidation type="list" allowBlank="1" showInputMessage="1" showErrorMessage="1" sqref="M54:O54" xr:uid="{F0E01976-2997-4CCD-8E69-6739D6617EF5}">
      <formula1>$W$19:$W$24</formula1>
    </dataValidation>
    <dataValidation type="list" allowBlank="1" showInputMessage="1" showErrorMessage="1" sqref="B18:B52" xr:uid="{2967750D-75BF-47A9-934B-0FCA561A76AE}">
      <formula1>$V$19:$V$24</formula1>
    </dataValidation>
    <dataValidation type="list" allowBlank="1" showInputMessage="1" showErrorMessage="1" sqref="F17" xr:uid="{44CA2CB3-DADF-44D4-85FC-827C6C27F72B}">
      <formula1>$G$72:$G$74</formula1>
    </dataValidation>
    <dataValidation allowBlank="1" showInputMessage="1" showErrorMessage="1" prompt="Data will be used in calculation if provided.  " sqref="J18:J52" xr:uid="{A32B3B10-E7FE-43A8-A627-AE28425DB1F9}"/>
    <dataValidation type="list" showInputMessage="1" showErrorMessage="1" sqref="J5:N5" xr:uid="{9FE5BA89-EDA6-4147-83A9-4D9590C7A7F0}">
      <formula1>$B$72:$B$73</formula1>
    </dataValidation>
    <dataValidation allowBlank="1" showInputMessage="1" showErrorMessage="1" prompt="Input project number on &quot;Title&quot; tab." sqref="B6:I6" xr:uid="{29C8AD2E-AF58-4213-8CEC-DC56100E2E66}"/>
    <dataValidation allowBlank="1" sqref="J6" xr:uid="{9D826BD7-8133-4111-B89F-E0A9E6E38C69}"/>
    <dataValidation allowBlank="1" showInputMessage="1" showErrorMessage="1" prompt="Input Quantity to use in EE" sqref="M58" xr:uid="{4755EC0A-8337-4434-BD8D-C6202F07F310}"/>
    <dataValidation type="list" allowBlank="1" showInputMessage="1" showErrorMessage="1" sqref="L18:L52" xr:uid="{6FC3945D-CBAD-466E-B5D1-5A26B3CD85CD}">
      <formula1>$R$69:$R$73</formula1>
    </dataValidation>
  </dataValidations>
  <printOptions horizontalCentered="1" verticalCentered="1"/>
  <pageMargins left="0.25" right="0.25" top="0.25" bottom="0.25" header="0" footer="0"/>
  <pageSetup scale="91" firstPageNumber="15101" orientation="portrait" r:id="rId1"/>
  <headerFooter alignWithMargins="0"/>
  <ignoredErrors>
    <ignoredError sqref="B8" unlockedFormula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CC2B3-2331-4246-A394-81EA797F299B}">
  <sheetPr>
    <pageSetUpPr fitToPage="1"/>
  </sheetPr>
  <dimension ref="A1:W73"/>
  <sheetViews>
    <sheetView showGridLines="0" showZeros="0" zoomScale="110" zoomScaleNormal="110" zoomScaleSheetLayoutView="115" workbookViewId="0">
      <selection activeCell="F16" sqref="F16"/>
    </sheetView>
  </sheetViews>
  <sheetFormatPr defaultColWidth="9.140625" defaultRowHeight="12.75" x14ac:dyDescent="0.2"/>
  <cols>
    <col min="1" max="1" width="2.7109375" style="104" customWidth="1"/>
    <col min="2" max="2" width="4.140625" style="104" customWidth="1"/>
    <col min="3" max="4" width="6.7109375" style="104" customWidth="1"/>
    <col min="5" max="5" width="9.140625" style="104" customWidth="1"/>
    <col min="6" max="6" width="10.85546875" style="104" customWidth="1"/>
    <col min="7" max="7" width="3.7109375" style="104" customWidth="1"/>
    <col min="8" max="8" width="10.7109375" style="104" customWidth="1"/>
    <col min="9" max="9" width="8.7109375" style="104" customWidth="1"/>
    <col min="10" max="10" width="7" style="104" customWidth="1"/>
    <col min="11" max="11" width="10.140625" style="104" customWidth="1"/>
    <col min="12" max="12" width="8.42578125" style="104" customWidth="1"/>
    <col min="13" max="13" width="10.85546875" style="104" customWidth="1"/>
    <col min="14" max="14" width="7" style="104" customWidth="1"/>
    <col min="15" max="15" width="5.140625" style="104" customWidth="1"/>
    <col min="16" max="16" width="3.140625" style="104" customWidth="1"/>
    <col min="17" max="17" width="3.5703125" style="104" customWidth="1"/>
    <col min="18" max="18" width="2.7109375" style="104" customWidth="1"/>
    <col min="19" max="20" width="9.140625" style="104"/>
    <col min="21" max="21" width="0" style="104" hidden="1" customWidth="1"/>
    <col min="22" max="23" width="9.140625" style="104" hidden="1" customWidth="1"/>
    <col min="24" max="24" width="0" style="104" hidden="1" customWidth="1"/>
    <col min="25" max="25" width="10.140625" style="104" customWidth="1"/>
    <col min="26" max="16384" width="9.140625" style="104"/>
  </cols>
  <sheetData>
    <row r="1" spans="2:20" x14ac:dyDescent="0.2">
      <c r="S1" s="208"/>
      <c r="T1" s="209"/>
    </row>
    <row r="2" spans="2:20" x14ac:dyDescent="0.2">
      <c r="B2" s="210" t="str">
        <f>Title!B54</f>
        <v>EFL-FM-HWY-14(08)</v>
      </c>
      <c r="C2" s="211"/>
      <c r="D2" s="211"/>
      <c r="E2" s="211"/>
      <c r="F2" s="211"/>
      <c r="G2" s="211"/>
      <c r="H2" s="212"/>
      <c r="I2" s="1"/>
      <c r="J2" s="112"/>
      <c r="K2" s="10"/>
      <c r="L2" s="10"/>
      <c r="M2" s="10"/>
      <c r="N2" s="10"/>
      <c r="O2" s="10" t="s">
        <v>63</v>
      </c>
      <c r="P2" s="213" t="s">
        <v>15</v>
      </c>
      <c r="Q2" s="214"/>
      <c r="S2" s="209"/>
      <c r="T2" s="209"/>
    </row>
    <row r="3" spans="2:20" x14ac:dyDescent="0.2">
      <c r="B3" s="268" t="s">
        <v>81</v>
      </c>
      <c r="C3" s="277"/>
      <c r="D3" s="277"/>
      <c r="E3" s="277"/>
      <c r="F3" s="277"/>
      <c r="G3" s="277"/>
      <c r="H3" s="278"/>
      <c r="I3" s="66"/>
      <c r="J3" s="70"/>
      <c r="K3" s="71"/>
      <c r="L3" s="71"/>
      <c r="M3" s="71"/>
      <c r="N3" s="71"/>
      <c r="O3" s="71" t="s">
        <v>64</v>
      </c>
      <c r="P3" s="215"/>
      <c r="Q3" s="216"/>
      <c r="S3" s="209"/>
      <c r="T3" s="209"/>
    </row>
    <row r="4" spans="2:20" ht="24" customHeight="1" x14ac:dyDescent="0.25">
      <c r="B4" s="217" t="s">
        <v>0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312"/>
      <c r="P4" s="220"/>
      <c r="Q4" s="221"/>
      <c r="S4" s="209"/>
      <c r="T4" s="209"/>
    </row>
    <row r="5" spans="2:20" x14ac:dyDescent="0.2">
      <c r="B5" s="225" t="s">
        <v>3</v>
      </c>
      <c r="C5" s="258"/>
      <c r="D5" s="258"/>
      <c r="E5" s="258"/>
      <c r="F5" s="274"/>
      <c r="G5" s="274"/>
      <c r="H5" s="274"/>
      <c r="I5" s="259"/>
      <c r="J5" s="222" t="s">
        <v>4</v>
      </c>
      <c r="K5" s="313"/>
      <c r="L5" s="313"/>
      <c r="M5" s="275"/>
      <c r="N5" s="275"/>
      <c r="O5" s="224"/>
      <c r="P5" s="225" t="s">
        <v>10</v>
      </c>
      <c r="Q5" s="214"/>
      <c r="S5" s="209"/>
      <c r="T5" s="209"/>
    </row>
    <row r="6" spans="2:20" ht="24" customHeight="1" x14ac:dyDescent="0.2">
      <c r="B6" s="226" t="str">
        <f>IF(Title!B6=0,"",Title!B6)</f>
        <v>PRA-PROJECT 123(4)</v>
      </c>
      <c r="C6" s="279"/>
      <c r="D6" s="279"/>
      <c r="E6" s="279"/>
      <c r="F6" s="280"/>
      <c r="G6" s="280"/>
      <c r="H6" s="280"/>
      <c r="I6" s="281"/>
      <c r="J6" s="229"/>
      <c r="K6" s="314"/>
      <c r="L6" s="314"/>
      <c r="M6" s="230"/>
      <c r="N6" s="230"/>
      <c r="O6" s="231"/>
      <c r="P6" s="234">
        <v>1</v>
      </c>
      <c r="Q6" s="235"/>
      <c r="S6" s="209"/>
      <c r="T6" s="209"/>
    </row>
    <row r="7" spans="2:20" ht="15" customHeight="1" x14ac:dyDescent="0.2">
      <c r="B7" s="236" t="s">
        <v>5</v>
      </c>
      <c r="C7" s="237"/>
      <c r="D7" s="237"/>
      <c r="E7" s="237"/>
      <c r="F7" s="238"/>
      <c r="G7" s="236" t="s">
        <v>6</v>
      </c>
      <c r="H7" s="284"/>
      <c r="I7" s="285"/>
      <c r="J7" s="236" t="s">
        <v>8</v>
      </c>
      <c r="K7" s="237"/>
      <c r="L7" s="237"/>
      <c r="M7" s="284"/>
      <c r="N7" s="284"/>
      <c r="O7" s="238"/>
      <c r="P7" s="240" t="s">
        <v>11</v>
      </c>
      <c r="Q7" s="242">
        <v>1</v>
      </c>
      <c r="S7" s="209"/>
      <c r="T7" s="209"/>
    </row>
    <row r="8" spans="2:20" ht="12" customHeight="1" x14ac:dyDescent="0.2">
      <c r="B8" s="243" t="str">
        <f>IF(Title!G16=0,"",Title!G16)</f>
        <v>Name</v>
      </c>
      <c r="C8" s="244"/>
      <c r="D8" s="244"/>
      <c r="E8" s="244"/>
      <c r="F8" s="245"/>
      <c r="G8" s="243"/>
      <c r="H8" s="286"/>
      <c r="I8" s="287"/>
      <c r="J8" s="252" t="str">
        <f>IF(J6&gt;0,(VLOOKUP(LEFT(J6,5)&amp;"-"&amp;RIGHT(J6,4),'[1]FP14 Pay Items'!$A$2:$E$6000,4,FALSE)),"")&amp;" "</f>
        <v xml:space="preserve"> </v>
      </c>
      <c r="K8" s="315"/>
      <c r="L8" s="315"/>
      <c r="M8" s="253"/>
      <c r="N8" s="253"/>
      <c r="O8" s="254"/>
      <c r="P8" s="241"/>
      <c r="Q8" s="235"/>
      <c r="S8" s="209"/>
      <c r="T8" s="209"/>
    </row>
    <row r="9" spans="2:20" ht="12" customHeight="1" x14ac:dyDescent="0.2">
      <c r="B9" s="246"/>
      <c r="C9" s="247"/>
      <c r="D9" s="247"/>
      <c r="E9" s="247"/>
      <c r="F9" s="248"/>
      <c r="G9" s="288"/>
      <c r="H9" s="230"/>
      <c r="I9" s="231"/>
      <c r="J9" s="255"/>
      <c r="K9" s="256"/>
      <c r="L9" s="256"/>
      <c r="M9" s="256"/>
      <c r="N9" s="256"/>
      <c r="O9" s="257"/>
      <c r="P9" s="67" t="s">
        <v>12</v>
      </c>
      <c r="Q9" s="9"/>
      <c r="S9" s="209"/>
      <c r="T9" s="209"/>
    </row>
    <row r="10" spans="2:20" x14ac:dyDescent="0.2">
      <c r="B10" s="225" t="s">
        <v>7</v>
      </c>
      <c r="C10" s="258"/>
      <c r="D10" s="258"/>
      <c r="E10" s="258"/>
      <c r="F10" s="259"/>
      <c r="G10" s="225" t="s">
        <v>7</v>
      </c>
      <c r="H10" s="274"/>
      <c r="I10" s="259"/>
      <c r="J10" s="225" t="s">
        <v>9</v>
      </c>
      <c r="K10" s="258"/>
      <c r="L10" s="258"/>
      <c r="M10" s="274"/>
      <c r="N10" s="274"/>
      <c r="O10" s="274"/>
      <c r="P10" s="274"/>
      <c r="Q10" s="259"/>
      <c r="S10" s="209"/>
      <c r="T10" s="209"/>
    </row>
    <row r="11" spans="2:20" ht="21" customHeight="1" x14ac:dyDescent="0.2">
      <c r="B11" s="260"/>
      <c r="C11" s="261"/>
      <c r="D11" s="261"/>
      <c r="E11" s="261"/>
      <c r="F11" s="262"/>
      <c r="G11" s="260"/>
      <c r="H11" s="261"/>
      <c r="I11" s="289"/>
      <c r="J11" s="263" t="str">
        <f>IF(J6&gt;0,PROPER(VLOOKUP(LEFT(J6,5)&amp;"-"&amp;RIGHT(J6,4),'[1]FP14 Pay Items'!$A$2:$E$4705,5,TRUE)),"")</f>
        <v/>
      </c>
      <c r="K11" s="316"/>
      <c r="L11" s="316"/>
      <c r="M11" s="250"/>
      <c r="N11" s="250"/>
      <c r="O11" s="250"/>
      <c r="P11" s="250"/>
      <c r="Q11" s="251"/>
      <c r="S11" s="209"/>
      <c r="T11" s="209"/>
    </row>
    <row r="12" spans="2:20" x14ac:dyDescent="0.2">
      <c r="B12" s="8" t="s">
        <v>13</v>
      </c>
      <c r="C12" s="72"/>
      <c r="D12" s="72"/>
      <c r="E12" s="72"/>
      <c r="F12" s="73" t="s">
        <v>67</v>
      </c>
      <c r="G12" s="74"/>
      <c r="H12" s="74"/>
      <c r="Q12" s="105"/>
      <c r="S12" s="209"/>
      <c r="T12" s="209"/>
    </row>
    <row r="13" spans="2:20" x14ac:dyDescent="0.2">
      <c r="B13" s="8"/>
      <c r="I13" s="75"/>
      <c r="J13" s="75"/>
      <c r="K13" s="75"/>
      <c r="L13" s="75"/>
      <c r="M13" s="75"/>
      <c r="N13" s="209"/>
      <c r="O13" s="209"/>
      <c r="P13" s="209"/>
      <c r="Q13" s="216"/>
      <c r="S13" s="209"/>
      <c r="T13" s="209"/>
    </row>
    <row r="14" spans="2:20" x14ac:dyDescent="0.2">
      <c r="B14" s="78"/>
      <c r="C14" s="102"/>
      <c r="D14" s="102"/>
      <c r="E14" s="102"/>
      <c r="F14" s="102"/>
      <c r="G14" s="102"/>
      <c r="H14" s="102"/>
      <c r="I14" s="109"/>
      <c r="J14" s="109"/>
      <c r="K14" s="109"/>
      <c r="L14" s="109"/>
      <c r="M14" s="109"/>
      <c r="N14" s="250"/>
      <c r="O14" s="250"/>
      <c r="P14" s="250"/>
      <c r="Q14" s="251"/>
      <c r="S14" s="209"/>
      <c r="T14" s="209"/>
    </row>
    <row r="15" spans="2:20" ht="37.5" customHeight="1" x14ac:dyDescent="0.2">
      <c r="B15" s="272" t="s">
        <v>69</v>
      </c>
      <c r="C15" s="272" t="s">
        <v>17</v>
      </c>
      <c r="D15" s="270" t="s">
        <v>110</v>
      </c>
      <c r="E15" s="80" t="s">
        <v>106</v>
      </c>
      <c r="F15" s="79"/>
      <c r="G15" s="79"/>
      <c r="H15" s="79"/>
      <c r="I15" s="80" t="s">
        <v>21</v>
      </c>
      <c r="J15" s="80" t="s">
        <v>24</v>
      </c>
      <c r="K15" s="80" t="s">
        <v>61</v>
      </c>
      <c r="L15" s="361" t="s">
        <v>105</v>
      </c>
      <c r="M15" s="80" t="s">
        <v>26</v>
      </c>
      <c r="N15" s="325"/>
      <c r="O15" s="239"/>
      <c r="P15" s="239"/>
      <c r="Q15" s="214"/>
      <c r="S15" s="209"/>
      <c r="T15" s="209"/>
    </row>
    <row r="16" spans="2:20" x14ac:dyDescent="0.2">
      <c r="B16" s="273"/>
      <c r="C16" s="273"/>
      <c r="D16" s="271"/>
      <c r="E16" s="81" t="s">
        <v>107</v>
      </c>
      <c r="F16" s="68"/>
      <c r="G16" s="81" t="s">
        <v>19</v>
      </c>
      <c r="H16" s="81" t="str">
        <f>IF(F16=0,"",F16)</f>
        <v/>
      </c>
      <c r="I16" s="81" t="s">
        <v>27</v>
      </c>
      <c r="J16" s="81" t="s">
        <v>27</v>
      </c>
      <c r="K16" s="81" t="s">
        <v>35</v>
      </c>
      <c r="L16" s="362"/>
      <c r="M16" s="81" t="str">
        <f>"("&amp;LOWER(J11)&amp;")"</f>
        <v>()</v>
      </c>
      <c r="N16" s="232" t="s">
        <v>22</v>
      </c>
      <c r="O16" s="326"/>
      <c r="P16" s="327"/>
      <c r="Q16" s="312"/>
      <c r="S16" s="209"/>
      <c r="T16" s="209"/>
    </row>
    <row r="17" spans="2:23" x14ac:dyDescent="0.2">
      <c r="B17" s="49"/>
      <c r="C17" s="50"/>
      <c r="D17" s="50"/>
      <c r="E17" s="50"/>
      <c r="F17" s="28"/>
      <c r="G17" s="82" t="s">
        <v>20</v>
      </c>
      <c r="H17" s="28"/>
      <c r="I17" s="83">
        <f>(IF((H17-F17)&gt;0,H17-F17,0))*(IF($F$16="M.P.",5280,1))*IF($F$16="KM.P.",3280.84,1)</f>
        <v>0</v>
      </c>
      <c r="J17" s="30"/>
      <c r="K17" s="30"/>
      <c r="L17" s="30"/>
      <c r="M17" s="117">
        <f>(($I17*$J17+$K17)/9)*$L17*$E17/(IF($J$11="Mgal",1000,1))</f>
        <v>0</v>
      </c>
      <c r="N17" s="306"/>
      <c r="O17" s="317"/>
      <c r="P17" s="318"/>
      <c r="Q17" s="319"/>
      <c r="S17" s="209"/>
      <c r="T17" s="209"/>
    </row>
    <row r="18" spans="2:23" x14ac:dyDescent="0.2">
      <c r="B18" s="27"/>
      <c r="C18" s="51"/>
      <c r="D18" s="51"/>
      <c r="E18" s="51"/>
      <c r="F18" s="28"/>
      <c r="G18" s="84" t="s">
        <v>20</v>
      </c>
      <c r="H18" s="28"/>
      <c r="I18" s="83">
        <f t="shared" ref="I18:I51" si="0">(IF((H18-F18)&gt;0,H18-F18,0))*(IF($F$16="M.P.",5280,1))*IF($F$16="KM.P.",3280.84,1)</f>
        <v>0</v>
      </c>
      <c r="J18" s="30"/>
      <c r="K18" s="85"/>
      <c r="L18" s="85"/>
      <c r="M18" s="117">
        <f t="shared" ref="M18:M51" si="1">(($I18*$J18+$K18)/9)*$L18*$E18/(IF($J$11="Mgal",1000,1))</f>
        <v>0</v>
      </c>
      <c r="N18" s="306"/>
      <c r="O18" s="317"/>
      <c r="P18" s="318"/>
      <c r="Q18" s="319"/>
      <c r="S18" s="209"/>
      <c r="T18" s="209"/>
      <c r="V18" s="64" t="s">
        <v>70</v>
      </c>
      <c r="W18" s="104" t="s">
        <v>73</v>
      </c>
    </row>
    <row r="19" spans="2:23" x14ac:dyDescent="0.2">
      <c r="B19" s="27"/>
      <c r="C19" s="51"/>
      <c r="D19" s="51"/>
      <c r="E19" s="51"/>
      <c r="F19" s="28"/>
      <c r="G19" s="84" t="s">
        <v>20</v>
      </c>
      <c r="H19" s="28"/>
      <c r="I19" s="83">
        <f t="shared" si="0"/>
        <v>0</v>
      </c>
      <c r="J19" s="30"/>
      <c r="K19" s="85"/>
      <c r="L19" s="85"/>
      <c r="M19" s="117">
        <f t="shared" si="1"/>
        <v>0</v>
      </c>
      <c r="N19" s="306"/>
      <c r="O19" s="317"/>
      <c r="P19" s="318"/>
      <c r="Q19" s="319"/>
      <c r="S19" s="209"/>
      <c r="T19" s="209"/>
      <c r="V19" s="64" t="s">
        <v>71</v>
      </c>
      <c r="W19" s="104" t="s">
        <v>74</v>
      </c>
    </row>
    <row r="20" spans="2:23" x14ac:dyDescent="0.2">
      <c r="B20" s="27"/>
      <c r="C20" s="51"/>
      <c r="D20" s="51"/>
      <c r="E20" s="51"/>
      <c r="F20" s="28"/>
      <c r="G20" s="84" t="s">
        <v>20</v>
      </c>
      <c r="H20" s="28"/>
      <c r="I20" s="83">
        <f t="shared" si="0"/>
        <v>0</v>
      </c>
      <c r="J20" s="30"/>
      <c r="K20" s="85"/>
      <c r="L20" s="85"/>
      <c r="M20" s="117">
        <f t="shared" si="1"/>
        <v>0</v>
      </c>
      <c r="N20" s="306"/>
      <c r="O20" s="317"/>
      <c r="P20" s="318"/>
      <c r="Q20" s="319"/>
      <c r="S20" s="209"/>
      <c r="T20" s="209"/>
      <c r="V20" s="64" t="s">
        <v>72</v>
      </c>
      <c r="W20" s="104" t="s">
        <v>75</v>
      </c>
    </row>
    <row r="21" spans="2:23" x14ac:dyDescent="0.2">
      <c r="B21" s="27"/>
      <c r="C21" s="51"/>
      <c r="D21" s="51"/>
      <c r="E21" s="51"/>
      <c r="F21" s="28"/>
      <c r="G21" s="84" t="s">
        <v>20</v>
      </c>
      <c r="H21" s="28"/>
      <c r="I21" s="83">
        <f t="shared" si="0"/>
        <v>0</v>
      </c>
      <c r="J21" s="30"/>
      <c r="K21" s="85"/>
      <c r="L21" s="85"/>
      <c r="M21" s="117">
        <f>(($I21*$J21+$K21)/9)*$L21*$E21/(IF($J$11="Mgal",1000,1))</f>
        <v>0</v>
      </c>
      <c r="N21" s="306"/>
      <c r="O21" s="317"/>
      <c r="P21" s="318"/>
      <c r="Q21" s="319"/>
      <c r="S21" s="209"/>
      <c r="T21" s="209"/>
      <c r="V21" s="64" t="s">
        <v>98</v>
      </c>
      <c r="W21" s="104" t="s">
        <v>101</v>
      </c>
    </row>
    <row r="22" spans="2:23" x14ac:dyDescent="0.2">
      <c r="B22" s="27"/>
      <c r="C22" s="51"/>
      <c r="D22" s="51"/>
      <c r="E22" s="51"/>
      <c r="F22" s="28"/>
      <c r="G22" s="84" t="s">
        <v>20</v>
      </c>
      <c r="H22" s="28"/>
      <c r="I22" s="83">
        <f t="shared" si="0"/>
        <v>0</v>
      </c>
      <c r="J22" s="30"/>
      <c r="K22" s="85"/>
      <c r="L22" s="85"/>
      <c r="M22" s="117">
        <f t="shared" si="1"/>
        <v>0</v>
      </c>
      <c r="N22" s="306"/>
      <c r="O22" s="317"/>
      <c r="P22" s="318"/>
      <c r="Q22" s="319"/>
      <c r="S22" s="209"/>
      <c r="T22" s="209"/>
      <c r="V22" s="64" t="s">
        <v>99</v>
      </c>
      <c r="W22" s="104" t="s">
        <v>102</v>
      </c>
    </row>
    <row r="23" spans="2:23" x14ac:dyDescent="0.2">
      <c r="B23" s="27"/>
      <c r="C23" s="51"/>
      <c r="D23" s="51"/>
      <c r="E23" s="51"/>
      <c r="F23" s="28"/>
      <c r="G23" s="84" t="s">
        <v>20</v>
      </c>
      <c r="H23" s="28"/>
      <c r="I23" s="83">
        <f t="shared" si="0"/>
        <v>0</v>
      </c>
      <c r="J23" s="30"/>
      <c r="K23" s="85"/>
      <c r="L23" s="85"/>
      <c r="M23" s="117">
        <f t="shared" si="1"/>
        <v>0</v>
      </c>
      <c r="N23" s="306"/>
      <c r="O23" s="317"/>
      <c r="P23" s="318"/>
      <c r="Q23" s="319"/>
      <c r="S23" s="209"/>
      <c r="T23" s="209"/>
      <c r="V23" s="64" t="s">
        <v>100</v>
      </c>
      <c r="W23" s="104" t="s">
        <v>103</v>
      </c>
    </row>
    <row r="24" spans="2:23" x14ac:dyDescent="0.2">
      <c r="B24" s="27"/>
      <c r="C24" s="51"/>
      <c r="D24" s="51"/>
      <c r="E24" s="51"/>
      <c r="F24" s="28">
        <v>0</v>
      </c>
      <c r="G24" s="84" t="s">
        <v>20</v>
      </c>
      <c r="H24" s="28"/>
      <c r="I24" s="83">
        <f t="shared" si="0"/>
        <v>0</v>
      </c>
      <c r="J24" s="30"/>
      <c r="K24" s="85"/>
      <c r="L24" s="85"/>
      <c r="M24" s="117">
        <f t="shared" si="1"/>
        <v>0</v>
      </c>
      <c r="N24" s="306"/>
      <c r="O24" s="317"/>
      <c r="P24" s="318"/>
      <c r="Q24" s="319"/>
      <c r="S24" s="209"/>
      <c r="T24" s="209"/>
    </row>
    <row r="25" spans="2:23" x14ac:dyDescent="0.2">
      <c r="B25" s="27"/>
      <c r="C25" s="51"/>
      <c r="D25" s="51"/>
      <c r="E25" s="51"/>
      <c r="F25" s="28"/>
      <c r="G25" s="84" t="s">
        <v>20</v>
      </c>
      <c r="H25" s="28"/>
      <c r="I25" s="83">
        <f t="shared" si="0"/>
        <v>0</v>
      </c>
      <c r="J25" s="30"/>
      <c r="K25" s="85"/>
      <c r="L25" s="85"/>
      <c r="M25" s="117">
        <f t="shared" si="1"/>
        <v>0</v>
      </c>
      <c r="N25" s="306"/>
      <c r="O25" s="317"/>
      <c r="P25" s="318"/>
      <c r="Q25" s="319"/>
      <c r="S25" s="209"/>
      <c r="T25" s="209"/>
    </row>
    <row r="26" spans="2:23" x14ac:dyDescent="0.2">
      <c r="B26" s="27"/>
      <c r="C26" s="51"/>
      <c r="D26" s="51"/>
      <c r="E26" s="51"/>
      <c r="F26" s="28"/>
      <c r="G26" s="84" t="s">
        <v>20</v>
      </c>
      <c r="H26" s="28"/>
      <c r="I26" s="83">
        <f t="shared" si="0"/>
        <v>0</v>
      </c>
      <c r="J26" s="30"/>
      <c r="K26" s="85"/>
      <c r="L26" s="85"/>
      <c r="M26" s="117">
        <f t="shared" si="1"/>
        <v>0</v>
      </c>
      <c r="N26" s="306"/>
      <c r="O26" s="317"/>
      <c r="P26" s="318"/>
      <c r="Q26" s="319"/>
      <c r="S26" s="209"/>
      <c r="T26" s="209"/>
    </row>
    <row r="27" spans="2:23" x14ac:dyDescent="0.2">
      <c r="B27" s="27"/>
      <c r="C27" s="51"/>
      <c r="D27" s="51"/>
      <c r="E27" s="51"/>
      <c r="F27" s="28"/>
      <c r="G27" s="84" t="s">
        <v>20</v>
      </c>
      <c r="H27" s="28"/>
      <c r="I27" s="83">
        <f t="shared" si="0"/>
        <v>0</v>
      </c>
      <c r="J27" s="30"/>
      <c r="K27" s="85"/>
      <c r="L27" s="85"/>
      <c r="M27" s="117">
        <f t="shared" si="1"/>
        <v>0</v>
      </c>
      <c r="N27" s="306"/>
      <c r="O27" s="317"/>
      <c r="P27" s="318"/>
      <c r="Q27" s="319"/>
      <c r="S27" s="209"/>
      <c r="T27" s="209"/>
    </row>
    <row r="28" spans="2:23" x14ac:dyDescent="0.2">
      <c r="B28" s="44"/>
      <c r="C28" s="51"/>
      <c r="D28" s="51"/>
      <c r="E28" s="51"/>
      <c r="F28" s="43"/>
      <c r="G28" s="86" t="s">
        <v>20</v>
      </c>
      <c r="H28" s="43"/>
      <c r="I28" s="83">
        <f t="shared" si="0"/>
        <v>0</v>
      </c>
      <c r="J28" s="45"/>
      <c r="K28" s="45"/>
      <c r="L28" s="45"/>
      <c r="M28" s="117">
        <f t="shared" si="1"/>
        <v>0</v>
      </c>
      <c r="N28" s="306"/>
      <c r="O28" s="317"/>
      <c r="P28" s="318"/>
      <c r="Q28" s="319"/>
      <c r="S28" s="209"/>
      <c r="T28" s="209"/>
    </row>
    <row r="29" spans="2:23" x14ac:dyDescent="0.2">
      <c r="B29" s="44"/>
      <c r="C29" s="51"/>
      <c r="D29" s="51"/>
      <c r="E29" s="51"/>
      <c r="F29" s="43"/>
      <c r="G29" s="86" t="s">
        <v>20</v>
      </c>
      <c r="H29" s="43"/>
      <c r="I29" s="83">
        <f t="shared" si="0"/>
        <v>0</v>
      </c>
      <c r="J29" s="45"/>
      <c r="K29" s="45"/>
      <c r="L29" s="45"/>
      <c r="M29" s="117">
        <f t="shared" si="1"/>
        <v>0</v>
      </c>
      <c r="N29" s="306"/>
      <c r="O29" s="317"/>
      <c r="P29" s="318"/>
      <c r="Q29" s="319"/>
      <c r="S29" s="209"/>
      <c r="T29" s="209"/>
    </row>
    <row r="30" spans="2:23" x14ac:dyDescent="0.2">
      <c r="B30" s="44"/>
      <c r="C30" s="51"/>
      <c r="D30" s="51"/>
      <c r="E30" s="51"/>
      <c r="F30" s="43"/>
      <c r="G30" s="86" t="s">
        <v>20</v>
      </c>
      <c r="H30" s="43"/>
      <c r="I30" s="83">
        <f t="shared" si="0"/>
        <v>0</v>
      </c>
      <c r="J30" s="45"/>
      <c r="K30" s="45"/>
      <c r="L30" s="45"/>
      <c r="M30" s="117">
        <f t="shared" si="1"/>
        <v>0</v>
      </c>
      <c r="N30" s="306"/>
      <c r="O30" s="317"/>
      <c r="P30" s="318"/>
      <c r="Q30" s="319"/>
      <c r="S30" s="209"/>
      <c r="T30" s="209"/>
    </row>
    <row r="31" spans="2:23" x14ac:dyDescent="0.2">
      <c r="B31" s="44"/>
      <c r="C31" s="51"/>
      <c r="D31" s="51"/>
      <c r="E31" s="51"/>
      <c r="F31" s="43"/>
      <c r="G31" s="86" t="s">
        <v>20</v>
      </c>
      <c r="H31" s="43"/>
      <c r="I31" s="83">
        <f t="shared" si="0"/>
        <v>0</v>
      </c>
      <c r="J31" s="45"/>
      <c r="K31" s="45"/>
      <c r="L31" s="45"/>
      <c r="M31" s="117">
        <f t="shared" si="1"/>
        <v>0</v>
      </c>
      <c r="N31" s="306"/>
      <c r="O31" s="317"/>
      <c r="P31" s="318"/>
      <c r="Q31" s="319"/>
      <c r="S31" s="209"/>
      <c r="T31" s="209"/>
    </row>
    <row r="32" spans="2:23" x14ac:dyDescent="0.2">
      <c r="B32" s="44"/>
      <c r="C32" s="51"/>
      <c r="D32" s="51"/>
      <c r="E32" s="51"/>
      <c r="F32" s="43"/>
      <c r="G32" s="86" t="s">
        <v>20</v>
      </c>
      <c r="H32" s="43"/>
      <c r="I32" s="83">
        <f t="shared" si="0"/>
        <v>0</v>
      </c>
      <c r="J32" s="45"/>
      <c r="K32" s="45"/>
      <c r="L32" s="45"/>
      <c r="M32" s="117">
        <f t="shared" si="1"/>
        <v>0</v>
      </c>
      <c r="N32" s="306"/>
      <c r="O32" s="317"/>
      <c r="P32" s="318"/>
      <c r="Q32" s="319"/>
      <c r="S32" s="209"/>
      <c r="T32" s="209"/>
      <c r="V32" s="35" t="str">
        <f>IF(OR(M57&gt;0,N57&gt;0,O57&gt;0),ROUND(((SUM(M57:O57)-SUM(M54:O54))/SUM(M54:O54)),2)*100,"")</f>
        <v/>
      </c>
    </row>
    <row r="33" spans="2:20" x14ac:dyDescent="0.2">
      <c r="B33" s="44"/>
      <c r="C33" s="51"/>
      <c r="D33" s="51"/>
      <c r="E33" s="51"/>
      <c r="F33" s="43"/>
      <c r="G33" s="86" t="s">
        <v>20</v>
      </c>
      <c r="H33" s="43"/>
      <c r="I33" s="83">
        <f t="shared" si="0"/>
        <v>0</v>
      </c>
      <c r="J33" s="45"/>
      <c r="K33" s="45"/>
      <c r="L33" s="45"/>
      <c r="M33" s="117">
        <f t="shared" si="1"/>
        <v>0</v>
      </c>
      <c r="N33" s="306"/>
      <c r="O33" s="317"/>
      <c r="P33" s="318"/>
      <c r="Q33" s="319"/>
      <c r="S33" s="209"/>
      <c r="T33" s="209"/>
    </row>
    <row r="34" spans="2:20" x14ac:dyDescent="0.2">
      <c r="B34" s="44"/>
      <c r="C34" s="51"/>
      <c r="D34" s="51"/>
      <c r="E34" s="51"/>
      <c r="F34" s="43"/>
      <c r="G34" s="86" t="s">
        <v>20</v>
      </c>
      <c r="H34" s="43"/>
      <c r="I34" s="83">
        <f t="shared" si="0"/>
        <v>0</v>
      </c>
      <c r="J34" s="45"/>
      <c r="K34" s="45"/>
      <c r="L34" s="45"/>
      <c r="M34" s="117">
        <f t="shared" si="1"/>
        <v>0</v>
      </c>
      <c r="N34" s="306"/>
      <c r="O34" s="317"/>
      <c r="P34" s="318"/>
      <c r="Q34" s="319"/>
      <c r="S34" s="209"/>
      <c r="T34" s="209"/>
    </row>
    <row r="35" spans="2:20" x14ac:dyDescent="0.2">
      <c r="B35" s="44"/>
      <c r="C35" s="51"/>
      <c r="D35" s="51"/>
      <c r="E35" s="51"/>
      <c r="F35" s="43"/>
      <c r="G35" s="86" t="s">
        <v>20</v>
      </c>
      <c r="H35" s="43"/>
      <c r="I35" s="83">
        <f t="shared" si="0"/>
        <v>0</v>
      </c>
      <c r="J35" s="45"/>
      <c r="K35" s="45"/>
      <c r="L35" s="45"/>
      <c r="M35" s="117">
        <f t="shared" si="1"/>
        <v>0</v>
      </c>
      <c r="N35" s="306"/>
      <c r="O35" s="317"/>
      <c r="P35" s="318"/>
      <c r="Q35" s="319"/>
      <c r="S35" s="209"/>
      <c r="T35" s="209"/>
    </row>
    <row r="36" spans="2:20" x14ac:dyDescent="0.2">
      <c r="B36" s="44"/>
      <c r="C36" s="51"/>
      <c r="D36" s="51"/>
      <c r="E36" s="51"/>
      <c r="F36" s="43"/>
      <c r="G36" s="86" t="s">
        <v>20</v>
      </c>
      <c r="H36" s="43"/>
      <c r="I36" s="83">
        <f t="shared" si="0"/>
        <v>0</v>
      </c>
      <c r="J36" s="45"/>
      <c r="K36" s="45"/>
      <c r="L36" s="45"/>
      <c r="M36" s="117">
        <f t="shared" si="1"/>
        <v>0</v>
      </c>
      <c r="N36" s="306"/>
      <c r="O36" s="317"/>
      <c r="P36" s="318"/>
      <c r="Q36" s="319"/>
      <c r="S36" s="209"/>
      <c r="T36" s="209"/>
    </row>
    <row r="37" spans="2:20" x14ac:dyDescent="0.2">
      <c r="B37" s="44"/>
      <c r="C37" s="51"/>
      <c r="D37" s="51"/>
      <c r="E37" s="51"/>
      <c r="F37" s="43"/>
      <c r="G37" s="86" t="s">
        <v>20</v>
      </c>
      <c r="H37" s="43"/>
      <c r="I37" s="83">
        <f t="shared" si="0"/>
        <v>0</v>
      </c>
      <c r="J37" s="45"/>
      <c r="K37" s="45"/>
      <c r="L37" s="45"/>
      <c r="M37" s="117">
        <f t="shared" si="1"/>
        <v>0</v>
      </c>
      <c r="N37" s="306"/>
      <c r="O37" s="317"/>
      <c r="P37" s="318"/>
      <c r="Q37" s="319"/>
      <c r="S37" s="209"/>
      <c r="T37" s="209"/>
    </row>
    <row r="38" spans="2:20" x14ac:dyDescent="0.2">
      <c r="B38" s="44"/>
      <c r="C38" s="51"/>
      <c r="D38" s="51"/>
      <c r="E38" s="51"/>
      <c r="F38" s="43"/>
      <c r="G38" s="86" t="s">
        <v>20</v>
      </c>
      <c r="H38" s="43"/>
      <c r="I38" s="83">
        <f t="shared" si="0"/>
        <v>0</v>
      </c>
      <c r="J38" s="45"/>
      <c r="K38" s="45"/>
      <c r="L38" s="45"/>
      <c r="M38" s="117">
        <f t="shared" si="1"/>
        <v>0</v>
      </c>
      <c r="N38" s="306"/>
      <c r="O38" s="317"/>
      <c r="P38" s="318"/>
      <c r="Q38" s="319"/>
      <c r="S38" s="209"/>
      <c r="T38" s="209"/>
    </row>
    <row r="39" spans="2:20" x14ac:dyDescent="0.2">
      <c r="B39" s="44"/>
      <c r="C39" s="51"/>
      <c r="D39" s="51"/>
      <c r="E39" s="51"/>
      <c r="F39" s="43"/>
      <c r="G39" s="86" t="s">
        <v>20</v>
      </c>
      <c r="H39" s="43"/>
      <c r="I39" s="83">
        <f t="shared" si="0"/>
        <v>0</v>
      </c>
      <c r="J39" s="45"/>
      <c r="K39" s="45"/>
      <c r="L39" s="45"/>
      <c r="M39" s="117">
        <f t="shared" si="1"/>
        <v>0</v>
      </c>
      <c r="N39" s="306"/>
      <c r="O39" s="317"/>
      <c r="P39" s="318"/>
      <c r="Q39" s="319"/>
      <c r="S39" s="209"/>
      <c r="T39" s="209"/>
    </row>
    <row r="40" spans="2:20" x14ac:dyDescent="0.2">
      <c r="B40" s="44"/>
      <c r="C40" s="51"/>
      <c r="D40" s="51"/>
      <c r="E40" s="51"/>
      <c r="F40" s="43"/>
      <c r="G40" s="86" t="s">
        <v>20</v>
      </c>
      <c r="H40" s="43"/>
      <c r="I40" s="83">
        <f t="shared" si="0"/>
        <v>0</v>
      </c>
      <c r="J40" s="45"/>
      <c r="K40" s="45"/>
      <c r="L40" s="45"/>
      <c r="M40" s="117">
        <f t="shared" si="1"/>
        <v>0</v>
      </c>
      <c r="N40" s="306"/>
      <c r="O40" s="317"/>
      <c r="P40" s="318"/>
      <c r="Q40" s="319"/>
      <c r="S40" s="209"/>
      <c r="T40" s="209"/>
    </row>
    <row r="41" spans="2:20" x14ac:dyDescent="0.2">
      <c r="B41" s="44"/>
      <c r="C41" s="51"/>
      <c r="D41" s="51"/>
      <c r="E41" s="51"/>
      <c r="F41" s="43"/>
      <c r="G41" s="86" t="s">
        <v>20</v>
      </c>
      <c r="H41" s="43"/>
      <c r="I41" s="83">
        <f t="shared" si="0"/>
        <v>0</v>
      </c>
      <c r="J41" s="45"/>
      <c r="K41" s="45"/>
      <c r="L41" s="45"/>
      <c r="M41" s="117">
        <f t="shared" si="1"/>
        <v>0</v>
      </c>
      <c r="N41" s="306"/>
      <c r="O41" s="317"/>
      <c r="P41" s="318"/>
      <c r="Q41" s="319"/>
      <c r="S41" s="209"/>
      <c r="T41" s="209"/>
    </row>
    <row r="42" spans="2:20" x14ac:dyDescent="0.2">
      <c r="B42" s="44"/>
      <c r="C42" s="51"/>
      <c r="D42" s="51"/>
      <c r="E42" s="51"/>
      <c r="F42" s="43"/>
      <c r="G42" s="86" t="s">
        <v>20</v>
      </c>
      <c r="H42" s="43"/>
      <c r="I42" s="83">
        <f t="shared" si="0"/>
        <v>0</v>
      </c>
      <c r="J42" s="45"/>
      <c r="K42" s="45"/>
      <c r="L42" s="45"/>
      <c r="M42" s="117">
        <f t="shared" si="1"/>
        <v>0</v>
      </c>
      <c r="N42" s="306"/>
      <c r="O42" s="317"/>
      <c r="P42" s="318"/>
      <c r="Q42" s="319"/>
      <c r="S42" s="209"/>
      <c r="T42" s="209"/>
    </row>
    <row r="43" spans="2:20" x14ac:dyDescent="0.2">
      <c r="B43" s="44"/>
      <c r="C43" s="51"/>
      <c r="D43" s="51"/>
      <c r="E43" s="51"/>
      <c r="F43" s="43"/>
      <c r="G43" s="86" t="s">
        <v>20</v>
      </c>
      <c r="H43" s="43"/>
      <c r="I43" s="83">
        <f t="shared" si="0"/>
        <v>0</v>
      </c>
      <c r="J43" s="45"/>
      <c r="K43" s="45"/>
      <c r="L43" s="45"/>
      <c r="M43" s="117">
        <f t="shared" si="1"/>
        <v>0</v>
      </c>
      <c r="N43" s="306"/>
      <c r="O43" s="317"/>
      <c r="P43" s="318"/>
      <c r="Q43" s="319"/>
      <c r="S43" s="209"/>
      <c r="T43" s="209"/>
    </row>
    <row r="44" spans="2:20" x14ac:dyDescent="0.2">
      <c r="B44" s="44"/>
      <c r="C44" s="51"/>
      <c r="D44" s="51"/>
      <c r="E44" s="51"/>
      <c r="F44" s="43"/>
      <c r="G44" s="86" t="s">
        <v>20</v>
      </c>
      <c r="H44" s="43"/>
      <c r="I44" s="83">
        <f t="shared" si="0"/>
        <v>0</v>
      </c>
      <c r="J44" s="45"/>
      <c r="K44" s="45"/>
      <c r="L44" s="45"/>
      <c r="M44" s="117">
        <f t="shared" si="1"/>
        <v>0</v>
      </c>
      <c r="N44" s="306"/>
      <c r="O44" s="317"/>
      <c r="P44" s="318"/>
      <c r="Q44" s="319"/>
      <c r="S44" s="209"/>
      <c r="T44" s="209"/>
    </row>
    <row r="45" spans="2:20" x14ac:dyDescent="0.2">
      <c r="B45" s="44"/>
      <c r="C45" s="51"/>
      <c r="D45" s="51"/>
      <c r="E45" s="51"/>
      <c r="F45" s="43"/>
      <c r="G45" s="86" t="s">
        <v>20</v>
      </c>
      <c r="H45" s="43"/>
      <c r="I45" s="83">
        <f t="shared" si="0"/>
        <v>0</v>
      </c>
      <c r="J45" s="45"/>
      <c r="K45" s="45"/>
      <c r="L45" s="45"/>
      <c r="M45" s="117">
        <f t="shared" si="1"/>
        <v>0</v>
      </c>
      <c r="N45" s="306"/>
      <c r="O45" s="317"/>
      <c r="P45" s="318"/>
      <c r="Q45" s="319"/>
      <c r="S45" s="209"/>
      <c r="T45" s="209"/>
    </row>
    <row r="46" spans="2:20" x14ac:dyDescent="0.2">
      <c r="B46" s="44"/>
      <c r="C46" s="51"/>
      <c r="D46" s="51"/>
      <c r="E46" s="51"/>
      <c r="F46" s="43"/>
      <c r="G46" s="86" t="s">
        <v>20</v>
      </c>
      <c r="H46" s="43"/>
      <c r="I46" s="83">
        <f t="shared" si="0"/>
        <v>0</v>
      </c>
      <c r="J46" s="45"/>
      <c r="K46" s="45"/>
      <c r="L46" s="45"/>
      <c r="M46" s="117">
        <f t="shared" si="1"/>
        <v>0</v>
      </c>
      <c r="N46" s="306"/>
      <c r="O46" s="317"/>
      <c r="P46" s="318"/>
      <c r="Q46" s="319"/>
      <c r="S46" s="209"/>
      <c r="T46" s="209"/>
    </row>
    <row r="47" spans="2:20" x14ac:dyDescent="0.2">
      <c r="B47" s="44"/>
      <c r="C47" s="51"/>
      <c r="D47" s="51"/>
      <c r="E47" s="51"/>
      <c r="F47" s="43"/>
      <c r="G47" s="86" t="s">
        <v>20</v>
      </c>
      <c r="H47" s="43"/>
      <c r="I47" s="83">
        <f t="shared" si="0"/>
        <v>0</v>
      </c>
      <c r="J47" s="45"/>
      <c r="K47" s="45"/>
      <c r="L47" s="45"/>
      <c r="M47" s="117">
        <f t="shared" si="1"/>
        <v>0</v>
      </c>
      <c r="N47" s="306"/>
      <c r="O47" s="317"/>
      <c r="P47" s="318"/>
      <c r="Q47" s="319"/>
      <c r="S47" s="209"/>
      <c r="T47" s="209"/>
    </row>
    <row r="48" spans="2:20" x14ac:dyDescent="0.2">
      <c r="B48" s="44"/>
      <c r="C48" s="51"/>
      <c r="D48" s="51"/>
      <c r="E48" s="51"/>
      <c r="F48" s="43"/>
      <c r="G48" s="86" t="s">
        <v>20</v>
      </c>
      <c r="H48" s="43"/>
      <c r="I48" s="83">
        <f t="shared" si="0"/>
        <v>0</v>
      </c>
      <c r="J48" s="45"/>
      <c r="K48" s="45"/>
      <c r="L48" s="45"/>
      <c r="M48" s="117">
        <f t="shared" si="1"/>
        <v>0</v>
      </c>
      <c r="N48" s="306"/>
      <c r="O48" s="317"/>
      <c r="P48" s="318"/>
      <c r="Q48" s="319"/>
      <c r="S48" s="209"/>
      <c r="T48" s="209"/>
    </row>
    <row r="49" spans="1:20" x14ac:dyDescent="0.2">
      <c r="B49" s="44"/>
      <c r="C49" s="51"/>
      <c r="D49" s="51"/>
      <c r="E49" s="51"/>
      <c r="F49" s="43"/>
      <c r="G49" s="86" t="s">
        <v>20</v>
      </c>
      <c r="H49" s="43"/>
      <c r="I49" s="83">
        <f t="shared" si="0"/>
        <v>0</v>
      </c>
      <c r="J49" s="45"/>
      <c r="K49" s="45"/>
      <c r="L49" s="45"/>
      <c r="M49" s="117">
        <f t="shared" si="1"/>
        <v>0</v>
      </c>
      <c r="N49" s="306"/>
      <c r="O49" s="317"/>
      <c r="P49" s="318"/>
      <c r="Q49" s="319"/>
      <c r="S49" s="209"/>
      <c r="T49" s="209"/>
    </row>
    <row r="50" spans="1:20" x14ac:dyDescent="0.2">
      <c r="B50" s="44"/>
      <c r="C50" s="51"/>
      <c r="D50" s="51"/>
      <c r="E50" s="51"/>
      <c r="F50" s="43"/>
      <c r="G50" s="86" t="s">
        <v>20</v>
      </c>
      <c r="H50" s="43"/>
      <c r="I50" s="83">
        <f t="shared" si="0"/>
        <v>0</v>
      </c>
      <c r="J50" s="45"/>
      <c r="K50" s="45"/>
      <c r="L50" s="45"/>
      <c r="M50" s="117">
        <f t="shared" si="1"/>
        <v>0</v>
      </c>
      <c r="N50" s="306"/>
      <c r="O50" s="317"/>
      <c r="P50" s="318"/>
      <c r="Q50" s="319"/>
      <c r="S50" s="209"/>
      <c r="T50" s="209"/>
    </row>
    <row r="51" spans="1:20" ht="13.5" thickBot="1" x14ac:dyDescent="0.25">
      <c r="B51" s="44"/>
      <c r="C51" s="52"/>
      <c r="D51" s="52"/>
      <c r="E51" s="52"/>
      <c r="F51" s="43"/>
      <c r="G51" s="86" t="s">
        <v>20</v>
      </c>
      <c r="H51" s="43"/>
      <c r="I51" s="83">
        <f t="shared" si="0"/>
        <v>0</v>
      </c>
      <c r="J51" s="45"/>
      <c r="K51" s="45"/>
      <c r="L51" s="45"/>
      <c r="M51" s="117">
        <f t="shared" si="1"/>
        <v>0</v>
      </c>
      <c r="N51" s="306"/>
      <c r="O51" s="317"/>
      <c r="P51" s="318"/>
      <c r="Q51" s="319"/>
      <c r="S51" s="209"/>
      <c r="T51" s="209"/>
    </row>
    <row r="52" spans="1:20" ht="13.5" thickTop="1" x14ac:dyDescent="0.2">
      <c r="B52" s="87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88"/>
      <c r="S52" s="209"/>
      <c r="T52" s="209"/>
    </row>
    <row r="53" spans="1:20" x14ac:dyDescent="0.2">
      <c r="B53" s="115"/>
      <c r="M53" s="89" t="s">
        <v>73</v>
      </c>
      <c r="N53" s="89" t="s">
        <v>74</v>
      </c>
      <c r="O53" s="90" t="s">
        <v>75</v>
      </c>
      <c r="P53" s="91"/>
      <c r="Q53" s="92"/>
      <c r="S53" s="209"/>
      <c r="T53" s="209"/>
    </row>
    <row r="54" spans="1:20" x14ac:dyDescent="0.2">
      <c r="B54" s="115"/>
      <c r="J54" s="93"/>
      <c r="K54" s="93"/>
      <c r="L54" s="93" t="s">
        <v>14</v>
      </c>
      <c r="M54" s="94">
        <f>ROUND(SUMIF($B$17:$B$51,RIGHT(M53,1),M$17:M$51),-0.1)</f>
        <v>0</v>
      </c>
      <c r="N54" s="94">
        <f>ROUND(SUMIF($B$17:$B$51,RIGHT(N53,1),$M$17:$M$51),-0.1)</f>
        <v>0</v>
      </c>
      <c r="O54" s="94">
        <f>ROUND(SUMIF($B$17:$B$51,RIGHT(O53,1),$M$17:$M$51),-0.1)</f>
        <v>0</v>
      </c>
      <c r="P54" s="64" t="str">
        <f>J11</f>
        <v/>
      </c>
      <c r="Q54" s="105"/>
      <c r="S54" s="209"/>
      <c r="T54" s="209"/>
    </row>
    <row r="55" spans="1:20" ht="13.5" thickBot="1" x14ac:dyDescent="0.25">
      <c r="B55" s="115"/>
      <c r="J55" s="95"/>
      <c r="K55" s="93"/>
      <c r="L55" s="93" t="str">
        <f>IF(OR(N57&gt;0,O57&gt;0,P57&gt;0),"As Needed "&amp;W32&amp;"%","As Needed")</f>
        <v>As Needed %</v>
      </c>
      <c r="M55" s="94" t="str">
        <f>IF(M57&gt;0,M57-M54,"")</f>
        <v/>
      </c>
      <c r="N55" s="94" t="str">
        <f t="shared" ref="N55:O55" si="2">IF(N57&gt;0,N57-N54,"")</f>
        <v/>
      </c>
      <c r="O55" s="94" t="str">
        <f t="shared" si="2"/>
        <v/>
      </c>
      <c r="P55" s="64" t="str">
        <f>J11</f>
        <v/>
      </c>
      <c r="Q55" s="105"/>
      <c r="S55" s="209"/>
      <c r="T55" s="209"/>
    </row>
    <row r="56" spans="1:20" ht="13.5" thickTop="1" x14ac:dyDescent="0.2">
      <c r="B56" s="115"/>
      <c r="K56" s="95"/>
      <c r="L56" s="95"/>
      <c r="M56" s="48"/>
      <c r="N56" s="48"/>
      <c r="O56" s="48"/>
      <c r="Q56" s="96"/>
      <c r="S56" s="209"/>
      <c r="T56" s="209"/>
    </row>
    <row r="57" spans="1:20" x14ac:dyDescent="0.2">
      <c r="B57" s="115"/>
      <c r="K57" s="75"/>
      <c r="L57" s="75" t="s">
        <v>23</v>
      </c>
      <c r="M57" s="89"/>
      <c r="N57" s="89"/>
      <c r="O57" s="89"/>
      <c r="P57" s="104" t="str">
        <f>J11</f>
        <v/>
      </c>
      <c r="Q57" s="105"/>
      <c r="S57" s="209"/>
      <c r="T57" s="209"/>
    </row>
    <row r="58" spans="1:20" x14ac:dyDescent="0.2">
      <c r="B58" s="115"/>
      <c r="Q58" s="105"/>
      <c r="S58" s="209"/>
      <c r="T58" s="209"/>
    </row>
    <row r="59" spans="1:20" x14ac:dyDescent="0.2">
      <c r="B59" s="265"/>
      <c r="C59" s="266"/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6"/>
      <c r="P59" s="266"/>
      <c r="Q59" s="267"/>
      <c r="S59" s="209"/>
      <c r="T59" s="209"/>
    </row>
    <row r="60" spans="1:20" x14ac:dyDescent="0.2">
      <c r="S60" s="209"/>
      <c r="T60" s="209"/>
    </row>
    <row r="61" spans="1:20" x14ac:dyDescent="0.2">
      <c r="A61" s="208"/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9"/>
      <c r="T61" s="209"/>
    </row>
    <row r="62" spans="1:20" x14ac:dyDescent="0.2">
      <c r="A62" s="208"/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9"/>
      <c r="T62" s="209"/>
    </row>
    <row r="63" spans="1:20" x14ac:dyDescent="0.2">
      <c r="A63" s="208"/>
      <c r="B63" s="20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08"/>
      <c r="S63" s="209"/>
      <c r="T63" s="209"/>
    </row>
    <row r="64" spans="1:20" x14ac:dyDescent="0.2">
      <c r="A64" s="208"/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8"/>
      <c r="S64" s="209"/>
      <c r="T64" s="209"/>
    </row>
    <row r="65" spans="1:20" x14ac:dyDescent="0.2">
      <c r="A65" s="208"/>
      <c r="B65" s="208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9"/>
      <c r="T65" s="209"/>
    </row>
    <row r="66" spans="1:20" x14ac:dyDescent="0.2">
      <c r="A66" s="208"/>
      <c r="B66" s="208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9"/>
      <c r="T66" s="209"/>
    </row>
    <row r="68" spans="1:20" hidden="1" x14ac:dyDescent="0.2">
      <c r="R68" s="104">
        <v>1</v>
      </c>
    </row>
    <row r="69" spans="1:20" hidden="1" x14ac:dyDescent="0.2">
      <c r="R69" s="104">
        <v>2</v>
      </c>
    </row>
    <row r="70" spans="1:20" hidden="1" x14ac:dyDescent="0.2">
      <c r="R70" s="104">
        <v>3</v>
      </c>
    </row>
    <row r="71" spans="1:20" hidden="1" x14ac:dyDescent="0.2">
      <c r="B71" s="104" t="s">
        <v>4</v>
      </c>
      <c r="G71" s="64" t="s">
        <v>18</v>
      </c>
      <c r="R71" s="104">
        <v>4</v>
      </c>
    </row>
    <row r="72" spans="1:20" hidden="1" x14ac:dyDescent="0.2">
      <c r="B72" s="104" t="s">
        <v>31</v>
      </c>
      <c r="G72" s="64" t="s">
        <v>97</v>
      </c>
      <c r="R72" s="104">
        <v>5</v>
      </c>
    </row>
    <row r="73" spans="1:20" hidden="1" x14ac:dyDescent="0.2">
      <c r="G73" s="64" t="s">
        <v>142</v>
      </c>
    </row>
  </sheetData>
  <sheetProtection sheet="1" formatCells="0" insertRows="0" deleteRows="0"/>
  <mergeCells count="71">
    <mergeCell ref="N41:Q41"/>
    <mergeCell ref="N30:Q30"/>
    <mergeCell ref="N31:Q31"/>
    <mergeCell ref="N32:Q32"/>
    <mergeCell ref="N33:Q33"/>
    <mergeCell ref="N34:Q34"/>
    <mergeCell ref="N35:Q35"/>
    <mergeCell ref="N36:Q36"/>
    <mergeCell ref="N37:Q37"/>
    <mergeCell ref="N38:Q38"/>
    <mergeCell ref="N39:Q39"/>
    <mergeCell ref="N40:Q40"/>
    <mergeCell ref="N50:Q50"/>
    <mergeCell ref="N51:Q51"/>
    <mergeCell ref="B59:Q59"/>
    <mergeCell ref="A61:R66"/>
    <mergeCell ref="N42:Q42"/>
    <mergeCell ref="N43:Q43"/>
    <mergeCell ref="N44:Q44"/>
    <mergeCell ref="N45:Q45"/>
    <mergeCell ref="N46:Q46"/>
    <mergeCell ref="N47:Q47"/>
    <mergeCell ref="N48:Q48"/>
    <mergeCell ref="N49:Q49"/>
    <mergeCell ref="N24:Q24"/>
    <mergeCell ref="N25:Q25"/>
    <mergeCell ref="N26:Q26"/>
    <mergeCell ref="N27:Q27"/>
    <mergeCell ref="N28:Q28"/>
    <mergeCell ref="N29:Q29"/>
    <mergeCell ref="B11:F11"/>
    <mergeCell ref="G11:I11"/>
    <mergeCell ref="J11:Q11"/>
    <mergeCell ref="N23:Q23"/>
    <mergeCell ref="N13:Q13"/>
    <mergeCell ref="N14:Q14"/>
    <mergeCell ref="L15:L16"/>
    <mergeCell ref="N15:Q15"/>
    <mergeCell ref="N16:Q16"/>
    <mergeCell ref="N17:Q17"/>
    <mergeCell ref="N18:Q18"/>
    <mergeCell ref="N19:Q19"/>
    <mergeCell ref="N20:Q20"/>
    <mergeCell ref="N21:Q21"/>
    <mergeCell ref="N22:Q22"/>
    <mergeCell ref="B15:B16"/>
    <mergeCell ref="Q7:Q8"/>
    <mergeCell ref="B8:F9"/>
    <mergeCell ref="G8:I9"/>
    <mergeCell ref="J8:O9"/>
    <mergeCell ref="B10:F10"/>
    <mergeCell ref="G10:I10"/>
    <mergeCell ref="J10:Q10"/>
    <mergeCell ref="C15:C16"/>
    <mergeCell ref="D15:D16"/>
    <mergeCell ref="S1:T66"/>
    <mergeCell ref="B2:H2"/>
    <mergeCell ref="P2:Q3"/>
    <mergeCell ref="B3:H3"/>
    <mergeCell ref="B4:O4"/>
    <mergeCell ref="P4:Q4"/>
    <mergeCell ref="B5:I5"/>
    <mergeCell ref="J5:O5"/>
    <mergeCell ref="P5:Q5"/>
    <mergeCell ref="B6:I6"/>
    <mergeCell ref="J6:O6"/>
    <mergeCell ref="P6:Q6"/>
    <mergeCell ref="B7:F7"/>
    <mergeCell ref="G7:I7"/>
    <mergeCell ref="J7:O7"/>
    <mergeCell ref="P7:P8"/>
  </mergeCells>
  <conditionalFormatting sqref="G11:I11">
    <cfRule type="cellIs" dxfId="161" priority="44" stopIfTrue="1" operator="lessThan">
      <formula>$B$11</formula>
    </cfRule>
  </conditionalFormatting>
  <conditionalFormatting sqref="Q7:Q8 B11 B8:B9 J6:K6 P6:Q6 F8:I9 F11">
    <cfRule type="cellIs" dxfId="160" priority="43" stopIfTrue="1" operator="equal">
      <formula>0</formula>
    </cfRule>
  </conditionalFormatting>
  <conditionalFormatting sqref="G11:I11">
    <cfRule type="cellIs" dxfId="159" priority="41" stopIfTrue="1" operator="equal">
      <formula>0</formula>
    </cfRule>
    <cfRule type="cellIs" dxfId="158" priority="42" stopIfTrue="1" operator="lessThan">
      <formula>$B$11</formula>
    </cfRule>
  </conditionalFormatting>
  <conditionalFormatting sqref="J5:K5 M5:N5">
    <cfRule type="cellIs" dxfId="157" priority="40" stopIfTrue="1" operator="equal">
      <formula>"NO PAY ITEM"</formula>
    </cfRule>
  </conditionalFormatting>
  <conditionalFormatting sqref="B8:B9 F8:F9">
    <cfRule type="cellIs" dxfId="156" priority="38" operator="equal">
      <formula>"Name"</formula>
    </cfRule>
    <cfRule type="cellIs" dxfId="155" priority="39" stopIfTrue="1" operator="equal">
      <formula>0</formula>
    </cfRule>
  </conditionalFormatting>
  <conditionalFormatting sqref="B6 F6:I6">
    <cfRule type="expression" dxfId="154" priority="37">
      <formula>OR($B$6="PRA-PROJECT 123(4)",$B$6="")=TRUE</formula>
    </cfRule>
  </conditionalFormatting>
  <conditionalFormatting sqref="B8">
    <cfRule type="cellIs" dxfId="153" priority="35" operator="equal">
      <formula>"Name"</formula>
    </cfRule>
    <cfRule type="cellIs" dxfId="152" priority="36" stopIfTrue="1" operator="equal">
      <formula>""</formula>
    </cfRule>
  </conditionalFormatting>
  <conditionalFormatting sqref="E8:E9 E11">
    <cfRule type="cellIs" dxfId="151" priority="34" stopIfTrue="1" operator="equal">
      <formula>0</formula>
    </cfRule>
  </conditionalFormatting>
  <conditionalFormatting sqref="E8:E9">
    <cfRule type="cellIs" dxfId="150" priority="32" operator="equal">
      <formula>"Name"</formula>
    </cfRule>
    <cfRule type="cellIs" dxfId="149" priority="33" stopIfTrue="1" operator="equal">
      <formula>0</formula>
    </cfRule>
  </conditionalFormatting>
  <conditionalFormatting sqref="E6">
    <cfRule type="expression" dxfId="148" priority="31">
      <formula>OR($B$6="PRA-PROJECT 123(4)",$B$6="")=TRUE</formula>
    </cfRule>
  </conditionalFormatting>
  <conditionalFormatting sqref="B17:B51">
    <cfRule type="expression" dxfId="147" priority="23">
      <formula>$B17="F"</formula>
    </cfRule>
    <cfRule type="expression" dxfId="146" priority="24">
      <formula>$B17="E"</formula>
    </cfRule>
    <cfRule type="expression" dxfId="145" priority="25">
      <formula>$B17="D"</formula>
    </cfRule>
    <cfRule type="expression" dxfId="144" priority="28">
      <formula>$B17="C"</formula>
    </cfRule>
    <cfRule type="expression" dxfId="143" priority="29">
      <formula>$B17="B"</formula>
    </cfRule>
    <cfRule type="expression" dxfId="142" priority="30">
      <formula>$B17="A"</formula>
    </cfRule>
  </conditionalFormatting>
  <conditionalFormatting sqref="J5:K5 M5:O5">
    <cfRule type="cellIs" dxfId="141" priority="27" operator="equal">
      <formula>0</formula>
    </cfRule>
  </conditionalFormatting>
  <conditionalFormatting sqref="F17:F51 H17:H51">
    <cfRule type="expression" dxfId="140" priority="1">
      <formula>$F$16="KM.P."</formula>
    </cfRule>
    <cfRule type="expression" dxfId="139" priority="26">
      <formula>$F$16="M.P."</formula>
    </cfRule>
  </conditionalFormatting>
  <conditionalFormatting sqref="M53:O53">
    <cfRule type="expression" dxfId="138" priority="17">
      <formula>M$53="Sch F"</formula>
    </cfRule>
    <cfRule type="expression" dxfId="137" priority="18">
      <formula>M$53="Sch E"</formula>
    </cfRule>
    <cfRule type="expression" dxfId="136" priority="19">
      <formula>M$53="Sch D"</formula>
    </cfRule>
    <cfRule type="expression" dxfId="135" priority="20">
      <formula>M$53="Sch C"</formula>
    </cfRule>
    <cfRule type="expression" dxfId="134" priority="21">
      <formula>M$53="Sch B"</formula>
    </cfRule>
    <cfRule type="expression" dxfId="133" priority="22">
      <formula>M$53="Sch A"</formula>
    </cfRule>
  </conditionalFormatting>
  <conditionalFormatting sqref="M57:O57">
    <cfRule type="expression" dxfId="132" priority="10" stopIfTrue="1">
      <formula>AND(M54&gt;0,M57="")=TRUE</formula>
    </cfRule>
    <cfRule type="expression" dxfId="131" priority="11">
      <formula>AND(M53="Sch F",M57&lt;&gt;0)=TRUE</formula>
    </cfRule>
    <cfRule type="expression" dxfId="130" priority="12">
      <formula>AND(M53="Sch E",M57&lt;&gt;0)=TRUE</formula>
    </cfRule>
    <cfRule type="expression" dxfId="129" priority="13">
      <formula>AND(M53="Sch D",M57&lt;&gt;0)=TRUE</formula>
    </cfRule>
    <cfRule type="expression" dxfId="128" priority="14">
      <formula>AND(M53="Sch C",M57&lt;&gt;0)=TRUE</formula>
    </cfRule>
    <cfRule type="expression" dxfId="127" priority="15">
      <formula>AND(M53="Sch B",M57&lt;&gt;0)=TRUE</formula>
    </cfRule>
    <cfRule type="expression" dxfId="126" priority="16">
      <formula>AND(M53="Sch A",M57&lt;&gt;0)=TRUE</formula>
    </cfRule>
  </conditionalFormatting>
  <conditionalFormatting sqref="L6">
    <cfRule type="cellIs" dxfId="125" priority="9" stopIfTrue="1" operator="equal">
      <formula>0</formula>
    </cfRule>
  </conditionalFormatting>
  <conditionalFormatting sqref="L5">
    <cfRule type="cellIs" dxfId="124" priority="8" stopIfTrue="1" operator="equal">
      <formula>"NO PAY ITEM"</formula>
    </cfRule>
  </conditionalFormatting>
  <conditionalFormatting sqref="L5">
    <cfRule type="cellIs" dxfId="123" priority="7" operator="equal">
      <formula>0</formula>
    </cfRule>
  </conditionalFormatting>
  <conditionalFormatting sqref="F16">
    <cfRule type="expression" dxfId="122" priority="6">
      <formula>$F$16=""</formula>
    </cfRule>
  </conditionalFormatting>
  <conditionalFormatting sqref="C8:D9 C11:D11">
    <cfRule type="cellIs" dxfId="121" priority="5" stopIfTrue="1" operator="equal">
      <formula>0</formula>
    </cfRule>
  </conditionalFormatting>
  <conditionalFormatting sqref="C8:D9">
    <cfRule type="cellIs" dxfId="120" priority="3" operator="equal">
      <formula>"Name"</formula>
    </cfRule>
    <cfRule type="cellIs" dxfId="119" priority="4" stopIfTrue="1" operator="equal">
      <formula>0</formula>
    </cfRule>
  </conditionalFormatting>
  <conditionalFormatting sqref="C6:D6">
    <cfRule type="expression" dxfId="118" priority="2">
      <formula>OR($B$6="PRA-PROJECT 123(4)",$B$6="")=TRUE</formula>
    </cfRule>
  </conditionalFormatting>
  <dataValidations count="9">
    <dataValidation type="list" allowBlank="1" showInputMessage="1" showErrorMessage="1" sqref="L17:L51" xr:uid="{6AA31E71-71A7-4F71-ADD6-C2BB5A557C2D}">
      <formula1>$R$68:$R$72</formula1>
    </dataValidation>
    <dataValidation allowBlank="1" showInputMessage="1" showErrorMessage="1" prompt="Input Quantity to use in EE" sqref="M57" xr:uid="{9287DB49-2D81-4746-822D-B4E6A2F332F6}"/>
    <dataValidation allowBlank="1" sqref="J6" xr:uid="{5C8F75AD-5EB9-455F-B3B4-6B363F86CC42}"/>
    <dataValidation allowBlank="1" showInputMessage="1" showErrorMessage="1" prompt="Input project number on &quot;Title&quot; tab." sqref="B6:I6" xr:uid="{24B4D164-37A0-4F0C-AC19-3343CE5226B6}"/>
    <dataValidation type="list" showInputMessage="1" showErrorMessage="1" sqref="J5:N5" xr:uid="{345A2CD0-DAD1-4098-95D1-D1A3091F804B}">
      <formula1>$B$71:$B$72</formula1>
    </dataValidation>
    <dataValidation allowBlank="1" showInputMessage="1" showErrorMessage="1" prompt="Data will be used in calculation if provided.  " sqref="J17:J51" xr:uid="{5BF7DE18-2A5B-4295-A8CC-996C55A6179D}"/>
    <dataValidation type="list" allowBlank="1" showInputMessage="1" showErrorMessage="1" sqref="F16" xr:uid="{E3C8791A-EC96-429B-91E9-A8C111933232}">
      <formula1>$G$71:$G$73</formula1>
    </dataValidation>
    <dataValidation type="list" allowBlank="1" showInputMessage="1" showErrorMessage="1" sqref="B17:B51" xr:uid="{2FCC5BB6-5FFB-4FC1-9735-87BF75D3AB5A}">
      <formula1>$V$18:$V$23</formula1>
    </dataValidation>
    <dataValidation type="list" allowBlank="1" showInputMessage="1" showErrorMessage="1" sqref="M53:O53" xr:uid="{6DC5676F-D2BB-4A32-A49A-AB21ACFF67D0}">
      <formula1>$W$18:$W$23</formula1>
    </dataValidation>
  </dataValidations>
  <printOptions horizontalCentered="1" verticalCentered="1"/>
  <pageMargins left="0.25" right="0.25" top="0.25" bottom="0.25" header="0" footer="0"/>
  <pageSetup scale="91" firstPageNumber="15101" orientation="portrait" r:id="rId1"/>
  <headerFooter alignWithMargins="0"/>
  <ignoredErrors>
    <ignoredError sqref="B8" unlocked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m K 1 V I c g v y S k A A A A 9 Q A A A B I A H A B D b 2 5 m a W c v U G F j a 2 F n Z S 5 4 b W w g o h g A K K A U A A A A A A A A A A A A A A A A A A A A A A A A A A A A h Y + x D o I w G I R f h X S n r d U Y J D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O 8 W u J o w T A F M j H I t P n 6 b J z 7 d H 8 g r P v a 9 Z 3 i y o S 7 H M g k g b w v 8 A d Q S w M E F A A C A A g A p m K 1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Z i t V Q o i k e 4 D g A A A B E A A A A T A B w A R m 9 y b X V s Y X M v U 2 V j d G l v b j E u b S C i G A A o o B Q A A A A A A A A A A A A A A A A A A A A A A A A A A A A r T k 0 u y c z P U w i G 0 I b W A F B L A Q I t A B Q A A g A I A K Z i t V S H I L 8 k p A A A A P U A A A A S A A A A A A A A A A A A A A A A A A A A A A B D b 2 5 m a W c v U G F j a 2 F n Z S 5 4 b W x Q S w E C L Q A U A A I A C A C m Y r V U D 8 r p q 6 Q A A A D p A A A A E w A A A A A A A A A A A A A A A A D w A A A A W 0 N v b n R l b n R f V H l w Z X N d L n h t b F B L A Q I t A B Q A A g A I A K Z i t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M 4 z b L o + Y 3 Q 4 G Q t y G u k f 0 U A A A A A A I A A A A A A A N m A A D A A A A A E A A A A O g T f g f t K + X 8 M V z 3 g P M F n y M A A A A A B I A A A K A A A A A Q A A A A W 4 h k E q U k G s 4 I 0 t s I Y w H w 5 1 A A A A D o k 5 3 W 4 k u 2 8 o K u B F h j / 9 c N q 7 P e a N P v 1 i 9 t F 3 p m 0 B C Z O O o i q H d 9 d i B 2 6 R R o j x t b h o M 4 E 3 p V e x d p c f O / i J m / I 6 I N 1 5 o v k N e z j 7 x f R l o A b i s l f h Q A A A D t L l U 5 s F x v 3 D a U r Q 1 n 2 e h e E E d A z w = = < / D a t a M a s h u p > 
</file>

<file path=customXml/itemProps1.xml><?xml version="1.0" encoding="utf-8"?>
<ds:datastoreItem xmlns:ds="http://schemas.openxmlformats.org/officeDocument/2006/customXml" ds:itemID="{1B47B02D-2D49-45A8-9987-0B030EB0A1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Title</vt:lpstr>
      <vt:lpstr>EACH or Misc</vt:lpstr>
      <vt:lpstr>LNFT or Mile</vt:lpstr>
      <vt:lpstr>SQYD or SQFT</vt:lpstr>
      <vt:lpstr>CUYD</vt:lpstr>
      <vt:lpstr>Acre</vt:lpstr>
      <vt:lpstr>Ton</vt:lpstr>
      <vt:lpstr>Ton (Tack Coat)</vt:lpstr>
      <vt:lpstr>Gal or M-gal</vt:lpstr>
      <vt:lpstr>Hour, Day (Flagger, Pilot Car)</vt:lpstr>
      <vt:lpstr>LPSUM</vt:lpstr>
      <vt:lpstr>Blank</vt:lpstr>
      <vt:lpstr>15101-0000</vt:lpstr>
      <vt:lpstr>15201-0000</vt:lpstr>
      <vt:lpstr>15401-0000</vt:lpstr>
      <vt:lpstr>'15101-0000'!Print_Area</vt:lpstr>
      <vt:lpstr>'15201-0000'!Print_Area</vt:lpstr>
      <vt:lpstr>'15401-0000'!Print_Area</vt:lpstr>
      <vt:lpstr>Acre!Print_Area</vt:lpstr>
      <vt:lpstr>Blank!Print_Area</vt:lpstr>
      <vt:lpstr>CUYD!Print_Area</vt:lpstr>
      <vt:lpstr>'EACH or Misc'!Print_Area</vt:lpstr>
      <vt:lpstr>'Gal or M-gal'!Print_Area</vt:lpstr>
      <vt:lpstr>'Hour, Day (Flagger, Pilot Car)'!Print_Area</vt:lpstr>
      <vt:lpstr>'LNFT or Mile'!Print_Area</vt:lpstr>
      <vt:lpstr>LPSUM!Print_Area</vt:lpstr>
      <vt:lpstr>'SQYD or SQFT'!Print_Area</vt:lpstr>
      <vt:lpstr>Title!Print_Area</vt:lpstr>
      <vt:lpstr>Ton!Print_Area</vt:lpstr>
      <vt:lpstr>'Ton (Tack Coat)'!Print_Area</vt:lpstr>
    </vt:vector>
  </TitlesOfParts>
  <Company>FHWA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Marc.Carruthers@dot.gov</dc:creator>
  <cp:lastModifiedBy>Lyons, Canisha (FHWA)</cp:lastModifiedBy>
  <cp:lastPrinted>2014-09-08T18:16:02Z</cp:lastPrinted>
  <dcterms:created xsi:type="dcterms:W3CDTF">2001-09-27T15:15:29Z</dcterms:created>
  <dcterms:modified xsi:type="dcterms:W3CDTF">2022-10-18T02:00:36Z</dcterms:modified>
</cp:coreProperties>
</file>