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Estimate Escalation\"/>
    </mc:Choice>
  </mc:AlternateContent>
  <xr:revisionPtr revIDLastSave="0" documentId="13_ncr:1_{9C71F2CD-E3D0-4542-9753-8B0FFC574CBF}" xr6:coauthVersionLast="47" xr6:coauthVersionMax="47" xr10:uidLastSave="{00000000-0000-0000-0000-000000000000}"/>
  <bookViews>
    <workbookView xWindow="-120" yWindow="-120" windowWidth="29040" windowHeight="15840" tabRatio="667" xr2:uid="{00000000-000D-0000-FFFF-FFFF00000000}"/>
  </bookViews>
  <sheets>
    <sheet name="INFLATION INDICES" sheetId="6" r:id="rId1"/>
    <sheet name="Indices % ANNUAL Inflation" sheetId="13" r:id="rId2"/>
    <sheet name="Caltrans CCI Reset 2020 - Year" sheetId="11" state="hidden" r:id="rId3"/>
    <sheet name="Caltrans CCI Reset 2020 by QTR" sheetId="10" state="hidden" r:id="rId4"/>
    <sheet name="LINKS to Indices" sheetId="14" r:id="rId5"/>
    <sheet name="All Old Indices" sheetId="7" state="hidden" r:id="rId6"/>
    <sheet name="Old Indices Inflation % Annual" sheetId="8" state="hidden" r:id="rId7"/>
    <sheet name="Old reset Calc checks" sheetId="9" state="hidden" r:id="rId8"/>
  </sheets>
  <definedNames>
    <definedName name="_xlnm.Print_Area" localSheetId="1">'Indices % ANNUAL Inflation'!$B$2:$P$98</definedName>
    <definedName name="_xlnm.Print_Area" localSheetId="0">'INFLATION INDICES'!$B$2:$K$95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1" i="13" l="1"/>
  <c r="J91" i="13"/>
  <c r="F91" i="13"/>
  <c r="G91" i="13" s="1"/>
  <c r="L92" i="13"/>
  <c r="M92" i="13" s="1"/>
  <c r="D93" i="13"/>
  <c r="E93" i="13" s="1"/>
  <c r="F90" i="13"/>
  <c r="G90" i="13" s="1"/>
  <c r="E92" i="13"/>
  <c r="D92" i="13"/>
  <c r="D91" i="13"/>
  <c r="E91" i="13"/>
  <c r="C94" i="13"/>
  <c r="C93" i="13"/>
  <c r="C92" i="13"/>
  <c r="G88" i="13"/>
  <c r="C91" i="13"/>
  <c r="L91" i="13"/>
  <c r="M91" i="13" s="1"/>
  <c r="L89" i="13"/>
  <c r="L88" i="13"/>
  <c r="L87" i="13"/>
  <c r="L90" i="13"/>
  <c r="I90" i="13"/>
  <c r="D90" i="13"/>
  <c r="C90" i="13"/>
  <c r="I89" i="13"/>
  <c r="I88" i="13"/>
  <c r="I87" i="13"/>
  <c r="F88" i="13"/>
  <c r="F87" i="13"/>
  <c r="D89" i="13"/>
  <c r="D88" i="13"/>
  <c r="D87" i="13"/>
  <c r="C88" i="13" l="1"/>
  <c r="F86" i="13"/>
  <c r="L86" i="13"/>
  <c r="N79" i="13"/>
  <c r="F84" i="13"/>
  <c r="F85" i="13"/>
  <c r="I86" i="13"/>
  <c r="I85" i="13"/>
  <c r="J90" i="13" s="1"/>
  <c r="I84" i="13"/>
  <c r="I83" i="13"/>
  <c r="D86" i="13"/>
  <c r="C89" i="13"/>
  <c r="C87" i="13"/>
  <c r="C86" i="13"/>
  <c r="C85" i="13"/>
  <c r="L85" i="13"/>
  <c r="M90" i="13" s="1"/>
  <c r="D85" i="13"/>
  <c r="E90" i="13" s="1"/>
  <c r="L81" i="13"/>
  <c r="F80" i="13"/>
  <c r="D81" i="13"/>
  <c r="C3" i="13"/>
  <c r="C2" i="13"/>
  <c r="C84" i="13"/>
  <c r="C83" i="13"/>
  <c r="C82" i="13"/>
  <c r="C81" i="13"/>
  <c r="N39" i="13"/>
  <c r="N96" i="13"/>
  <c r="N80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L96" i="13"/>
  <c r="L84" i="13"/>
  <c r="L83" i="13"/>
  <c r="L82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1" i="13"/>
  <c r="L30" i="13"/>
  <c r="L25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I96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5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F96" i="13"/>
  <c r="F83" i="13"/>
  <c r="F82" i="13"/>
  <c r="F81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3" i="13"/>
  <c r="F62" i="13"/>
  <c r="F61" i="13"/>
  <c r="F60" i="13"/>
  <c r="F59" i="13"/>
  <c r="F58" i="13"/>
  <c r="F57" i="13"/>
  <c r="F56" i="13"/>
  <c r="F55" i="13"/>
  <c r="F50" i="13"/>
  <c r="F45" i="13"/>
  <c r="F40" i="13"/>
  <c r="F35" i="13"/>
  <c r="F30" i="13"/>
  <c r="F25" i="13"/>
  <c r="F20" i="13"/>
  <c r="F19" i="13"/>
  <c r="F18" i="13"/>
  <c r="F17" i="13"/>
  <c r="F16" i="13"/>
  <c r="F15" i="13"/>
  <c r="F14" i="13"/>
  <c r="D96" i="13"/>
  <c r="D84" i="13"/>
  <c r="D83" i="13"/>
  <c r="D82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G71" i="10"/>
  <c r="G70" i="10"/>
  <c r="G69" i="10"/>
  <c r="G68" i="10"/>
  <c r="G67" i="10"/>
  <c r="G66" i="10"/>
  <c r="G65" i="10"/>
  <c r="O50" i="13"/>
  <c r="O45" i="13"/>
  <c r="O40" i="13"/>
  <c r="O35" i="13"/>
  <c r="O30" i="13"/>
  <c r="O25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E34" i="11"/>
  <c r="G34" i="11"/>
  <c r="E30" i="11"/>
  <c r="E29" i="11"/>
  <c r="J85" i="13" l="1"/>
  <c r="M70" i="13"/>
  <c r="G85" i="13"/>
  <c r="M35" i="13"/>
  <c r="M86" i="13"/>
  <c r="E85" i="13"/>
  <c r="E40" i="13"/>
  <c r="E86" i="13"/>
  <c r="M15" i="13"/>
  <c r="M85" i="13"/>
  <c r="G17" i="13"/>
  <c r="J14" i="13"/>
  <c r="J30" i="13"/>
  <c r="E17" i="13"/>
  <c r="M40" i="13"/>
  <c r="M56" i="13"/>
  <c r="M50" i="13"/>
  <c r="J16" i="13"/>
  <c r="O65" i="13"/>
  <c r="G45" i="13"/>
  <c r="O77" i="13"/>
  <c r="J50" i="13"/>
  <c r="E30" i="13"/>
  <c r="E50" i="13"/>
  <c r="E13" i="13"/>
  <c r="M16" i="13"/>
  <c r="O60" i="13"/>
  <c r="G80" i="13"/>
  <c r="E65" i="13"/>
  <c r="J35" i="13"/>
  <c r="E25" i="13"/>
  <c r="E16" i="13"/>
  <c r="M80" i="13"/>
  <c r="J75" i="13"/>
  <c r="G40" i="13"/>
  <c r="M17" i="13"/>
  <c r="E10" i="13"/>
  <c r="E18" i="13"/>
  <c r="J70" i="13"/>
  <c r="M19" i="13"/>
  <c r="E20" i="13"/>
  <c r="E80" i="13"/>
  <c r="M13" i="13"/>
  <c r="G70" i="13"/>
  <c r="E45" i="13"/>
  <c r="J20" i="13"/>
  <c r="E15" i="13"/>
  <c r="G35" i="13"/>
  <c r="E11" i="13"/>
  <c r="J11" i="13"/>
  <c r="G65" i="13"/>
  <c r="M75" i="13"/>
  <c r="J12" i="13"/>
  <c r="M20" i="13"/>
  <c r="J18" i="13"/>
  <c r="E70" i="13"/>
  <c r="J13" i="13"/>
  <c r="J25" i="13"/>
  <c r="J45" i="13"/>
  <c r="J10" i="13"/>
  <c r="G19" i="13"/>
  <c r="G20" i="13"/>
  <c r="J19" i="13"/>
  <c r="E9" i="13"/>
  <c r="J15" i="13"/>
  <c r="M10" i="13"/>
  <c r="M12" i="13"/>
  <c r="M18" i="13"/>
  <c r="J60" i="13"/>
  <c r="G75" i="13"/>
  <c r="J40" i="13"/>
  <c r="J80" i="13"/>
  <c r="E19" i="13"/>
  <c r="G50" i="13"/>
  <c r="J9" i="13"/>
  <c r="J17" i="13"/>
  <c r="E75" i="13"/>
  <c r="G60" i="13"/>
  <c r="J65" i="13"/>
  <c r="M60" i="13"/>
  <c r="J55" i="13"/>
  <c r="M25" i="13"/>
  <c r="E12" i="13"/>
  <c r="E14" i="13"/>
  <c r="E35" i="13"/>
  <c r="M45" i="13"/>
  <c r="E60" i="13"/>
  <c r="M14" i="13"/>
  <c r="M30" i="13"/>
  <c r="M65" i="13"/>
  <c r="M11" i="13"/>
  <c r="O55" i="13"/>
  <c r="G15" i="13"/>
  <c r="O75" i="13"/>
  <c r="O70" i="13"/>
  <c r="M9" i="13"/>
  <c r="G55" i="13"/>
  <c r="G30" i="13"/>
  <c r="G25" i="13"/>
  <c r="G16" i="13"/>
  <c r="G18" i="13"/>
  <c r="E55" i="13"/>
  <c r="G38" i="11"/>
  <c r="E38" i="11"/>
  <c r="G37" i="11"/>
  <c r="E37" i="11"/>
  <c r="G36" i="11"/>
  <c r="E36" i="11"/>
  <c r="G35" i="11"/>
  <c r="E35" i="11"/>
  <c r="G31" i="11"/>
  <c r="G30" i="11"/>
  <c r="G29" i="11"/>
  <c r="G28" i="11"/>
  <c r="G27" i="11"/>
  <c r="G26" i="11"/>
  <c r="G25" i="11"/>
  <c r="G24" i="11"/>
  <c r="G23" i="11"/>
  <c r="G22" i="11"/>
  <c r="E28" i="11"/>
  <c r="E27" i="11"/>
  <c r="E26" i="11"/>
  <c r="E25" i="11"/>
  <c r="E24" i="11"/>
  <c r="E23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K20" i="9"/>
  <c r="I20" i="9"/>
  <c r="G20" i="9"/>
  <c r="E20" i="9"/>
  <c r="K19" i="9"/>
  <c r="I19" i="9"/>
  <c r="G19" i="9"/>
  <c r="E19" i="9"/>
  <c r="K18" i="9"/>
  <c r="I18" i="9"/>
  <c r="G18" i="9"/>
  <c r="E18" i="9"/>
  <c r="K17" i="9"/>
  <c r="I17" i="9"/>
  <c r="G17" i="9"/>
  <c r="E17" i="9"/>
  <c r="Q16" i="9"/>
  <c r="O16" i="9"/>
  <c r="M16" i="9"/>
  <c r="K16" i="9"/>
  <c r="I16" i="9"/>
  <c r="G16" i="9"/>
  <c r="E16" i="9"/>
  <c r="Q15" i="9"/>
  <c r="O15" i="9"/>
  <c r="M15" i="9"/>
  <c r="K15" i="9"/>
  <c r="I15" i="9"/>
  <c r="G15" i="9"/>
  <c r="E15" i="9"/>
  <c r="Q14" i="9"/>
  <c r="O14" i="9"/>
  <c r="M14" i="9"/>
  <c r="K14" i="9"/>
  <c r="I14" i="9"/>
  <c r="G14" i="9"/>
  <c r="E14" i="9"/>
  <c r="Q13" i="9"/>
  <c r="O13" i="9"/>
  <c r="M13" i="9"/>
  <c r="K13" i="9"/>
  <c r="I13" i="9"/>
  <c r="G13" i="9"/>
  <c r="E13" i="9"/>
  <c r="Q12" i="9"/>
  <c r="O12" i="9"/>
  <c r="M12" i="9"/>
  <c r="K12" i="9"/>
  <c r="I12" i="9"/>
  <c r="G12" i="9"/>
  <c r="E12" i="9"/>
  <c r="Q11" i="9"/>
  <c r="O11" i="9"/>
  <c r="M11" i="9"/>
  <c r="K11" i="9"/>
  <c r="I11" i="9"/>
  <c r="G11" i="9"/>
  <c r="E11" i="9"/>
  <c r="Q10" i="9"/>
  <c r="O10" i="9"/>
  <c r="M10" i="9"/>
  <c r="K10" i="9"/>
  <c r="I10" i="9"/>
  <c r="G10" i="9"/>
  <c r="E10" i="9"/>
  <c r="Q9" i="9"/>
  <c r="O9" i="9"/>
  <c r="M9" i="9"/>
  <c r="K9" i="9"/>
  <c r="I9" i="9"/>
  <c r="G9" i="9"/>
  <c r="E9" i="9"/>
  <c r="Q8" i="9"/>
  <c r="O8" i="9"/>
  <c r="M8" i="9"/>
  <c r="K8" i="9"/>
  <c r="I8" i="9"/>
  <c r="G8" i="9"/>
  <c r="E8" i="9"/>
  <c r="R34" i="8"/>
  <c r="AG19" i="8"/>
  <c r="AA19" i="8"/>
  <c r="Z19" i="8"/>
  <c r="X19" i="8"/>
  <c r="W19" i="8"/>
  <c r="U19" i="8"/>
  <c r="T19" i="8"/>
  <c r="R19" i="8"/>
  <c r="Q19" i="8"/>
  <c r="L19" i="8"/>
  <c r="H19" i="8"/>
  <c r="AG18" i="8"/>
  <c r="AF18" i="8"/>
  <c r="AD18" i="8"/>
  <c r="AC18" i="8"/>
  <c r="AA18" i="8"/>
  <c r="Z18" i="8"/>
  <c r="X18" i="8"/>
  <c r="W18" i="8"/>
  <c r="U18" i="8"/>
  <c r="T18" i="8"/>
  <c r="R18" i="8"/>
  <c r="Q18" i="8"/>
  <c r="O18" i="8"/>
  <c r="N18" i="8"/>
  <c r="L18" i="8"/>
  <c r="H18" i="8"/>
  <c r="F18" i="8"/>
  <c r="E18" i="8"/>
  <c r="AG17" i="8"/>
  <c r="AF17" i="8"/>
  <c r="AD17" i="8"/>
  <c r="AC17" i="8"/>
  <c r="AA17" i="8"/>
  <c r="Z17" i="8"/>
  <c r="X17" i="8"/>
  <c r="W17" i="8"/>
  <c r="U17" i="8"/>
  <c r="T17" i="8"/>
  <c r="R17" i="8"/>
  <c r="Q17" i="8"/>
  <c r="O17" i="8"/>
  <c r="N17" i="8"/>
  <c r="L17" i="8"/>
  <c r="H17" i="8"/>
  <c r="F17" i="8"/>
  <c r="E17" i="8"/>
  <c r="AG16" i="8"/>
  <c r="AF16" i="8"/>
  <c r="AD16" i="8"/>
  <c r="AC16" i="8"/>
  <c r="AA16" i="8"/>
  <c r="Z16" i="8"/>
  <c r="X16" i="8"/>
  <c r="W16" i="8"/>
  <c r="U16" i="8"/>
  <c r="T16" i="8"/>
  <c r="R16" i="8"/>
  <c r="Q16" i="8"/>
  <c r="O16" i="8"/>
  <c r="N16" i="8"/>
  <c r="L16" i="8"/>
  <c r="H16" i="8"/>
  <c r="F16" i="8"/>
  <c r="E16" i="8"/>
  <c r="AG15" i="8"/>
  <c r="AF15" i="8"/>
  <c r="AD15" i="8"/>
  <c r="AC15" i="8"/>
  <c r="AA15" i="8"/>
  <c r="Z15" i="8"/>
  <c r="X15" i="8"/>
  <c r="W15" i="8"/>
  <c r="U15" i="8"/>
  <c r="T15" i="8"/>
  <c r="R15" i="8"/>
  <c r="Q15" i="8"/>
  <c r="O15" i="8"/>
  <c r="N15" i="8"/>
  <c r="L15" i="8"/>
  <c r="J15" i="8"/>
  <c r="H15" i="8"/>
  <c r="F15" i="8"/>
  <c r="E15" i="8"/>
  <c r="AG14" i="8"/>
  <c r="AF14" i="8"/>
  <c r="AD14" i="8"/>
  <c r="AC14" i="8"/>
  <c r="AA14" i="8"/>
  <c r="Z14" i="8"/>
  <c r="X14" i="8"/>
  <c r="W14" i="8"/>
  <c r="U14" i="8"/>
  <c r="T14" i="8"/>
  <c r="R14" i="8"/>
  <c r="Q14" i="8"/>
  <c r="O14" i="8"/>
  <c r="N14" i="8"/>
  <c r="L14" i="8"/>
  <c r="J14" i="8"/>
  <c r="H14" i="8"/>
  <c r="F14" i="8"/>
  <c r="E14" i="8"/>
  <c r="AG13" i="8"/>
  <c r="AF13" i="8"/>
  <c r="AD13" i="8"/>
  <c r="AC13" i="8"/>
  <c r="AA13" i="8"/>
  <c r="X13" i="8"/>
  <c r="W13" i="8"/>
  <c r="U13" i="8"/>
  <c r="T13" i="8"/>
  <c r="R13" i="8"/>
  <c r="Q13" i="8"/>
  <c r="O13" i="8"/>
  <c r="N13" i="8"/>
  <c r="L13" i="8"/>
  <c r="J13" i="8"/>
  <c r="H13" i="8"/>
  <c r="F13" i="8"/>
  <c r="E13" i="8"/>
  <c r="AG12" i="8"/>
  <c r="AF12" i="8"/>
  <c r="AD12" i="8"/>
  <c r="AC12" i="8"/>
  <c r="X12" i="8"/>
  <c r="W12" i="8"/>
  <c r="U12" i="8"/>
  <c r="T12" i="8"/>
  <c r="R12" i="8"/>
  <c r="Q12" i="8"/>
  <c r="O12" i="8"/>
  <c r="N12" i="8"/>
  <c r="L12" i="8"/>
  <c r="J12" i="8"/>
  <c r="H12" i="8"/>
  <c r="F12" i="8"/>
  <c r="E12" i="8"/>
  <c r="AG11" i="8"/>
  <c r="AF11" i="8"/>
  <c r="AD11" i="8"/>
  <c r="AC11" i="8"/>
  <c r="X11" i="8"/>
  <c r="W11" i="8"/>
  <c r="U11" i="8"/>
  <c r="T11" i="8"/>
  <c r="R11" i="8"/>
  <c r="Q11" i="8"/>
  <c r="O11" i="8"/>
  <c r="N11" i="8"/>
  <c r="L11" i="8"/>
  <c r="J11" i="8"/>
  <c r="H11" i="8"/>
  <c r="F11" i="8"/>
  <c r="E11" i="8"/>
  <c r="AG10" i="8"/>
  <c r="AF10" i="8"/>
  <c r="AD10" i="8"/>
  <c r="AC10" i="8"/>
  <c r="X10" i="8"/>
  <c r="W10" i="8"/>
  <c r="U10" i="8"/>
  <c r="T10" i="8"/>
  <c r="R10" i="8"/>
  <c r="Q10" i="8"/>
  <c r="O10" i="8"/>
  <c r="N10" i="8"/>
  <c r="L10" i="8"/>
  <c r="J10" i="8"/>
  <c r="H10" i="8"/>
  <c r="F10" i="8"/>
  <c r="E10" i="8"/>
  <c r="AG9" i="8"/>
  <c r="AF9" i="8"/>
  <c r="AD9" i="8"/>
  <c r="AC9" i="8"/>
  <c r="X9" i="8"/>
  <c r="W9" i="8"/>
  <c r="U9" i="8"/>
  <c r="T9" i="8"/>
  <c r="R9" i="8"/>
  <c r="Q9" i="8"/>
  <c r="O9" i="8"/>
  <c r="N9" i="8"/>
  <c r="L9" i="8"/>
  <c r="J9" i="8"/>
  <c r="H9" i="8"/>
  <c r="F9" i="8"/>
  <c r="E9" i="8"/>
  <c r="AG8" i="8"/>
  <c r="AF8" i="8"/>
  <c r="AD8" i="8"/>
  <c r="AC8" i="8"/>
  <c r="X8" i="8"/>
  <c r="W8" i="8"/>
  <c r="U8" i="8"/>
  <c r="T8" i="8"/>
  <c r="R8" i="8"/>
  <c r="Q8" i="8"/>
  <c r="O8" i="8"/>
  <c r="N8" i="8"/>
  <c r="L8" i="8"/>
  <c r="J8" i="8"/>
  <c r="H8" i="8"/>
  <c r="F8" i="8"/>
  <c r="E8" i="8"/>
  <c r="AG7" i="8"/>
  <c r="AF7" i="8"/>
  <c r="AD7" i="8"/>
  <c r="AC7" i="8"/>
  <c r="X7" i="8"/>
  <c r="W7" i="8"/>
  <c r="U7" i="8"/>
  <c r="T7" i="8"/>
  <c r="R7" i="8"/>
  <c r="Q7" i="8"/>
  <c r="O7" i="8"/>
  <c r="N7" i="8"/>
  <c r="L7" i="8"/>
  <c r="J7" i="8"/>
  <c r="H7" i="8"/>
  <c r="F7" i="8"/>
  <c r="E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Hirsbrunner, Heidi (FHWA)</author>
    <author>tc={59A8662B-F2F9-402F-8CA9-32B8D28C8B31}</author>
    <author>tc={802A354F-B8C5-47B4-8E4D-3A18A666B574}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Bureau of Labor and Statistics (BLS)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Compiled/Calculated by FHWA </t>
        </r>
      </text>
    </comment>
    <comment ref="F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Compiled/Calculated by FHWA </t>
        </r>
      </text>
    </comment>
    <comment ref="G85" authorId="1" shapeId="0" xr:uid="{59A8662B-F2F9-402F-8CA9-32B8D28C8B31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118.2?</t>
      </text>
    </comment>
    <comment ref="I85" authorId="2" shapeId="0" xr:uid="{802A354F-B8C5-47B4-8E4D-3A18A666B57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in blue were updated significantly higher in Q3 2023 (by CDOT)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Hirsbrunner, Heidi (FHWA)</author>
    <author>tc={A020B2B3-A12B-41A6-BA40-88BBCEA59BCD}</author>
    <author>tc={08FBF2AE-8A43-45CD-855F-717B0AEC384E}</author>
    <author>tc={233DBBA3-B482-466E-B4ED-DDE4FE3B8229}</author>
    <author>tc={37984FB0-A16D-4AAF-A419-1B03BE192B9B}</author>
    <author>tc={7E180562-7661-45F7-8B47-DD796BA91BC5}</author>
  </authors>
  <commentList>
    <comment ref="D5" authorId="0" shapeId="0" xr:uid="{160A2B36-FEAC-4FCF-8CF3-7D1F3DC8F6F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Bureau of Labor and Statistics (BLS)</t>
        </r>
      </text>
    </comment>
    <comment ref="F5" authorId="0" shapeId="0" xr:uid="{1536B9E4-0715-4B71-BB40-89856A662D1B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Compiled/Calculated by FHWA </t>
        </r>
      </text>
    </comment>
    <comment ref="D6" authorId="0" shapeId="0" xr:uid="{E1314751-4C9B-497D-B91C-62656551FC6E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Bureau of Labor and Statistics (BLS)</t>
        </r>
      </text>
    </comment>
    <comment ref="F6" authorId="0" shapeId="0" xr:uid="{8536093F-74D3-4CBB-93F3-924A70C30145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Compiled/Calculated by FHWA </t>
        </r>
      </text>
    </comment>
    <comment ref="H6" authorId="0" shapeId="0" xr:uid="{BAC9F9F4-57E6-4288-96E6-BC88D151BF2F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Compiled/Calculated by FHWA </t>
        </r>
      </text>
    </comment>
    <comment ref="G88" authorId="1" shapeId="0" xr:uid="{A020B2B3-A12B-41A6-BA40-88BBCEA59BC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Inflation from Q1 from 2022</t>
      </text>
    </comment>
    <comment ref="G91" authorId="2" shapeId="0" xr:uid="{08FBF2AE-8A43-45CD-855F-717B0AEC384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Q1 inflation only</t>
      </text>
    </comment>
    <comment ref="J91" authorId="3" shapeId="0" xr:uid="{233DBBA3-B482-466E-B4ED-DDE4FE3B822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Q1 inflation only</t>
      </text>
    </comment>
    <comment ref="M92" authorId="4" shapeId="0" xr:uid="{37984FB0-A16D-4AAF-A419-1B03BE192B9B}">
      <text>
        <t>[Threaded comment]
Your version of Excel allows you to read this threaded comment; however, any edits to it will get removed if the file is opened in a newer version of Excel. Learn more: https://go.microsoft.com/fwlink/?linkid=870924
Comment:
    Inflation from 2023 to Q2 2024</t>
      </text>
    </comment>
    <comment ref="E93" authorId="5" shapeId="0" xr:uid="{7E180562-7661-45F7-8B47-DD796BA91BC5}">
      <text>
        <t>[Threaded comment]
Your version of Excel allows you to read this threaded comment; however, any edits to it will get removed if the file is opened in a newer version of Excel. Learn more: https://go.microsoft.com/fwlink/?linkid=870924
Comment:
    Inflation from 2023 to Q3 2024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tc={93A239D3-0363-493E-ACAB-4A4C5135C18F}</author>
  </authors>
  <commentList>
    <comment ref="D30" authorId="0" shapeId="0" xr:uid="{93A239D3-0363-493E-ACAB-4A4C5135C18F}">
      <text>
        <t>[Threaded comment]
Your version of Excel allows you to read this threaded comment; however, any edits to it will get removed if the file is opened in a newer version of Excel. Learn more: https://go.microsoft.com/fwlink/?linkid=870924
Comment:
    Discontinued 3rd Quarter 2020</t>
      </text>
    </comment>
  </commentList>
</comments>
</file>

<file path=xl/sharedStrings.xml><?xml version="1.0" encoding="utf-8"?>
<sst xmlns="http://schemas.openxmlformats.org/spreadsheetml/2006/main" count="511" uniqueCount="193">
  <si>
    <t>Year</t>
  </si>
  <si>
    <t>Utah DOT CCI</t>
  </si>
  <si>
    <t>Washington DOT CCI</t>
  </si>
  <si>
    <t>2008 Annual</t>
  </si>
  <si>
    <t>2009 Annual</t>
  </si>
  <si>
    <t>2010 Annual</t>
  </si>
  <si>
    <t>2010 Q2</t>
  </si>
  <si>
    <t>2010 Q1</t>
  </si>
  <si>
    <t>2010 Q3</t>
  </si>
  <si>
    <t>2010 Q4</t>
  </si>
  <si>
    <t>2011 Q2</t>
  </si>
  <si>
    <t>2011 Q1</t>
  </si>
  <si>
    <t>2011 Q3</t>
  </si>
  <si>
    <t>2011 Q4</t>
  </si>
  <si>
    <t>not yet available</t>
  </si>
  <si>
    <t>2011 Annual</t>
  </si>
  <si>
    <t>2012 Q1</t>
  </si>
  <si>
    <t>2012 Q2</t>
  </si>
  <si>
    <t>2012 Q3</t>
  </si>
  <si>
    <t>2012 Q4</t>
  </si>
  <si>
    <t>2012 Annual</t>
  </si>
  <si>
    <t>2013 Q1</t>
  </si>
  <si>
    <t>2013 Q2</t>
  </si>
  <si>
    <t>2013 Q3</t>
  </si>
  <si>
    <t>2013 Annual</t>
  </si>
  <si>
    <t>2013 Q4</t>
  </si>
  <si>
    <t>2014 Q1</t>
  </si>
  <si>
    <t>2014 Q2</t>
  </si>
  <si>
    <t>2014 Q3</t>
  </si>
  <si>
    <t>??</t>
  </si>
  <si>
    <t>243.1??</t>
  </si>
  <si>
    <t>2014 Q4</t>
  </si>
  <si>
    <t>2014 Annual</t>
  </si>
  <si>
    <t>107.7 (Dec)</t>
  </si>
  <si>
    <t>112.9 (Nov)</t>
  </si>
  <si>
    <t>Discontinued (NAICS basis)</t>
  </si>
  <si>
    <t>2015 Q1</t>
  </si>
  <si>
    <t>2015 Q2</t>
  </si>
  <si>
    <t>2015 Q3</t>
  </si>
  <si>
    <t>2015 Q4</t>
  </si>
  <si>
    <t>2015 Annual</t>
  </si>
  <si>
    <t>2016 Q1</t>
  </si>
  <si>
    <t>2016 Q2</t>
  </si>
  <si>
    <r>
      <t xml:space="preserve">NEW     BLS Non-Residential Construction  (BNON) 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(1)</t>
    </r>
  </si>
  <si>
    <t>3).   CATRANS  re-set their baseline in 2007.  Caltrans back-calculated based on old index</t>
  </si>
  <si>
    <t>1).    New Index started 2010.  FLH back-calculated inflation based on old street &amp; Highway Index.  Another new index began in 2015 - however, indices were essentially the same no back-calculations were needed</t>
  </si>
  <si>
    <t>4).  CDOT re-set baseline 1Q 2012.  CDOT re-calculate back through 2009.  FLH back-calculated earlier years</t>
  </si>
  <si>
    <r>
      <t>California DOT Highway CCI</t>
    </r>
    <r>
      <rPr>
        <b/>
        <vertAlign val="superscript"/>
        <sz val="10"/>
        <color indexed="10"/>
        <rFont val="Arial"/>
        <family val="2"/>
      </rPr>
      <t>(3)</t>
    </r>
  </si>
  <si>
    <t>2016 Q3</t>
  </si>
  <si>
    <t>2016 Q4</t>
  </si>
  <si>
    <t>2016 Annual</t>
  </si>
  <si>
    <t>2017 Q1</t>
  </si>
  <si>
    <t>2017 Q2</t>
  </si>
  <si>
    <t>2017 Q3</t>
  </si>
  <si>
    <r>
      <t xml:space="preserve">Original National Highway CCI  ( x 1000) 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(2a)</t>
    </r>
  </si>
  <si>
    <t>discontinued</t>
  </si>
  <si>
    <t>2017 Q4</t>
  </si>
  <si>
    <t>2017 Annual</t>
  </si>
  <si>
    <t>2018 Q1</t>
  </si>
  <si>
    <t>2018 Q2</t>
  </si>
  <si>
    <t>2018 Q3</t>
  </si>
  <si>
    <t>2018 Q4</t>
  </si>
  <si>
    <t>2018 Annual</t>
  </si>
  <si>
    <t>2019 Q1</t>
  </si>
  <si>
    <t>2019 Q2</t>
  </si>
  <si>
    <t>2019 Q3</t>
  </si>
  <si>
    <t>2019 Q4</t>
  </si>
  <si>
    <t>2019 Annual</t>
  </si>
  <si>
    <t>2020 Q1</t>
  </si>
  <si>
    <t>2020 Q2</t>
  </si>
  <si>
    <t>2020 Q3</t>
  </si>
  <si>
    <t>2020 Q4</t>
  </si>
  <si>
    <t>2020 Annual</t>
  </si>
  <si>
    <t>2021 Q1</t>
  </si>
  <si>
    <t>1.892.1</t>
  </si>
  <si>
    <t>Discontinued?</t>
  </si>
  <si>
    <t>2021 Q2</t>
  </si>
  <si>
    <t>2021 Q3</t>
  </si>
  <si>
    <t>2021 Q4</t>
  </si>
  <si>
    <t>2021 Annual</t>
  </si>
  <si>
    <r>
      <t xml:space="preserve">INFLATION INDICES </t>
    </r>
    <r>
      <rPr>
        <b/>
        <sz val="12"/>
        <color indexed="10"/>
        <rFont val="Arial"/>
        <family val="2"/>
      </rPr>
      <t xml:space="preserve"> (Updated 7/26/2016)</t>
    </r>
  </si>
  <si>
    <t>BLS Highway &amp; Street Construction PPI**</t>
  </si>
  <si>
    <t>FHWA Price Trends in Federal-Aid Hwys</t>
  </si>
  <si>
    <r>
      <t xml:space="preserve">NEW   National Highway CCI  ( x 1000) 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(2)</t>
    </r>
  </si>
  <si>
    <r>
      <t>California Highway CCI</t>
    </r>
    <r>
      <rPr>
        <b/>
        <vertAlign val="superscript"/>
        <sz val="10"/>
        <color indexed="10"/>
        <rFont val="Arial"/>
        <family val="2"/>
      </rPr>
      <t>(3)</t>
    </r>
  </si>
  <si>
    <t>Old       Colorado Highway CCI</t>
  </si>
  <si>
    <r>
      <t xml:space="preserve">NEW       Colorado CCI    (x 1000) </t>
    </r>
    <r>
      <rPr>
        <b/>
        <vertAlign val="superscript"/>
        <sz val="10"/>
        <color indexed="10"/>
        <rFont val="Arial"/>
        <family val="2"/>
      </rPr>
      <t>(4)</t>
    </r>
  </si>
  <si>
    <t>Ohio DOT CCI</t>
  </si>
  <si>
    <t>Oregon Highway CCI</t>
  </si>
  <si>
    <t>South Dakota Highway Construction CCI</t>
  </si>
  <si>
    <t>etc</t>
  </si>
  <si>
    <t>Discontinued</t>
  </si>
  <si>
    <t>Discontinued (217.1 2Q)</t>
  </si>
  <si>
    <t>-</t>
  </si>
  <si>
    <t>Discontinued???</t>
  </si>
  <si>
    <t>n.a.</t>
  </si>
  <si>
    <t>2).     New index started 2007 ( mult x 1000).  FHWA back-calculated to 2003.  FLH back-calculated prior years.</t>
  </si>
  <si>
    <t xml:space="preserve">When using inflation factors always inflate to most recent year available </t>
  </si>
  <si>
    <t xml:space="preserve">INFLATION </t>
  </si>
  <si>
    <t>BLS Yearly inflation</t>
  </si>
  <si>
    <t>BLS Compounded Inflation</t>
  </si>
  <si>
    <t>Recalculating Highway &amp; Streets to new BNON index</t>
  </si>
  <si>
    <t>FHWA</t>
  </si>
  <si>
    <t>FHWA Yearly inflation</t>
  </si>
  <si>
    <t>Recaclutating FHWA to NHCCI</t>
  </si>
  <si>
    <t>Caltrans - old base year</t>
  </si>
  <si>
    <t>Caltrans Yearly inflation</t>
  </si>
  <si>
    <t>Caltrans Compounded Inflation</t>
  </si>
  <si>
    <t>CDOT</t>
  </si>
  <si>
    <t>CDOT Yearly inflation</t>
  </si>
  <si>
    <t>CDOT Compounded Inflation</t>
  </si>
  <si>
    <t>UDOT</t>
  </si>
  <si>
    <t>UDOT Yearly inflation</t>
  </si>
  <si>
    <t>UDOT Compounded Inflation</t>
  </si>
  <si>
    <t>SDDOT Yearly inflation</t>
  </si>
  <si>
    <t>SDDOT Compounded Inflation</t>
  </si>
  <si>
    <t>Ohio DOT CCI*</t>
  </si>
  <si>
    <t>Ohio DOT CCI Yearly inflation</t>
  </si>
  <si>
    <t>Ohio DOT CCI Compounded Inflation</t>
  </si>
  <si>
    <t>Oregon Highway CCI Yearly inflation</t>
  </si>
  <si>
    <t>Oregon Highway CCI Compounded Inflation</t>
  </si>
  <si>
    <t>Washington DOT CCI Yearly inflation</t>
  </si>
  <si>
    <t>Washington DOT CCI Compounded Inflation</t>
  </si>
  <si>
    <t xml:space="preserve"> </t>
  </si>
  <si>
    <t>Re-indexed</t>
  </si>
  <si>
    <t>** Bureau of Labor &amp; Statistics.  Used by American Road &amp; Transportation Builders Association (ARBTA)</t>
  </si>
  <si>
    <t>NOTE: Grey boxes represent the most recent data posted on WEB</t>
  </si>
  <si>
    <t>* It appears the ODOT has rebaselined the CCI to Jan 04 = 100</t>
  </si>
  <si>
    <t>1).  When using inflation factors always inflate to most recent year available (currently 2009)</t>
  </si>
  <si>
    <t>2).  Designer selects an inflation factor for UPA or Cost-per-mile (ie BLS, FHWA, Caltrans, CDOT, etc)</t>
  </si>
  <si>
    <t>3).  Designer does a Cost per Mile Unit Price Anaylisis or a particular Pay Item Unit Price Analysis</t>
  </si>
  <si>
    <t>NEW Colorado CCI x 1000</t>
  </si>
  <si>
    <t>NEW CDOT Yearly inflation</t>
  </si>
  <si>
    <t>NEW     BLS Non-Residential Construction  (BNON)</t>
  </si>
  <si>
    <t>In EEBACS - (did something wrong in recalc) !!!</t>
  </si>
  <si>
    <r>
      <t>NEW   National Highway CCI  ( x 100</t>
    </r>
    <r>
      <rPr>
        <b/>
        <sz val="10"/>
        <color indexed="10"/>
        <rFont val="Arial"/>
        <family val="2"/>
      </rPr>
      <t>0</t>
    </r>
    <r>
      <rPr>
        <b/>
        <sz val="10"/>
        <color indexed="17"/>
        <rFont val="Arial"/>
        <family val="2"/>
      </rPr>
      <t>)</t>
    </r>
  </si>
  <si>
    <t>Inflation Based on 2007 = 100</t>
  </si>
  <si>
    <t>Inflation Based on 2020 = 100</t>
  </si>
  <si>
    <t>Overall 2019-1997</t>
  </si>
  <si>
    <t>Overall 2019-2007</t>
  </si>
  <si>
    <t>Overall 2019-2014</t>
  </si>
  <si>
    <t>Overall 2019-2016</t>
  </si>
  <si>
    <t>Overall 2019-2018</t>
  </si>
  <si>
    <t>Yearly Inflation Based on 2007 = 100</t>
  </si>
  <si>
    <t>Yearly Inflation Based on 2020 = 100</t>
  </si>
  <si>
    <t>Index</t>
  </si>
  <si>
    <t xml:space="preserve">Annual % Inflation </t>
  </si>
  <si>
    <r>
      <t xml:space="preserve">NEW     BLS Non-Residential Construction  (BNON) </t>
    </r>
    <r>
      <rPr>
        <b/>
        <vertAlign val="superscript"/>
        <sz val="10"/>
        <color rgb="FFFF0000"/>
        <rFont val="Arial"/>
        <family val="2"/>
      </rPr>
      <t xml:space="preserve"> (1)</t>
    </r>
  </si>
  <si>
    <r>
      <t>NEW  Colorado DOT CCI                   (x 1000)</t>
    </r>
    <r>
      <rPr>
        <b/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color rgb="FFFF0000"/>
        <rFont val="Arial"/>
        <family val="2"/>
      </rPr>
      <t>(4)</t>
    </r>
  </si>
  <si>
    <r>
      <t xml:space="preserve">NEW  2.0   National Highway CCI                       ( x 1000) </t>
    </r>
    <r>
      <rPr>
        <b/>
        <vertAlign val="superscript"/>
        <sz val="10"/>
        <color rgb="FFFF0000"/>
        <rFont val="Arial"/>
        <family val="2"/>
      </rPr>
      <t xml:space="preserve"> (2b)</t>
    </r>
  </si>
  <si>
    <t>2022 Q1</t>
  </si>
  <si>
    <t>2022 Q2</t>
  </si>
  <si>
    <t>2022 Q3</t>
  </si>
  <si>
    <r>
      <t>California DOT Highway CCI</t>
    </r>
    <r>
      <rPr>
        <b/>
        <vertAlign val="superscript"/>
        <sz val="10"/>
        <color indexed="10"/>
        <rFont val="Arial"/>
        <family val="2"/>
      </rPr>
      <t>(3a)</t>
    </r>
  </si>
  <si>
    <t>Rebaselined</t>
  </si>
  <si>
    <r>
      <t xml:space="preserve">NEW                          2.0   National Highway CCI                    ( x 1000) 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(2b)</t>
    </r>
  </si>
  <si>
    <r>
      <t xml:space="preserve">NEW        BLS Non-Residential Construction  (BNON) 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(1)</t>
    </r>
  </si>
  <si>
    <t>2022 Q4</t>
  </si>
  <si>
    <r>
      <rPr>
        <sz val="9"/>
        <color rgb="FFFF0000"/>
        <rFont val="Arial"/>
        <family val="2"/>
      </rPr>
      <t xml:space="preserve">1). </t>
    </r>
    <r>
      <rPr>
        <sz val="9"/>
        <rFont val="Arial"/>
        <family val="2"/>
      </rPr>
      <t xml:space="preserve">   New Index started 2010.  FLH back-calculated inflation based on old street &amp; Highway Index.  Another new index began in 2015 - however, indices were essentially the same no back-calculations were needed</t>
    </r>
  </si>
  <si>
    <r>
      <rPr>
        <sz val="9"/>
        <color rgb="FFFF0000"/>
        <rFont val="Arial"/>
        <family val="2"/>
      </rPr>
      <t xml:space="preserve">2a).  </t>
    </r>
    <r>
      <rPr>
        <sz val="9"/>
        <rFont val="Arial"/>
        <family val="2"/>
      </rPr>
      <t xml:space="preserve">   New index started 2007 ( mult x 1000).  FHWA back-calculated to 2003.  FLH back-calculated prior years.</t>
    </r>
  </si>
  <si>
    <r>
      <rPr>
        <sz val="9"/>
        <color rgb="FFFF0000"/>
        <rFont val="Arial"/>
        <family val="2"/>
      </rPr>
      <t xml:space="preserve">2b). </t>
    </r>
    <r>
      <rPr>
        <sz val="9"/>
        <rFont val="Arial"/>
        <family val="2"/>
      </rPr>
      <t xml:space="preserve">    2.0 New index started 2016 ( mult x 1000).  FHWA back-calculated to 2003.  FLH back-calculated prior years.</t>
    </r>
  </si>
  <si>
    <r>
      <rPr>
        <sz val="9"/>
        <color rgb="FFFF0000"/>
        <rFont val="Arial"/>
        <family val="2"/>
      </rPr>
      <t xml:space="preserve">3a). </t>
    </r>
    <r>
      <rPr>
        <sz val="9"/>
        <rFont val="Arial"/>
        <family val="2"/>
      </rPr>
      <t xml:space="preserve">  CALTRANS  reset their baseline in 2007.  Caltrans back-calculated based on old index</t>
    </r>
  </si>
  <si>
    <r>
      <rPr>
        <sz val="9"/>
        <color rgb="FFFF0000"/>
        <rFont val="Arial"/>
        <family val="2"/>
      </rPr>
      <t xml:space="preserve">4).  </t>
    </r>
    <r>
      <rPr>
        <sz val="9"/>
        <rFont val="Arial"/>
        <family val="2"/>
      </rPr>
      <t>CDOT re-set baseline 1Q 2012.  CDOT re-calculate back through 2009.  FLH back-calculated earlier years</t>
    </r>
  </si>
  <si>
    <r>
      <rPr>
        <b/>
        <sz val="9"/>
        <color rgb="FFFF0000"/>
        <rFont val="Arial"/>
        <family val="2"/>
      </rPr>
      <t>3b)</t>
    </r>
    <r>
      <rPr>
        <b/>
        <sz val="9"/>
        <rFont val="Arial"/>
        <family val="2"/>
      </rPr>
      <t>.   CALTRANS  reset their baseline again in 2020.  Caltrans back-calculated  the "new" index for all past years</t>
    </r>
  </si>
  <si>
    <r>
      <t xml:space="preserve">California DOT Highway CCI </t>
    </r>
    <r>
      <rPr>
        <b/>
        <vertAlign val="superscript"/>
        <sz val="10"/>
        <color indexed="10"/>
        <rFont val="Arial"/>
        <family val="2"/>
      </rPr>
      <t>(3a)</t>
    </r>
  </si>
  <si>
    <t>= latest values in EEBACS</t>
  </si>
  <si>
    <t>Updated in EEBACS 3/12/2022</t>
  </si>
  <si>
    <t xml:space="preserve">NEW BLS Non-Residential Construction  (BNON) </t>
  </si>
  <si>
    <t>Bureau of Labor Statistics Data (bls.gov)</t>
  </si>
  <si>
    <t>NEW  2.0   National Highway CCI</t>
  </si>
  <si>
    <t>Workbook: NHIInflationDashboard (dot.gov)</t>
  </si>
  <si>
    <t>https://sv08data.dot.ca.gov/contractcost/indexes.php</t>
  </si>
  <si>
    <t>Caltrans CCI</t>
  </si>
  <si>
    <t>Assets — Colorado Department of Transportation (codot.gov)</t>
  </si>
  <si>
    <t>Colorado DOT CCI</t>
  </si>
  <si>
    <r>
      <t>California DOT Highway CCI</t>
    </r>
    <r>
      <rPr>
        <b/>
        <vertAlign val="superscript"/>
        <sz val="10"/>
        <color indexed="10"/>
        <rFont val="Arial"/>
        <family val="2"/>
      </rPr>
      <t>(3a)</t>
    </r>
    <r>
      <rPr>
        <b/>
        <sz val="10"/>
        <rFont val="Arial"/>
        <family val="2"/>
      </rPr>
      <t xml:space="preserve"> - </t>
    </r>
    <r>
      <rPr>
        <b/>
        <sz val="10"/>
        <color rgb="FF7030A0"/>
        <rFont val="Arial"/>
        <family val="2"/>
      </rPr>
      <t>in EEBACS thru 3/11/22</t>
    </r>
  </si>
  <si>
    <r>
      <t xml:space="preserve">Caltrans Reset Check  CCI     </t>
    </r>
    <r>
      <rPr>
        <b/>
        <sz val="12"/>
        <color rgb="FFFF0000"/>
        <rFont val="Arial"/>
        <family val="2"/>
      </rPr>
      <t xml:space="preserve">2020 = 100     </t>
    </r>
    <r>
      <rPr>
        <sz val="12"/>
        <rFont val="Arial"/>
        <family val="2"/>
      </rPr>
      <t>(Discovered online 3/3/2022)</t>
    </r>
  </si>
  <si>
    <r>
      <t xml:space="preserve">NEW       Colorado DOT CCI                         (x 1000) </t>
    </r>
    <r>
      <rPr>
        <b/>
        <vertAlign val="superscript"/>
        <sz val="10"/>
        <color indexed="10"/>
        <rFont val="Arial"/>
        <family val="2"/>
      </rPr>
      <t>(4)</t>
    </r>
  </si>
  <si>
    <r>
      <t xml:space="preserve">Rebaselined California  Highway CCI </t>
    </r>
    <r>
      <rPr>
        <b/>
        <vertAlign val="superscript"/>
        <sz val="10"/>
        <color indexed="10"/>
        <rFont val="Arial"/>
        <family val="2"/>
      </rPr>
      <t>(3b)</t>
    </r>
  </si>
  <si>
    <r>
      <t>Rebaselined                  California Highway CCI</t>
    </r>
    <r>
      <rPr>
        <b/>
        <vertAlign val="superscript"/>
        <sz val="10"/>
        <color rgb="FFFF0000"/>
        <rFont val="Arial"/>
        <family val="2"/>
      </rPr>
      <t xml:space="preserve"> (3b)</t>
    </r>
  </si>
  <si>
    <r>
      <t>California  Highway CCI</t>
    </r>
    <r>
      <rPr>
        <b/>
        <vertAlign val="superscript"/>
        <sz val="10"/>
        <color indexed="10"/>
        <rFont val="Arial"/>
        <family val="2"/>
      </rPr>
      <t xml:space="preserve">          </t>
    </r>
    <r>
      <rPr>
        <b/>
        <sz val="10"/>
        <color rgb="FFFF0000"/>
        <rFont val="Arial"/>
        <family val="2"/>
      </rPr>
      <t xml:space="preserve"> NEW-2020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color rgb="FFFF0000"/>
        <rFont val="Arial"/>
        <family val="2"/>
      </rPr>
      <t>(3b)</t>
    </r>
    <r>
      <rPr>
        <b/>
        <sz val="10"/>
        <rFont val="Arial"/>
        <family val="2"/>
      </rPr>
      <t xml:space="preserve"> </t>
    </r>
    <r>
      <rPr>
        <b/>
        <sz val="10"/>
        <color rgb="FF00B050"/>
        <rFont val="Arial"/>
        <family val="2"/>
      </rPr>
      <t>3/12/22 into EEBACS</t>
    </r>
  </si>
  <si>
    <r>
      <t>California  Highway CCI</t>
    </r>
    <r>
      <rPr>
        <b/>
        <vertAlign val="superscript"/>
        <sz val="10"/>
        <color indexed="10"/>
        <rFont val="Arial"/>
        <family val="2"/>
      </rPr>
      <t xml:space="preserve">           NEW-2020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color rgb="FFFF0000"/>
        <rFont val="Arial"/>
        <family val="2"/>
      </rPr>
      <t>(3b)</t>
    </r>
  </si>
  <si>
    <t>2022 Annual</t>
  </si>
  <si>
    <t>2023 Q1</t>
  </si>
  <si>
    <t>2023 Q2</t>
  </si>
  <si>
    <t>2023 Annual</t>
  </si>
  <si>
    <t>2023 Q3</t>
  </si>
  <si>
    <t>2024 Q1</t>
  </si>
  <si>
    <t>2023 Q4</t>
  </si>
  <si>
    <t>2024 Q2</t>
  </si>
  <si>
    <t>INFLATION INDICES  - Updated 11/6/2024</t>
  </si>
  <si>
    <t>2024 Q3</t>
  </si>
  <si>
    <t>Entered into EEBACS 11/6/2024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</si>
</sst>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vertAlign val="superscript"/>
      <sz val="10"/>
      <color indexed="10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00B050"/>
      <name val="Arial"/>
      <family val="2"/>
    </font>
    <font>
      <b/>
      <i/>
      <sz val="9"/>
      <color rgb="FF00B050"/>
      <name val="Arial"/>
      <family val="2"/>
    </font>
    <font>
      <sz val="9"/>
      <color rgb="FF7030A0"/>
      <name val="Arial"/>
      <family val="2"/>
    </font>
    <font>
      <sz val="10"/>
      <color rgb="FF7030A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rgb="FF00B050"/>
      <name val="Arial"/>
      <family val="2"/>
    </font>
    <font>
      <b/>
      <sz val="8"/>
      <color rgb="FFFF0000"/>
      <name val="Arial"/>
      <family val="2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0"/>
      <color rgb="FFC00000"/>
      <name val="Arial"/>
      <family val="2"/>
    </font>
    <font>
      <b/>
      <sz val="8"/>
      <color rgb="FF00B05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vertAlign val="superscript"/>
      <sz val="10"/>
      <color rgb="FFFF000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10"/>
      <color rgb="FF7030A0"/>
      <name val="Arial"/>
      <family val="2"/>
    </font>
    <font>
      <u/>
      <sz val="10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666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Border="1"/>
    <xf numFmtId="164" fontId="3" fillId="0" borderId="1" xfId="0" applyNumberFormat="1" applyFont="1" applyFill="1" applyBorder="1"/>
    <xf numFmtId="164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/>
    <xf numFmtId="0" fontId="0" fillId="0" borderId="0" xfId="0" applyFill="1"/>
    <xf numFmtId="164" fontId="8" fillId="0" borderId="2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4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Fill="1" applyBorder="1"/>
    <xf numFmtId="164" fontId="3" fillId="0" borderId="10" xfId="0" applyNumberFormat="1" applyFont="1" applyFill="1" applyBorder="1"/>
    <xf numFmtId="164" fontId="3" fillId="0" borderId="12" xfId="0" applyNumberFormat="1" applyFont="1" applyFill="1" applyBorder="1"/>
    <xf numFmtId="0" fontId="1" fillId="0" borderId="9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164" fontId="1" fillId="0" borderId="2" xfId="0" applyNumberFormat="1" applyFont="1" applyFill="1" applyBorder="1"/>
    <xf numFmtId="0" fontId="1" fillId="0" borderId="5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/>
    <xf numFmtId="0" fontId="1" fillId="0" borderId="5" xfId="0" applyNumberFormat="1" applyFont="1" applyFill="1" applyBorder="1" applyAlignment="1">
      <alignment horizontal="right" wrapText="1"/>
    </xf>
    <xf numFmtId="164" fontId="8" fillId="0" borderId="2" xfId="0" applyNumberFormat="1" applyFont="1" applyFill="1" applyBorder="1" applyAlignment="1">
      <alignment horizontal="right" wrapText="1"/>
    </xf>
    <xf numFmtId="0" fontId="3" fillId="0" borderId="2" xfId="0" applyNumberFormat="1" applyFont="1" applyFill="1" applyBorder="1" applyAlignment="1">
      <alignment horizontal="right" wrapText="1"/>
    </xf>
    <xf numFmtId="0" fontId="3" fillId="0" borderId="2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 wrapText="1"/>
    </xf>
    <xf numFmtId="164" fontId="3" fillId="0" borderId="2" xfId="0" applyNumberFormat="1" applyFont="1" applyFill="1" applyBorder="1" applyAlignment="1"/>
    <xf numFmtId="164" fontId="8" fillId="0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164" fontId="15" fillId="0" borderId="2" xfId="0" applyNumberFormat="1" applyFont="1" applyFill="1" applyBorder="1" applyAlignment="1"/>
    <xf numFmtId="0" fontId="8" fillId="0" borderId="2" xfId="0" applyNumberFormat="1" applyFont="1" applyFill="1" applyBorder="1" applyAlignment="1"/>
    <xf numFmtId="164" fontId="10" fillId="0" borderId="2" xfId="0" applyNumberFormat="1" applyFont="1" applyFill="1" applyBorder="1" applyAlignment="1">
      <alignment horizontal="right"/>
    </xf>
    <xf numFmtId="164" fontId="8" fillId="0" borderId="12" xfId="0" applyNumberFormat="1" applyFont="1" applyFill="1" applyBorder="1"/>
    <xf numFmtId="0" fontId="2" fillId="0" borderId="15" xfId="0" applyFont="1" applyFill="1" applyBorder="1" applyAlignment="1">
      <alignment horizontal="center"/>
    </xf>
    <xf numFmtId="0" fontId="19" fillId="0" borderId="0" xfId="0" applyFont="1" applyAlignment="1">
      <alignment horizontal="centerContinuous"/>
    </xf>
    <xf numFmtId="164" fontId="14" fillId="0" borderId="2" xfId="0" applyNumberFormat="1" applyFont="1" applyFill="1" applyBorder="1" applyAlignment="1">
      <alignment horizontal="right"/>
    </xf>
    <xf numFmtId="164" fontId="8" fillId="0" borderId="19" xfId="0" applyNumberFormat="1" applyFont="1" applyFill="1" applyBorder="1"/>
    <xf numFmtId="164" fontId="3" fillId="0" borderId="20" xfId="0" applyNumberFormat="1" applyFont="1" applyFill="1" applyBorder="1"/>
    <xf numFmtId="0" fontId="8" fillId="0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/>
    <xf numFmtId="0" fontId="3" fillId="0" borderId="1" xfId="0" applyNumberFormat="1" applyFont="1" applyFill="1" applyBorder="1"/>
    <xf numFmtId="0" fontId="3" fillId="0" borderId="9" xfId="0" applyFont="1" applyFill="1" applyBorder="1" applyAlignment="1">
      <alignment horizontal="right"/>
    </xf>
    <xf numFmtId="164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8" fillId="0" borderId="9" xfId="0" applyFont="1" applyFill="1" applyBorder="1" applyAlignment="1">
      <alignment horizontal="right"/>
    </xf>
    <xf numFmtId="164" fontId="8" fillId="0" borderId="17" xfId="0" applyNumberFormat="1" applyFont="1" applyFill="1" applyBorder="1" applyAlignment="1">
      <alignment horizontal="right"/>
    </xf>
    <xf numFmtId="0" fontId="8" fillId="0" borderId="1" xfId="0" applyNumberFormat="1" applyFont="1" applyFill="1" applyBorder="1"/>
    <xf numFmtId="164" fontId="17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2" fontId="8" fillId="4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2" fontId="8" fillId="5" borderId="1" xfId="0" applyNumberFormat="1" applyFont="1" applyFill="1" applyBorder="1" applyAlignment="1">
      <alignment horizontal="right"/>
    </xf>
    <xf numFmtId="2" fontId="14" fillId="0" borderId="1" xfId="0" applyNumberFormat="1" applyFont="1" applyFill="1" applyBorder="1" applyAlignment="1">
      <alignment horizontal="right"/>
    </xf>
    <xf numFmtId="2" fontId="14" fillId="5" borderId="1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2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/>
    <xf numFmtId="164" fontId="3" fillId="0" borderId="22" xfId="0" applyNumberFormat="1" applyFont="1" applyBorder="1"/>
    <xf numFmtId="164" fontId="3" fillId="0" borderId="4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1" fontId="3" fillId="0" borderId="1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164" fontId="3" fillId="0" borderId="4" xfId="0" applyNumberFormat="1" applyFont="1" applyBorder="1"/>
    <xf numFmtId="164" fontId="7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right"/>
    </xf>
    <xf numFmtId="164" fontId="13" fillId="0" borderId="1" xfId="0" applyNumberFormat="1" applyFont="1" applyBorder="1"/>
    <xf numFmtId="0" fontId="3" fillId="0" borderId="5" xfId="0" applyFont="1" applyBorder="1" applyAlignment="1">
      <alignment horizontal="right"/>
    </xf>
    <xf numFmtId="164" fontId="3" fillId="0" borderId="2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3" xfId="0" applyNumberFormat="1" applyFont="1" applyBorder="1"/>
    <xf numFmtId="164" fontId="3" fillId="0" borderId="23" xfId="0" applyNumberFormat="1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" fontId="3" fillId="0" borderId="2" xfId="0" applyNumberFormat="1" applyFont="1" applyBorder="1"/>
    <xf numFmtId="0" fontId="1" fillId="0" borderId="9" xfId="0" applyFont="1" applyBorder="1" applyAlignment="1">
      <alignment horizontal="right"/>
    </xf>
    <xf numFmtId="0" fontId="1" fillId="0" borderId="23" xfId="0" applyFont="1" applyBorder="1"/>
    <xf numFmtId="164" fontId="1" fillId="0" borderId="3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0" fontId="1" fillId="0" borderId="5" xfId="0" applyFont="1" applyBorder="1" applyAlignment="1">
      <alignment horizontal="right"/>
    </xf>
    <xf numFmtId="164" fontId="1" fillId="0" borderId="2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164" fontId="1" fillId="0" borderId="22" xfId="0" applyNumberFormat="1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1" fillId="0" borderId="2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64" fontId="1" fillId="0" borderId="2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64" fontId="1" fillId="0" borderId="23" xfId="0" applyNumberFormat="1" applyFont="1" applyBorder="1"/>
    <xf numFmtId="164" fontId="3" fillId="0" borderId="5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1" fontId="8" fillId="0" borderId="2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 wrapText="1"/>
    </xf>
    <xf numFmtId="164" fontId="3" fillId="0" borderId="23" xfId="0" applyNumberFormat="1" applyFont="1" applyBorder="1" applyAlignment="1">
      <alignment wrapText="1"/>
    </xf>
    <xf numFmtId="164" fontId="8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164" fontId="8" fillId="0" borderId="14" xfId="0" applyNumberFormat="1" applyFont="1" applyBorder="1" applyAlignment="1">
      <alignment horizontal="right" wrapText="1"/>
    </xf>
    <xf numFmtId="164" fontId="14" fillId="0" borderId="2" xfId="0" applyNumberFormat="1" applyFont="1" applyBorder="1" applyAlignment="1">
      <alignment horizontal="right" wrapText="1"/>
    </xf>
    <xf numFmtId="164" fontId="3" fillId="0" borderId="14" xfId="0" applyNumberFormat="1" applyFont="1" applyBorder="1" applyAlignment="1">
      <alignment horizontal="right" wrapText="1"/>
    </xf>
    <xf numFmtId="164" fontId="8" fillId="0" borderId="14" xfId="0" applyNumberFormat="1" applyFont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3" fillId="0" borderId="14" xfId="0" applyNumberFormat="1" applyFont="1" applyBorder="1"/>
    <xf numFmtId="0" fontId="3" fillId="0" borderId="2" xfId="0" applyFont="1" applyBorder="1"/>
    <xf numFmtId="164" fontId="14" fillId="0" borderId="14" xfId="0" applyNumberFormat="1" applyFont="1" applyBorder="1" applyAlignment="1">
      <alignment wrapText="1"/>
    </xf>
    <xf numFmtId="164" fontId="8" fillId="0" borderId="2" xfId="0" applyNumberFormat="1" applyFont="1" applyBorder="1"/>
    <xf numFmtId="164" fontId="8" fillId="0" borderId="14" xfId="0" applyNumberFormat="1" applyFont="1" applyBorder="1"/>
    <xf numFmtId="164" fontId="15" fillId="0" borderId="2" xfId="0" applyNumberFormat="1" applyFont="1" applyBorder="1"/>
    <xf numFmtId="0" fontId="8" fillId="0" borderId="2" xfId="0" applyFont="1" applyBorder="1"/>
    <xf numFmtId="164" fontId="15" fillId="0" borderId="2" xfId="0" applyNumberFormat="1" applyFont="1" applyBorder="1" applyAlignment="1">
      <alignment horizontal="right"/>
    </xf>
    <xf numFmtId="164" fontId="16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5" fillId="0" borderId="14" xfId="0" applyNumberFormat="1" applyFont="1" applyBorder="1"/>
    <xf numFmtId="0" fontId="15" fillId="0" borderId="2" xfId="0" applyFont="1" applyBorder="1"/>
    <xf numFmtId="164" fontId="3" fillId="4" borderId="2" xfId="0" applyNumberFormat="1" applyFont="1" applyFill="1" applyBorder="1"/>
    <xf numFmtId="0" fontId="8" fillId="0" borderId="5" xfId="0" applyFont="1" applyBorder="1" applyAlignment="1">
      <alignment horizontal="right"/>
    </xf>
    <xf numFmtId="164" fontId="8" fillId="0" borderId="23" xfId="0" applyNumberFormat="1" applyFont="1" applyBorder="1"/>
    <xf numFmtId="164" fontId="8" fillId="4" borderId="14" xfId="0" applyNumberFormat="1" applyFont="1" applyFill="1" applyBorder="1" applyAlignment="1">
      <alignment horizontal="right"/>
    </xf>
    <xf numFmtId="164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/>
    <xf numFmtId="0" fontId="8" fillId="0" borderId="2" xfId="0" applyFont="1" applyBorder="1" applyAlignment="1">
      <alignment horizontal="center"/>
    </xf>
    <xf numFmtId="164" fontId="8" fillId="0" borderId="12" xfId="0" applyNumberFormat="1" applyFont="1" applyBorder="1"/>
    <xf numFmtId="164" fontId="8" fillId="0" borderId="13" xfId="0" applyNumberFormat="1" applyFont="1" applyBorder="1"/>
    <xf numFmtId="164" fontId="8" fillId="0" borderId="3" xfId="0" applyNumberFormat="1" applyFont="1" applyBorder="1"/>
    <xf numFmtId="164" fontId="8" fillId="4" borderId="2" xfId="0" applyNumberFormat="1" applyFont="1" applyFill="1" applyBorder="1"/>
    <xf numFmtId="164" fontId="8" fillId="0" borderId="2" xfId="0" applyNumberFormat="1" applyFont="1" applyBorder="1" applyAlignment="1">
      <alignment horizontal="center"/>
    </xf>
    <xf numFmtId="0" fontId="1" fillId="0" borderId="24" xfId="0" applyFont="1" applyBorder="1"/>
    <xf numFmtId="164" fontId="3" fillId="0" borderId="25" xfId="0" applyNumberFormat="1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0" fontId="3" fillId="0" borderId="27" xfId="0" applyFont="1" applyBorder="1"/>
    <xf numFmtId="0" fontId="1" fillId="0" borderId="27" xfId="0" applyFont="1" applyBorder="1" applyAlignment="1">
      <alignment horizontal="center"/>
    </xf>
    <xf numFmtId="164" fontId="3" fillId="0" borderId="28" xfId="0" applyNumberFormat="1" applyFont="1" applyBorder="1"/>
    <xf numFmtId="164" fontId="3" fillId="0" borderId="29" xfId="0" applyNumberFormat="1" applyFont="1" applyBorder="1"/>
    <xf numFmtId="0" fontId="13" fillId="0" borderId="0" xfId="0" applyFont="1"/>
    <xf numFmtId="0" fontId="3" fillId="0" borderId="30" xfId="0" applyFont="1" applyBorder="1"/>
    <xf numFmtId="0" fontId="0" fillId="0" borderId="31" xfId="0" applyBorder="1"/>
    <xf numFmtId="0" fontId="0" fillId="0" borderId="32" xfId="0" applyBorder="1"/>
    <xf numFmtId="0" fontId="2" fillId="0" borderId="15" xfId="0" applyFont="1" applyBorder="1"/>
    <xf numFmtId="0" fontId="6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2" fillId="0" borderId="38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0" fillId="0" borderId="9" xfId="0" applyBorder="1"/>
    <xf numFmtId="0" fontId="2" fillId="0" borderId="4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164" fontId="3" fillId="0" borderId="42" xfId="0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164" fontId="25" fillId="0" borderId="42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40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3" fillId="0" borderId="40" xfId="0" applyFont="1" applyBorder="1"/>
    <xf numFmtId="0" fontId="7" fillId="0" borderId="43" xfId="0" applyFont="1" applyBorder="1" applyAlignment="1">
      <alignment horizontal="right"/>
    </xf>
    <xf numFmtId="164" fontId="3" fillId="0" borderId="40" xfId="0" applyNumberFormat="1" applyFont="1" applyBorder="1"/>
    <xf numFmtId="164" fontId="7" fillId="0" borderId="18" xfId="0" applyNumberFormat="1" applyFont="1" applyBorder="1"/>
    <xf numFmtId="164" fontId="7" fillId="0" borderId="41" xfId="0" applyNumberFormat="1" applyFont="1" applyBorder="1"/>
    <xf numFmtId="164" fontId="3" fillId="0" borderId="42" xfId="0" applyNumberFormat="1" applyFont="1" applyBorder="1"/>
    <xf numFmtId="164" fontId="7" fillId="0" borderId="43" xfId="0" applyNumberFormat="1" applyFont="1" applyBorder="1"/>
    <xf numFmtId="164" fontId="25" fillId="0" borderId="41" xfId="0" applyNumberFormat="1" applyFont="1" applyBorder="1"/>
    <xf numFmtId="164" fontId="25" fillId="0" borderId="42" xfId="0" applyNumberFormat="1" applyFont="1" applyBorder="1"/>
    <xf numFmtId="164" fontId="25" fillId="0" borderId="43" xfId="0" applyNumberFormat="1" applyFont="1" applyBorder="1"/>
    <xf numFmtId="164" fontId="7" fillId="0" borderId="11" xfId="0" applyNumberFormat="1" applyFont="1" applyBorder="1"/>
    <xf numFmtId="164" fontId="3" fillId="0" borderId="40" xfId="0" applyNumberFormat="1" applyFont="1" applyBorder="1" applyAlignment="1">
      <alignment horizontal="right"/>
    </xf>
    <xf numFmtId="164" fontId="7" fillId="0" borderId="18" xfId="0" applyNumberFormat="1" applyFont="1" applyBorder="1" applyAlignment="1">
      <alignment horizontal="right"/>
    </xf>
    <xf numFmtId="164" fontId="3" fillId="0" borderId="43" xfId="0" applyNumberFormat="1" applyFont="1" applyBorder="1" applyAlignment="1">
      <alignment horizontal="right"/>
    </xf>
    <xf numFmtId="2" fontId="3" fillId="0" borderId="40" xfId="0" applyNumberFormat="1" applyFont="1" applyBorder="1" applyAlignment="1">
      <alignment horizontal="right"/>
    </xf>
    <xf numFmtId="164" fontId="7" fillId="0" borderId="43" xfId="0" applyNumberFormat="1" applyFont="1" applyBorder="1" applyAlignment="1">
      <alignment horizontal="right"/>
    </xf>
    <xf numFmtId="10" fontId="7" fillId="0" borderId="18" xfId="0" applyNumberFormat="1" applyFont="1" applyBorder="1"/>
    <xf numFmtId="10" fontId="7" fillId="0" borderId="41" xfId="0" applyNumberFormat="1" applyFont="1" applyBorder="1"/>
    <xf numFmtId="164" fontId="7" fillId="0" borderId="42" xfId="0" applyNumberFormat="1" applyFont="1" applyBorder="1"/>
    <xf numFmtId="10" fontId="7" fillId="0" borderId="43" xfId="0" applyNumberFormat="1" applyFont="1" applyBorder="1"/>
    <xf numFmtId="10" fontId="7" fillId="0" borderId="11" xfId="0" applyNumberFormat="1" applyFont="1" applyBorder="1"/>
    <xf numFmtId="10" fontId="7" fillId="0" borderId="18" xfId="0" applyNumberFormat="1" applyFont="1" applyBorder="1" applyAlignment="1">
      <alignment horizontal="right"/>
    </xf>
    <xf numFmtId="10" fontId="7" fillId="0" borderId="43" xfId="0" applyNumberFormat="1" applyFont="1" applyBorder="1" applyAlignment="1">
      <alignment horizontal="right"/>
    </xf>
    <xf numFmtId="165" fontId="3" fillId="0" borderId="40" xfId="0" applyNumberFormat="1" applyFont="1" applyBorder="1" applyAlignment="1">
      <alignment horizontal="right"/>
    </xf>
    <xf numFmtId="164" fontId="26" fillId="0" borderId="42" xfId="0" applyNumberFormat="1" applyFont="1" applyBorder="1" applyAlignment="1">
      <alignment horizontal="right"/>
    </xf>
    <xf numFmtId="164" fontId="3" fillId="6" borderId="40" xfId="0" applyNumberFormat="1" applyFont="1" applyFill="1" applyBorder="1" applyAlignment="1">
      <alignment horizontal="right"/>
    </xf>
    <xf numFmtId="10" fontId="7" fillId="6" borderId="18" xfId="0" applyNumberFormat="1" applyFont="1" applyFill="1" applyBorder="1" applyAlignment="1">
      <alignment horizontal="right"/>
    </xf>
    <xf numFmtId="10" fontId="7" fillId="6" borderId="43" xfId="0" applyNumberFormat="1" applyFont="1" applyFill="1" applyBorder="1" applyAlignment="1">
      <alignment horizontal="right"/>
    </xf>
    <xf numFmtId="164" fontId="3" fillId="0" borderId="44" xfId="0" applyNumberFormat="1" applyFont="1" applyBorder="1" applyAlignment="1">
      <alignment horizontal="right"/>
    </xf>
    <xf numFmtId="164" fontId="27" fillId="5" borderId="40" xfId="0" applyNumberFormat="1" applyFont="1" applyFill="1" applyBorder="1" applyAlignment="1">
      <alignment horizontal="center"/>
    </xf>
    <xf numFmtId="164" fontId="27" fillId="5" borderId="41" xfId="0" applyNumberFormat="1" applyFont="1" applyFill="1" applyBorder="1" applyAlignment="1">
      <alignment horizontal="center"/>
    </xf>
    <xf numFmtId="0" fontId="28" fillId="0" borderId="45" xfId="0" applyFont="1" applyBorder="1"/>
    <xf numFmtId="164" fontId="2" fillId="0" borderId="40" xfId="0" applyNumberFormat="1" applyFont="1" applyBorder="1"/>
    <xf numFmtId="164" fontId="2" fillId="0" borderId="46" xfId="0" applyNumberFormat="1" applyFont="1" applyBorder="1"/>
    <xf numFmtId="164" fontId="3" fillId="0" borderId="47" xfId="0" applyNumberFormat="1" applyFont="1" applyBorder="1"/>
    <xf numFmtId="164" fontId="3" fillId="0" borderId="47" xfId="0" applyNumberFormat="1" applyFont="1" applyBorder="1" applyAlignment="1">
      <alignment horizontal="right"/>
    </xf>
    <xf numFmtId="165" fontId="3" fillId="0" borderId="47" xfId="0" applyNumberFormat="1" applyFont="1" applyBorder="1" applyAlignment="1">
      <alignment horizontal="right"/>
    </xf>
    <xf numFmtId="0" fontId="24" fillId="0" borderId="9" xfId="0" applyFont="1" applyBorder="1" applyAlignment="1">
      <alignment horizontal="right"/>
    </xf>
    <xf numFmtId="10" fontId="29" fillId="0" borderId="18" xfId="0" applyNumberFormat="1" applyFont="1" applyBorder="1"/>
    <xf numFmtId="0" fontId="24" fillId="0" borderId="40" xfId="0" applyFont="1" applyBorder="1"/>
    <xf numFmtId="0" fontId="24" fillId="0" borderId="41" xfId="0" applyFont="1" applyBorder="1"/>
    <xf numFmtId="10" fontId="3" fillId="0" borderId="18" xfId="0" applyNumberFormat="1" applyFont="1" applyBorder="1"/>
    <xf numFmtId="164" fontId="3" fillId="0" borderId="40" xfId="0" applyNumberFormat="1" applyFont="1" applyBorder="1" applyAlignment="1">
      <alignment horizontal="right" wrapText="1"/>
    </xf>
    <xf numFmtId="165" fontId="3" fillId="0" borderId="40" xfId="0" applyNumberFormat="1" applyFont="1" applyBorder="1" applyAlignment="1">
      <alignment horizontal="right" wrapText="1"/>
    </xf>
    <xf numFmtId="166" fontId="3" fillId="0" borderId="18" xfId="0" applyNumberFormat="1" applyFont="1" applyBorder="1"/>
    <xf numFmtId="166" fontId="29" fillId="7" borderId="18" xfId="0" applyNumberFormat="1" applyFont="1" applyFill="1" applyBorder="1"/>
    <xf numFmtId="164" fontId="30" fillId="5" borderId="40" xfId="0" applyNumberFormat="1" applyFont="1" applyFill="1" applyBorder="1"/>
    <xf numFmtId="164" fontId="26" fillId="0" borderId="42" xfId="0" applyNumberFormat="1" applyFont="1" applyBorder="1"/>
    <xf numFmtId="164" fontId="2" fillId="0" borderId="41" xfId="0" applyNumberFormat="1" applyFont="1" applyBorder="1"/>
    <xf numFmtId="164" fontId="2" fillId="0" borderId="42" xfId="0" applyNumberFormat="1" applyFont="1" applyBorder="1"/>
    <xf numFmtId="164" fontId="13" fillId="0" borderId="40" xfId="0" applyNumberFormat="1" applyFont="1" applyBorder="1" applyAlignment="1">
      <alignment horizontal="center"/>
    </xf>
    <xf numFmtId="10" fontId="31" fillId="0" borderId="18" xfId="0" applyNumberFormat="1" applyFont="1" applyBorder="1"/>
    <xf numFmtId="10" fontId="31" fillId="0" borderId="43" xfId="0" applyNumberFormat="1" applyFont="1" applyBorder="1"/>
    <xf numFmtId="164" fontId="30" fillId="0" borderId="40" xfId="0" applyNumberFormat="1" applyFont="1" applyBorder="1" applyAlignment="1">
      <alignment horizontal="right"/>
    </xf>
    <xf numFmtId="0" fontId="28" fillId="0" borderId="9" xfId="0" applyFont="1" applyBorder="1"/>
    <xf numFmtId="164" fontId="2" fillId="0" borderId="43" xfId="0" applyNumberFormat="1" applyFont="1" applyBorder="1"/>
    <xf numFmtId="10" fontId="7" fillId="0" borderId="11" xfId="0" applyNumberFormat="1" applyFont="1" applyBorder="1" applyAlignment="1">
      <alignment horizontal="right"/>
    </xf>
    <xf numFmtId="0" fontId="28" fillId="0" borderId="5" xfId="0" applyFont="1" applyBorder="1"/>
    <xf numFmtId="164" fontId="2" fillId="0" borderId="47" xfId="0" applyNumberFormat="1" applyFont="1" applyBorder="1"/>
    <xf numFmtId="10" fontId="31" fillId="0" borderId="48" xfId="0" applyNumberFormat="1" applyFont="1" applyBorder="1"/>
    <xf numFmtId="10" fontId="31" fillId="0" borderId="41" xfId="0" applyNumberFormat="1" applyFont="1" applyBorder="1"/>
    <xf numFmtId="164" fontId="2" fillId="0" borderId="49" xfId="0" applyNumberFormat="1" applyFont="1" applyBorder="1"/>
    <xf numFmtId="10" fontId="31" fillId="0" borderId="50" xfId="0" applyNumberFormat="1" applyFont="1" applyBorder="1"/>
    <xf numFmtId="164" fontId="2" fillId="0" borderId="50" xfId="0" applyNumberFormat="1" applyFont="1" applyBorder="1"/>
    <xf numFmtId="10" fontId="7" fillId="0" borderId="48" xfId="0" applyNumberFormat="1" applyFont="1" applyBorder="1" applyAlignment="1">
      <alignment horizontal="right"/>
    </xf>
    <xf numFmtId="10" fontId="7" fillId="0" borderId="50" xfId="0" applyNumberFormat="1" applyFont="1" applyBorder="1" applyAlignment="1">
      <alignment horizontal="right"/>
    </xf>
    <xf numFmtId="10" fontId="7" fillId="0" borderId="13" xfId="0" applyNumberFormat="1" applyFont="1" applyBorder="1" applyAlignment="1">
      <alignment horizontal="right"/>
    </xf>
    <xf numFmtId="10" fontId="7" fillId="0" borderId="48" xfId="0" applyNumberFormat="1" applyFont="1" applyBorder="1"/>
    <xf numFmtId="164" fontId="31" fillId="0" borderId="49" xfId="0" applyNumberFormat="1" applyFont="1" applyBorder="1"/>
    <xf numFmtId="10" fontId="31" fillId="0" borderId="13" xfId="0" applyNumberFormat="1" applyFont="1" applyBorder="1"/>
    <xf numFmtId="165" fontId="2" fillId="0" borderId="47" xfId="0" applyNumberFormat="1" applyFont="1" applyBorder="1"/>
    <xf numFmtId="0" fontId="32" fillId="0" borderId="0" xfId="0" applyFont="1"/>
    <xf numFmtId="0" fontId="2" fillId="8" borderId="16" xfId="0" applyFont="1" applyFill="1" applyBorder="1" applyAlignment="1">
      <alignment horizontal="center" wrapText="1"/>
    </xf>
    <xf numFmtId="0" fontId="33" fillId="0" borderId="21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3" fillId="0" borderId="7" xfId="0" applyFont="1" applyBorder="1" applyAlignment="1">
      <alignment horizontal="center" wrapText="1"/>
    </xf>
    <xf numFmtId="0" fontId="26" fillId="8" borderId="16" xfId="0" applyFont="1" applyFill="1" applyBorder="1" applyAlignment="1">
      <alignment horizontal="center" wrapText="1"/>
    </xf>
    <xf numFmtId="0" fontId="0" fillId="8" borderId="1" xfId="0" applyFill="1" applyBorder="1"/>
    <xf numFmtId="0" fontId="3" fillId="0" borderId="20" xfId="0" applyFont="1" applyBorder="1" applyAlignment="1">
      <alignment horizontal="right"/>
    </xf>
    <xf numFmtId="0" fontId="25" fillId="0" borderId="10" xfId="0" applyFont="1" applyBorder="1" applyAlignment="1">
      <alignment horizontal="center"/>
    </xf>
    <xf numFmtId="164" fontId="32" fillId="8" borderId="1" xfId="0" applyNumberFormat="1" applyFont="1" applyFill="1" applyBorder="1" applyAlignment="1">
      <alignment horizontal="center"/>
    </xf>
    <xf numFmtId="164" fontId="26" fillId="8" borderId="1" xfId="0" applyNumberFormat="1" applyFont="1" applyFill="1" applyBorder="1"/>
    <xf numFmtId="164" fontId="0" fillId="0" borderId="22" xfId="0" applyNumberFormat="1" applyBorder="1"/>
    <xf numFmtId="164" fontId="25" fillId="0" borderId="10" xfId="0" applyNumberFormat="1" applyFont="1" applyBorder="1"/>
    <xf numFmtId="164" fontId="25" fillId="8" borderId="1" xfId="0" applyNumberFormat="1" applyFont="1" applyFill="1" applyBorder="1" applyAlignment="1">
      <alignment horizontal="right"/>
    </xf>
    <xf numFmtId="2" fontId="7" fillId="0" borderId="10" xfId="0" applyNumberFormat="1" applyFont="1" applyBorder="1"/>
    <xf numFmtId="164" fontId="7" fillId="8" borderId="1" xfId="0" applyNumberFormat="1" applyFont="1" applyFill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  <xf numFmtId="164" fontId="20" fillId="0" borderId="22" xfId="0" applyNumberFormat="1" applyFont="1" applyBorder="1"/>
    <xf numFmtId="164" fontId="27" fillId="5" borderId="0" xfId="0" applyNumberFormat="1" applyFont="1" applyFill="1" applyAlignment="1">
      <alignment horizontal="center"/>
    </xf>
    <xf numFmtId="164" fontId="26" fillId="8" borderId="2" xfId="0" applyNumberFormat="1" applyFont="1" applyFill="1" applyBorder="1" applyAlignment="1">
      <alignment horizontal="right"/>
    </xf>
    <xf numFmtId="164" fontId="26" fillId="8" borderId="2" xfId="0" applyNumberFormat="1" applyFont="1" applyFill="1" applyBorder="1"/>
    <xf numFmtId="0" fontId="26" fillId="8" borderId="2" xfId="0" applyFont="1" applyFill="1" applyBorder="1"/>
    <xf numFmtId="164" fontId="26" fillId="8" borderId="5" xfId="0" applyNumberFormat="1" applyFont="1" applyFill="1" applyBorder="1" applyAlignment="1">
      <alignment horizontal="right"/>
    </xf>
    <xf numFmtId="0" fontId="34" fillId="8" borderId="2" xfId="0" applyFont="1" applyFill="1" applyBorder="1"/>
    <xf numFmtId="164" fontId="27" fillId="5" borderId="22" xfId="0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right"/>
    </xf>
    <xf numFmtId="164" fontId="1" fillId="9" borderId="22" xfId="0" applyNumberFormat="1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164" fontId="3" fillId="5" borderId="2" xfId="0" applyNumberFormat="1" applyFont="1" applyFill="1" applyBorder="1" applyAlignment="1">
      <alignment horizontal="right" wrapText="1"/>
    </xf>
    <xf numFmtId="164" fontId="3" fillId="5" borderId="2" xfId="0" applyNumberFormat="1" applyFont="1" applyFill="1" applyBorder="1" applyAlignment="1"/>
    <xf numFmtId="0" fontId="3" fillId="5" borderId="9" xfId="0" applyFont="1" applyFill="1" applyBorder="1" applyAlignment="1">
      <alignment horizontal="right"/>
    </xf>
    <xf numFmtId="164" fontId="3" fillId="5" borderId="1" xfId="0" applyNumberFormat="1" applyFont="1" applyFill="1" applyBorder="1" applyAlignment="1"/>
    <xf numFmtId="164" fontId="3" fillId="5" borderId="1" xfId="0" applyNumberFormat="1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centerContinuous"/>
    </xf>
    <xf numFmtId="2" fontId="0" fillId="0" borderId="0" xfId="0" applyNumberFormat="1"/>
    <xf numFmtId="10" fontId="5" fillId="0" borderId="0" xfId="1" applyNumberFormat="1" applyFont="1" applyAlignment="1">
      <alignment horizontal="centerContinuous"/>
    </xf>
    <xf numFmtId="10" fontId="0" fillId="0" borderId="0" xfId="1" applyNumberFormat="1" applyFont="1"/>
    <xf numFmtId="0" fontId="3" fillId="0" borderId="45" xfId="0" applyFont="1" applyFill="1" applyBorder="1" applyAlignment="1">
      <alignment horizontal="center"/>
    </xf>
    <xf numFmtId="164" fontId="7" fillId="0" borderId="45" xfId="0" applyNumberFormat="1" applyFont="1" applyBorder="1"/>
    <xf numFmtId="10" fontId="7" fillId="0" borderId="45" xfId="0" applyNumberFormat="1" applyFont="1" applyBorder="1"/>
    <xf numFmtId="10" fontId="3" fillId="0" borderId="45" xfId="0" applyNumberFormat="1" applyFont="1" applyBorder="1"/>
    <xf numFmtId="10" fontId="3" fillId="5" borderId="45" xfId="0" applyNumberFormat="1" applyFont="1" applyFill="1" applyBorder="1"/>
    <xf numFmtId="2" fontId="14" fillId="0" borderId="53" xfId="0" applyNumberFormat="1" applyFont="1" applyFill="1" applyBorder="1" applyAlignment="1">
      <alignment horizontal="right"/>
    </xf>
    <xf numFmtId="2" fontId="14" fillId="5" borderId="53" xfId="0" applyNumberFormat="1" applyFont="1" applyFill="1" applyBorder="1" applyAlignment="1">
      <alignment horizontal="right"/>
    </xf>
    <xf numFmtId="2" fontId="8" fillId="0" borderId="53" xfId="0" applyNumberFormat="1" applyFont="1" applyFill="1" applyBorder="1" applyAlignment="1">
      <alignment horizontal="right"/>
    </xf>
    <xf numFmtId="2" fontId="8" fillId="5" borderId="53" xfId="0" applyNumberFormat="1" applyFont="1" applyFill="1" applyBorder="1" applyAlignment="1">
      <alignment horizontal="right"/>
    </xf>
    <xf numFmtId="164" fontId="3" fillId="0" borderId="45" xfId="0" applyNumberFormat="1" applyFont="1" applyFill="1" applyBorder="1"/>
    <xf numFmtId="164" fontId="8" fillId="0" borderId="10" xfId="0" applyNumberFormat="1" applyFont="1" applyFill="1" applyBorder="1"/>
    <xf numFmtId="164" fontId="8" fillId="0" borderId="20" xfId="0" applyNumberFormat="1" applyFont="1" applyFill="1" applyBorder="1"/>
    <xf numFmtId="2" fontId="3" fillId="0" borderId="55" xfId="0" applyNumberFormat="1" applyFont="1" applyFill="1" applyBorder="1"/>
    <xf numFmtId="10" fontId="3" fillId="0" borderId="1" xfId="1" applyNumberFormat="1" applyFont="1" applyFill="1" applyBorder="1"/>
    <xf numFmtId="164" fontId="3" fillId="0" borderId="55" xfId="0" applyNumberFormat="1" applyFont="1" applyFill="1" applyBorder="1"/>
    <xf numFmtId="164" fontId="3" fillId="0" borderId="56" xfId="0" applyNumberFormat="1" applyFont="1" applyFill="1" applyBorder="1"/>
    <xf numFmtId="10" fontId="3" fillId="0" borderId="2" xfId="1" applyNumberFormat="1" applyFont="1" applyFill="1" applyBorder="1"/>
    <xf numFmtId="164" fontId="3" fillId="5" borderId="56" xfId="0" applyNumberFormat="1" applyFont="1" applyFill="1" applyBorder="1"/>
    <xf numFmtId="10" fontId="3" fillId="5" borderId="2" xfId="1" applyNumberFormat="1" applyFont="1" applyFill="1" applyBorder="1"/>
    <xf numFmtId="2" fontId="3" fillId="0" borderId="56" xfId="0" applyNumberFormat="1" applyFont="1" applyFill="1" applyBorder="1"/>
    <xf numFmtId="2" fontId="3" fillId="5" borderId="56" xfId="0" applyNumberFormat="1" applyFont="1" applyFill="1" applyBorder="1"/>
    <xf numFmtId="2" fontId="8" fillId="0" borderId="56" xfId="0" applyNumberFormat="1" applyFont="1" applyFill="1" applyBorder="1"/>
    <xf numFmtId="10" fontId="8" fillId="0" borderId="2" xfId="1" applyNumberFormat="1" applyFont="1" applyFill="1" applyBorder="1"/>
    <xf numFmtId="10" fontId="8" fillId="5" borderId="2" xfId="1" applyNumberFormat="1" applyFont="1" applyFill="1" applyBorder="1"/>
    <xf numFmtId="2" fontId="8" fillId="0" borderId="55" xfId="0" applyNumberFormat="1" applyFont="1" applyFill="1" applyBorder="1"/>
    <xf numFmtId="10" fontId="8" fillId="0" borderId="1" xfId="1" applyNumberFormat="1" applyFont="1" applyFill="1" applyBorder="1"/>
    <xf numFmtId="2" fontId="8" fillId="5" borderId="55" xfId="0" applyNumberFormat="1" applyFont="1" applyFill="1" applyBorder="1"/>
    <xf numFmtId="10" fontId="8" fillId="5" borderId="1" xfId="1" applyNumberFormat="1" applyFont="1" applyFill="1" applyBorder="1"/>
    <xf numFmtId="2" fontId="8" fillId="0" borderId="57" xfId="0" applyNumberFormat="1" applyFont="1" applyFill="1" applyBorder="1"/>
    <xf numFmtId="10" fontId="8" fillId="0" borderId="58" xfId="1" applyNumberFormat="1" applyFont="1" applyFill="1" applyBorder="1"/>
    <xf numFmtId="2" fontId="8" fillId="5" borderId="57" xfId="0" applyNumberFormat="1" applyFont="1" applyFill="1" applyBorder="1"/>
    <xf numFmtId="10" fontId="8" fillId="5" borderId="58" xfId="1" applyNumberFormat="1" applyFont="1" applyFill="1" applyBorder="1"/>
    <xf numFmtId="2" fontId="35" fillId="5" borderId="57" xfId="0" applyNumberFormat="1" applyFont="1" applyFill="1" applyBorder="1"/>
    <xf numFmtId="0" fontId="3" fillId="10" borderId="1" xfId="0" applyFont="1" applyFill="1" applyBorder="1" applyAlignment="1">
      <alignment horizontal="right"/>
    </xf>
    <xf numFmtId="2" fontId="8" fillId="1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/>
    </xf>
    <xf numFmtId="0" fontId="3" fillId="11" borderId="1" xfId="0" applyFont="1" applyFill="1" applyBorder="1" applyAlignment="1">
      <alignment horizontal="right"/>
    </xf>
    <xf numFmtId="2" fontId="8" fillId="11" borderId="1" xfId="0" applyNumberFormat="1" applyFont="1" applyFill="1" applyBorder="1" applyAlignment="1">
      <alignment horizontal="right"/>
    </xf>
    <xf numFmtId="10" fontId="0" fillId="0" borderId="0" xfId="1" applyNumberFormat="1" applyFont="1" applyAlignment="1">
      <alignment horizontal="center"/>
    </xf>
    <xf numFmtId="10" fontId="3" fillId="0" borderId="1" xfId="1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164" fontId="7" fillId="0" borderId="45" xfId="0" applyNumberFormat="1" applyFont="1" applyBorder="1" applyAlignment="1">
      <alignment vertical="center"/>
    </xf>
    <xf numFmtId="10" fontId="7" fillId="0" borderId="45" xfId="0" applyNumberFormat="1" applyFont="1" applyBorder="1" applyAlignment="1">
      <alignment vertical="center"/>
    </xf>
    <xf numFmtId="10" fontId="3" fillId="0" borderId="45" xfId="0" applyNumberFormat="1" applyFont="1" applyBorder="1" applyAlignment="1">
      <alignment vertical="center"/>
    </xf>
    <xf numFmtId="10" fontId="3" fillId="5" borderId="45" xfId="0" applyNumberFormat="1" applyFont="1" applyFill="1" applyBorder="1" applyAlignment="1">
      <alignment vertical="center"/>
    </xf>
    <xf numFmtId="2" fontId="8" fillId="5" borderId="53" xfId="0" applyNumberFormat="1" applyFont="1" applyFill="1" applyBorder="1" applyAlignment="1">
      <alignment horizontal="right" vertical="center"/>
    </xf>
    <xf numFmtId="2" fontId="8" fillId="0" borderId="53" xfId="0" applyNumberFormat="1" applyFont="1" applyFill="1" applyBorder="1" applyAlignment="1">
      <alignment horizontal="right" vertical="center"/>
    </xf>
    <xf numFmtId="164" fontId="3" fillId="0" borderId="4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166" fontId="8" fillId="2" borderId="53" xfId="1" applyNumberFormat="1" applyFont="1" applyFill="1" applyBorder="1" applyAlignment="1">
      <alignment horizontal="right" vertical="center"/>
    </xf>
    <xf numFmtId="166" fontId="8" fillId="11" borderId="53" xfId="1" applyNumberFormat="1" applyFont="1" applyFill="1" applyBorder="1" applyAlignment="1">
      <alignment horizontal="right" vertical="center"/>
    </xf>
    <xf numFmtId="166" fontId="8" fillId="10" borderId="53" xfId="1" applyNumberFormat="1" applyFont="1" applyFill="1" applyBorder="1" applyAlignment="1">
      <alignment horizontal="right" vertical="center"/>
    </xf>
    <xf numFmtId="166" fontId="8" fillId="2" borderId="57" xfId="0" applyNumberFormat="1" applyFont="1" applyFill="1" applyBorder="1"/>
    <xf numFmtId="166" fontId="8" fillId="11" borderId="57" xfId="0" applyNumberFormat="1" applyFont="1" applyFill="1" applyBorder="1"/>
    <xf numFmtId="166" fontId="8" fillId="10" borderId="57" xfId="0" applyNumberFormat="1" applyFont="1" applyFill="1" applyBorder="1"/>
    <xf numFmtId="0" fontId="0" fillId="0" borderId="0" xfId="0" applyAlignment="1">
      <alignment horizontal="centerContinuous" vertical="center"/>
    </xf>
    <xf numFmtId="2" fontId="0" fillId="0" borderId="0" xfId="0" applyNumberFormat="1" applyAlignment="1">
      <alignment horizontal="centerContinuous"/>
    </xf>
    <xf numFmtId="10" fontId="0" fillId="0" borderId="0" xfId="1" applyNumberFormat="1" applyFont="1" applyAlignment="1">
      <alignment horizontal="centerContinuous"/>
    </xf>
    <xf numFmtId="10" fontId="3" fillId="5" borderId="45" xfId="0" applyNumberFormat="1" applyFont="1" applyFill="1" applyBorder="1" applyAlignment="1">
      <alignment horizontal="right"/>
    </xf>
    <xf numFmtId="10" fontId="3" fillId="0" borderId="1" xfId="1" applyNumberFormat="1" applyFont="1" applyFill="1" applyBorder="1" applyAlignment="1">
      <alignment horizontal="right"/>
    </xf>
    <xf numFmtId="10" fontId="3" fillId="0" borderId="2" xfId="1" applyNumberFormat="1" applyFont="1" applyFill="1" applyBorder="1" applyAlignment="1">
      <alignment horizontal="right"/>
    </xf>
    <xf numFmtId="10" fontId="3" fillId="5" borderId="2" xfId="1" applyNumberFormat="1" applyFont="1" applyFill="1" applyBorder="1" applyAlignment="1">
      <alignment horizontal="right"/>
    </xf>
    <xf numFmtId="10" fontId="8" fillId="0" borderId="58" xfId="1" applyNumberFormat="1" applyFont="1" applyFill="1" applyBorder="1" applyAlignment="1">
      <alignment horizontal="right"/>
    </xf>
    <xf numFmtId="166" fontId="8" fillId="2" borderId="53" xfId="1" applyNumberFormat="1" applyFont="1" applyFill="1" applyBorder="1" applyAlignment="1">
      <alignment horizontal="right"/>
    </xf>
    <xf numFmtId="166" fontId="8" fillId="11" borderId="58" xfId="1" applyNumberFormat="1" applyFont="1" applyFill="1" applyBorder="1" applyAlignment="1">
      <alignment horizontal="right"/>
    </xf>
    <xf numFmtId="166" fontId="8" fillId="10" borderId="53" xfId="1" applyNumberFormat="1" applyFont="1" applyFill="1" applyBorder="1" applyAlignment="1">
      <alignment horizontal="right"/>
    </xf>
    <xf numFmtId="10" fontId="3" fillId="6" borderId="45" xfId="0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right"/>
    </xf>
    <xf numFmtId="2" fontId="8" fillId="12" borderId="1" xfId="0" applyNumberFormat="1" applyFont="1" applyFill="1" applyBorder="1" applyAlignment="1">
      <alignment horizontal="right"/>
    </xf>
    <xf numFmtId="10" fontId="3" fillId="12" borderId="45" xfId="0" applyNumberFormat="1" applyFont="1" applyFill="1" applyBorder="1" applyAlignment="1">
      <alignment vertical="center"/>
    </xf>
    <xf numFmtId="2" fontId="8" fillId="12" borderId="57" xfId="0" applyNumberFormat="1" applyFont="1" applyFill="1" applyBorder="1"/>
    <xf numFmtId="10" fontId="3" fillId="12" borderId="45" xfId="0" applyNumberFormat="1" applyFont="1" applyFill="1" applyBorder="1" applyAlignment="1">
      <alignment horizontal="right"/>
    </xf>
    <xf numFmtId="0" fontId="1" fillId="0" borderId="9" xfId="0" applyNumberFormat="1" applyFont="1" applyFill="1" applyBorder="1"/>
    <xf numFmtId="164" fontId="8" fillId="5" borderId="17" xfId="0" applyNumberFormat="1" applyFont="1" applyFill="1" applyBorder="1" applyAlignment="1">
      <alignment horizontal="right"/>
    </xf>
    <xf numFmtId="164" fontId="3" fillId="0" borderId="55" xfId="0" applyNumberFormat="1" applyFont="1" applyFill="1" applyBorder="1" applyAlignment="1">
      <alignment horizontal="right"/>
    </xf>
    <xf numFmtId="164" fontId="3" fillId="0" borderId="56" xfId="0" applyNumberFormat="1" applyFont="1" applyFill="1" applyBorder="1" applyAlignment="1">
      <alignment horizontal="right"/>
    </xf>
    <xf numFmtId="164" fontId="8" fillId="0" borderId="56" xfId="0" applyNumberFormat="1" applyFont="1" applyFill="1" applyBorder="1" applyAlignment="1">
      <alignment horizontal="right"/>
    </xf>
    <xf numFmtId="164" fontId="8" fillId="0" borderId="56" xfId="0" applyNumberFormat="1" applyFont="1" applyFill="1" applyBorder="1" applyAlignment="1">
      <alignment horizontal="right" wrapText="1"/>
    </xf>
    <xf numFmtId="164" fontId="3" fillId="0" borderId="56" xfId="0" applyNumberFormat="1" applyFont="1" applyFill="1" applyBorder="1" applyAlignment="1">
      <alignment horizontal="right" wrapText="1"/>
    </xf>
    <xf numFmtId="164" fontId="3" fillId="0" borderId="56" xfId="0" applyNumberFormat="1" applyFont="1" applyFill="1" applyBorder="1" applyAlignment="1"/>
    <xf numFmtId="164" fontId="8" fillId="0" borderId="56" xfId="0" applyNumberFormat="1" applyFont="1" applyFill="1" applyBorder="1" applyAlignment="1"/>
    <xf numFmtId="164" fontId="15" fillId="0" borderId="56" xfId="0" applyNumberFormat="1" applyFont="1" applyFill="1" applyBorder="1" applyAlignment="1"/>
    <xf numFmtId="164" fontId="3" fillId="0" borderId="55" xfId="0" applyNumberFormat="1" applyFont="1" applyFill="1" applyBorder="1" applyAlignment="1"/>
    <xf numFmtId="164" fontId="8" fillId="0" borderId="55" xfId="0" applyNumberFormat="1" applyFont="1" applyFill="1" applyBorder="1" applyAlignment="1">
      <alignment horizontal="right"/>
    </xf>
    <xf numFmtId="164" fontId="8" fillId="5" borderId="55" xfId="0" applyNumberFormat="1" applyFont="1" applyFill="1" applyBorder="1" applyAlignment="1">
      <alignment horizontal="right"/>
    </xf>
    <xf numFmtId="10" fontId="8" fillId="5" borderId="45" xfId="1" applyNumberFormat="1" applyFont="1" applyFill="1" applyBorder="1" applyAlignment="1">
      <alignment horizontal="right"/>
    </xf>
    <xf numFmtId="164" fontId="3" fillId="0" borderId="62" xfId="0" applyNumberFormat="1" applyFont="1" applyFill="1" applyBorder="1"/>
    <xf numFmtId="164" fontId="7" fillId="8" borderId="59" xfId="0" applyNumberFormat="1" applyFont="1" applyFill="1" applyBorder="1" applyAlignment="1">
      <alignment horizontal="right"/>
    </xf>
    <xf numFmtId="10" fontId="7" fillId="8" borderId="59" xfId="1" applyNumberFormat="1" applyFont="1" applyFill="1" applyBorder="1" applyAlignment="1">
      <alignment horizontal="right"/>
    </xf>
    <xf numFmtId="10" fontId="7" fillId="8" borderId="60" xfId="1" applyNumberFormat="1" applyFont="1" applyFill="1" applyBorder="1" applyAlignment="1">
      <alignment horizontal="right"/>
    </xf>
    <xf numFmtId="10" fontId="7" fillId="8" borderId="60" xfId="1" applyNumberFormat="1" applyFont="1" applyFill="1" applyBorder="1" applyAlignment="1">
      <alignment horizontal="right" wrapText="1"/>
    </xf>
    <xf numFmtId="10" fontId="7" fillId="8" borderId="60" xfId="1" applyNumberFormat="1" applyFont="1" applyFill="1" applyBorder="1" applyAlignment="1"/>
    <xf numFmtId="10" fontId="7" fillId="8" borderId="45" xfId="1" applyNumberFormat="1" applyFont="1" applyFill="1" applyBorder="1" applyAlignment="1">
      <alignment horizontal="right"/>
    </xf>
    <xf numFmtId="164" fontId="8" fillId="8" borderId="45" xfId="0" applyNumberFormat="1" applyFont="1" applyFill="1" applyBorder="1" applyAlignment="1">
      <alignment horizontal="right"/>
    </xf>
    <xf numFmtId="10" fontId="8" fillId="8" borderId="45" xfId="1" applyNumberFormat="1" applyFont="1" applyFill="1" applyBorder="1" applyAlignment="1">
      <alignment horizontal="right"/>
    </xf>
    <xf numFmtId="164" fontId="3" fillId="8" borderId="63" xfId="0" applyNumberFormat="1" applyFont="1" applyFill="1" applyBorder="1"/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3" fillId="8" borderId="59" xfId="0" applyNumberFormat="1" applyFont="1" applyFill="1" applyBorder="1" applyAlignment="1">
      <alignment horizontal="right"/>
    </xf>
    <xf numFmtId="164" fontId="13" fillId="0" borderId="55" xfId="0" applyNumberFormat="1" applyFont="1" applyFill="1" applyBorder="1" applyAlignment="1">
      <alignment horizontal="right"/>
    </xf>
    <xf numFmtId="164" fontId="13" fillId="8" borderId="59" xfId="0" applyNumberFormat="1" applyFont="1" applyFill="1" applyBorder="1" applyAlignment="1">
      <alignment horizontal="right"/>
    </xf>
    <xf numFmtId="10" fontId="3" fillId="8" borderId="45" xfId="1" applyNumberFormat="1" applyFont="1" applyFill="1" applyBorder="1" applyAlignment="1">
      <alignment horizontal="right"/>
    </xf>
    <xf numFmtId="10" fontId="3" fillId="8" borderId="61" xfId="1" applyNumberFormat="1" applyFont="1" applyFill="1" applyBorder="1" applyAlignment="1">
      <alignment horizontal="right"/>
    </xf>
    <xf numFmtId="10" fontId="3" fillId="8" borderId="61" xfId="1" applyNumberFormat="1" applyFont="1" applyFill="1" applyBorder="1"/>
    <xf numFmtId="10" fontId="8" fillId="8" borderId="61" xfId="1" applyNumberFormat="1" applyFont="1" applyFill="1" applyBorder="1" applyAlignment="1">
      <alignment horizontal="right"/>
    </xf>
    <xf numFmtId="164" fontId="3" fillId="0" borderId="65" xfId="0" applyNumberFormat="1" applyFont="1" applyFill="1" applyBorder="1" applyAlignment="1">
      <alignment horizontal="right"/>
    </xf>
    <xf numFmtId="10" fontId="8" fillId="8" borderId="60" xfId="1" applyNumberFormat="1" applyFont="1" applyFill="1" applyBorder="1" applyAlignment="1">
      <alignment horizontal="right"/>
    </xf>
    <xf numFmtId="10" fontId="8" fillId="8" borderId="61" xfId="1" applyNumberFormat="1" applyFont="1" applyFill="1" applyBorder="1" applyAlignment="1">
      <alignment horizontal="right" wrapText="1"/>
    </xf>
    <xf numFmtId="10" fontId="3" fillId="8" borderId="61" xfId="1" applyNumberFormat="1" applyFont="1" applyFill="1" applyBorder="1" applyAlignment="1">
      <alignment horizontal="right" wrapText="1"/>
    </xf>
    <xf numFmtId="10" fontId="3" fillId="8" borderId="61" xfId="1" applyNumberFormat="1" applyFont="1" applyFill="1" applyBorder="1" applyAlignment="1"/>
    <xf numFmtId="10" fontId="8" fillId="8" borderId="61" xfId="1" applyNumberFormat="1" applyFont="1" applyFill="1" applyBorder="1" applyAlignment="1"/>
    <xf numFmtId="10" fontId="15" fillId="8" borderId="61" xfId="1" applyNumberFormat="1" applyFont="1" applyFill="1" applyBorder="1" applyAlignment="1">
      <alignment horizontal="right"/>
    </xf>
    <xf numFmtId="10" fontId="10" fillId="8" borderId="61" xfId="1" applyNumberFormat="1" applyFont="1" applyFill="1" applyBorder="1" applyAlignment="1">
      <alignment horizontal="right"/>
    </xf>
    <xf numFmtId="10" fontId="3" fillId="8" borderId="45" xfId="1" applyNumberFormat="1" applyFont="1" applyFill="1" applyBorder="1" applyAlignment="1"/>
    <xf numFmtId="10" fontId="17" fillId="8" borderId="45" xfId="1" applyNumberFormat="1" applyFont="1" applyFill="1" applyBorder="1" applyAlignment="1">
      <alignment horizontal="right"/>
    </xf>
    <xf numFmtId="10" fontId="18" fillId="8" borderId="45" xfId="1" applyNumberFormat="1" applyFont="1" applyFill="1" applyBorder="1" applyAlignment="1">
      <alignment horizontal="right"/>
    </xf>
    <xf numFmtId="164" fontId="8" fillId="8" borderId="59" xfId="0" applyNumberFormat="1" applyFont="1" applyFill="1" applyBorder="1" applyAlignment="1">
      <alignment horizontal="right"/>
    </xf>
    <xf numFmtId="164" fontId="3" fillId="8" borderId="66" xfId="0" applyNumberFormat="1" applyFont="1" applyFill="1" applyBorder="1"/>
    <xf numFmtId="2" fontId="8" fillId="5" borderId="9" xfId="0" applyNumberFormat="1" applyFont="1" applyFill="1" applyBorder="1" applyAlignment="1">
      <alignment horizontal="right"/>
    </xf>
    <xf numFmtId="2" fontId="14" fillId="5" borderId="9" xfId="0" applyNumberFormat="1" applyFont="1" applyFill="1" applyBorder="1" applyAlignment="1">
      <alignment horizontal="right"/>
    </xf>
    <xf numFmtId="0" fontId="3" fillId="0" borderId="56" xfId="0" applyNumberFormat="1" applyFont="1" applyFill="1" applyBorder="1" applyAlignment="1">
      <alignment horizontal="right"/>
    </xf>
    <xf numFmtId="164" fontId="14" fillId="0" borderId="56" xfId="0" applyNumberFormat="1" applyFont="1" applyFill="1" applyBorder="1" applyAlignment="1">
      <alignment horizontal="right"/>
    </xf>
    <xf numFmtId="0" fontId="3" fillId="0" borderId="56" xfId="0" applyNumberFormat="1" applyFont="1" applyFill="1" applyBorder="1" applyAlignment="1"/>
    <xf numFmtId="0" fontId="8" fillId="0" borderId="56" xfId="0" applyNumberFormat="1" applyFont="1" applyFill="1" applyBorder="1" applyAlignment="1"/>
    <xf numFmtId="0" fontId="3" fillId="0" borderId="55" xfId="0" applyNumberFormat="1" applyFont="1" applyFill="1" applyBorder="1" applyAlignment="1"/>
    <xf numFmtId="0" fontId="8" fillId="0" borderId="55" xfId="0" applyNumberFormat="1" applyFont="1" applyFill="1" applyBorder="1"/>
    <xf numFmtId="0" fontId="3" fillId="0" borderId="62" xfId="0" applyNumberFormat="1" applyFont="1" applyFill="1" applyBorder="1"/>
    <xf numFmtId="164" fontId="8" fillId="2" borderId="55" xfId="0" applyNumberFormat="1" applyFont="1" applyFill="1" applyBorder="1" applyAlignment="1">
      <alignment horizontal="right"/>
    </xf>
    <xf numFmtId="164" fontId="3" fillId="13" borderId="9" xfId="0" applyNumberFormat="1" applyFont="1" applyFill="1" applyBorder="1"/>
    <xf numFmtId="164" fontId="13" fillId="13" borderId="9" xfId="0" applyNumberFormat="1" applyFont="1" applyFill="1" applyBorder="1"/>
    <xf numFmtId="164" fontId="3" fillId="13" borderId="5" xfId="0" applyNumberFormat="1" applyFont="1" applyFill="1" applyBorder="1" applyAlignment="1">
      <alignment horizontal="right"/>
    </xf>
    <xf numFmtId="164" fontId="3" fillId="13" borderId="5" xfId="0" applyNumberFormat="1" applyFont="1" applyFill="1" applyBorder="1"/>
    <xf numFmtId="164" fontId="8" fillId="13" borderId="5" xfId="0" applyNumberFormat="1" applyFont="1" applyFill="1" applyBorder="1" applyAlignment="1">
      <alignment horizontal="right"/>
    </xf>
    <xf numFmtId="164" fontId="8" fillId="13" borderId="5" xfId="0" applyNumberFormat="1" applyFont="1" applyFill="1" applyBorder="1" applyAlignment="1">
      <alignment horizontal="right" wrapText="1"/>
    </xf>
    <xf numFmtId="164" fontId="3" fillId="13" borderId="5" xfId="0" applyNumberFormat="1" applyFont="1" applyFill="1" applyBorder="1" applyAlignment="1">
      <alignment horizontal="right" wrapText="1"/>
    </xf>
    <xf numFmtId="164" fontId="3" fillId="13" borderId="5" xfId="0" applyNumberFormat="1" applyFont="1" applyFill="1" applyBorder="1" applyAlignment="1"/>
    <xf numFmtId="164" fontId="3" fillId="13" borderId="9" xfId="0" applyNumberFormat="1" applyFont="1" applyFill="1" applyBorder="1" applyAlignment="1"/>
    <xf numFmtId="164" fontId="8" fillId="13" borderId="9" xfId="0" applyNumberFormat="1" applyFont="1" applyFill="1" applyBorder="1" applyAlignment="1">
      <alignment horizontal="right"/>
    </xf>
    <xf numFmtId="164" fontId="3" fillId="13" borderId="9" xfId="0" applyNumberFormat="1" applyFont="1" applyFill="1" applyBorder="1" applyAlignment="1">
      <alignment horizontal="right"/>
    </xf>
    <xf numFmtId="2" fontId="8" fillId="13" borderId="9" xfId="0" applyNumberFormat="1" applyFont="1" applyFill="1" applyBorder="1" applyAlignment="1">
      <alignment horizontal="right"/>
    </xf>
    <xf numFmtId="2" fontId="3" fillId="13" borderId="9" xfId="0" applyNumberFormat="1" applyFont="1" applyFill="1" applyBorder="1" applyAlignment="1">
      <alignment horizontal="right"/>
    </xf>
    <xf numFmtId="2" fontId="14" fillId="13" borderId="9" xfId="0" applyNumberFormat="1" applyFont="1" applyFill="1" applyBorder="1" applyAlignment="1">
      <alignment horizontal="right"/>
    </xf>
    <xf numFmtId="164" fontId="3" fillId="13" borderId="17" xfId="0" applyNumberFormat="1" applyFont="1" applyFill="1" applyBorder="1" applyAlignment="1">
      <alignment horizontal="right"/>
    </xf>
    <xf numFmtId="164" fontId="7" fillId="13" borderId="17" xfId="0" applyNumberFormat="1" applyFont="1" applyFill="1" applyBorder="1" applyAlignment="1">
      <alignment horizontal="right"/>
    </xf>
    <xf numFmtId="164" fontId="13" fillId="13" borderId="17" xfId="0" applyNumberFormat="1" applyFont="1" applyFill="1" applyBorder="1" applyAlignment="1">
      <alignment horizontal="right"/>
    </xf>
    <xf numFmtId="164" fontId="3" fillId="13" borderId="14" xfId="0" applyNumberFormat="1" applyFont="1" applyFill="1" applyBorder="1" applyAlignment="1">
      <alignment horizontal="right"/>
    </xf>
    <xf numFmtId="164" fontId="3" fillId="13" borderId="14" xfId="0" applyNumberFormat="1" applyFont="1" applyFill="1" applyBorder="1"/>
    <xf numFmtId="164" fontId="8" fillId="13" borderId="14" xfId="0" applyNumberFormat="1" applyFont="1" applyFill="1" applyBorder="1" applyAlignment="1">
      <alignment horizontal="right"/>
    </xf>
    <xf numFmtId="164" fontId="8" fillId="13" borderId="14" xfId="0" applyNumberFormat="1" applyFont="1" applyFill="1" applyBorder="1" applyAlignment="1">
      <alignment horizontal="right" wrapText="1"/>
    </xf>
    <xf numFmtId="164" fontId="3" fillId="13" borderId="14" xfId="0" applyNumberFormat="1" applyFont="1" applyFill="1" applyBorder="1" applyAlignment="1">
      <alignment horizontal="right" wrapText="1"/>
    </xf>
    <xf numFmtId="164" fontId="3" fillId="13" borderId="14" xfId="0" applyNumberFormat="1" applyFont="1" applyFill="1" applyBorder="1" applyAlignment="1"/>
    <xf numFmtId="164" fontId="8" fillId="13" borderId="14" xfId="0" applyNumberFormat="1" applyFont="1" applyFill="1" applyBorder="1" applyAlignment="1"/>
    <xf numFmtId="164" fontId="15" fillId="13" borderId="14" xfId="0" applyNumberFormat="1" applyFont="1" applyFill="1" applyBorder="1" applyAlignment="1">
      <alignment horizontal="right"/>
    </xf>
    <xf numFmtId="164" fontId="10" fillId="13" borderId="14" xfId="0" applyNumberFormat="1" applyFont="1" applyFill="1" applyBorder="1" applyAlignment="1">
      <alignment horizontal="right"/>
    </xf>
    <xf numFmtId="164" fontId="3" fillId="13" borderId="17" xfId="0" applyNumberFormat="1" applyFont="1" applyFill="1" applyBorder="1" applyAlignment="1"/>
    <xf numFmtId="164" fontId="8" fillId="13" borderId="17" xfId="0" applyNumberFormat="1" applyFont="1" applyFill="1" applyBorder="1" applyAlignment="1">
      <alignment horizontal="right"/>
    </xf>
    <xf numFmtId="164" fontId="17" fillId="13" borderId="17" xfId="0" applyNumberFormat="1" applyFont="1" applyFill="1" applyBorder="1" applyAlignment="1">
      <alignment horizontal="right"/>
    </xf>
    <xf numFmtId="164" fontId="18" fillId="13" borderId="17" xfId="0" applyNumberFormat="1" applyFont="1" applyFill="1" applyBorder="1" applyAlignment="1">
      <alignment horizontal="right"/>
    </xf>
    <xf numFmtId="164" fontId="3" fillId="13" borderId="17" xfId="0" applyNumberFormat="1" applyFont="1" applyFill="1" applyBorder="1"/>
    <xf numFmtId="0" fontId="3" fillId="13" borderId="1" xfId="0" applyFont="1" applyFill="1" applyBorder="1"/>
    <xf numFmtId="1" fontId="3" fillId="13" borderId="1" xfId="0" applyNumberFormat="1" applyFont="1" applyFill="1" applyBorder="1"/>
    <xf numFmtId="1" fontId="3" fillId="13" borderId="2" xfId="0" applyNumberFormat="1" applyFont="1" applyFill="1" applyBorder="1" applyAlignment="1">
      <alignment horizontal="right"/>
    </xf>
    <xf numFmtId="1" fontId="3" fillId="13" borderId="2" xfId="0" applyNumberFormat="1" applyFont="1" applyFill="1" applyBorder="1"/>
    <xf numFmtId="1" fontId="1" fillId="13" borderId="2" xfId="0" applyNumberFormat="1" applyFont="1" applyFill="1" applyBorder="1" applyAlignment="1">
      <alignment horizontal="right"/>
    </xf>
    <xf numFmtId="1" fontId="8" fillId="13" borderId="2" xfId="0" applyNumberFormat="1" applyFont="1" applyFill="1" applyBorder="1" applyAlignment="1">
      <alignment horizontal="right"/>
    </xf>
    <xf numFmtId="164" fontId="3" fillId="13" borderId="2" xfId="0" applyNumberFormat="1" applyFont="1" applyFill="1" applyBorder="1" applyAlignment="1">
      <alignment horizontal="right"/>
    </xf>
    <xf numFmtId="164" fontId="8" fillId="13" borderId="2" xfId="0" applyNumberFormat="1" applyFont="1" applyFill="1" applyBorder="1" applyAlignment="1">
      <alignment horizontal="right" wrapText="1"/>
    </xf>
    <xf numFmtId="164" fontId="3" fillId="13" borderId="2" xfId="0" applyNumberFormat="1" applyFont="1" applyFill="1" applyBorder="1" applyAlignment="1">
      <alignment horizontal="right" wrapText="1"/>
    </xf>
    <xf numFmtId="164" fontId="3" fillId="13" borderId="2" xfId="0" applyNumberFormat="1" applyFont="1" applyFill="1" applyBorder="1" applyAlignment="1"/>
    <xf numFmtId="164" fontId="8" fillId="13" borderId="2" xfId="0" applyNumberFormat="1" applyFont="1" applyFill="1" applyBorder="1" applyAlignment="1"/>
    <xf numFmtId="164" fontId="3" fillId="13" borderId="1" xfId="0" applyNumberFormat="1" applyFont="1" applyFill="1" applyBorder="1" applyAlignment="1"/>
    <xf numFmtId="164" fontId="8" fillId="13" borderId="1" xfId="0" applyNumberFormat="1" applyFont="1" applyFill="1" applyBorder="1"/>
    <xf numFmtId="164" fontId="17" fillId="13" borderId="1" xfId="0" applyNumberFormat="1" applyFont="1" applyFill="1" applyBorder="1" applyAlignment="1">
      <alignment horizontal="right"/>
    </xf>
    <xf numFmtId="164" fontId="3" fillId="13" borderId="68" xfId="0" applyNumberFormat="1" applyFont="1" applyFill="1" applyBorder="1"/>
    <xf numFmtId="0" fontId="3" fillId="0" borderId="69" xfId="0" applyFont="1" applyFill="1" applyBorder="1"/>
    <xf numFmtId="0" fontId="3" fillId="0" borderId="57" xfId="0" applyFont="1" applyFill="1" applyBorder="1" applyAlignment="1">
      <alignment horizontal="center"/>
    </xf>
    <xf numFmtId="0" fontId="7" fillId="8" borderId="70" xfId="0" applyFont="1" applyFill="1" applyBorder="1" applyAlignment="1">
      <alignment horizontal="center"/>
    </xf>
    <xf numFmtId="0" fontId="3" fillId="8" borderId="70" xfId="0" applyFont="1" applyFill="1" applyBorder="1" applyAlignment="1">
      <alignment horizontal="center"/>
    </xf>
    <xf numFmtId="164" fontId="3" fillId="13" borderId="71" xfId="0" applyNumberFormat="1" applyFont="1" applyFill="1" applyBorder="1" applyAlignment="1">
      <alignment horizontal="center"/>
    </xf>
    <xf numFmtId="0" fontId="3" fillId="13" borderId="69" xfId="0" applyFont="1" applyFill="1" applyBorder="1" applyAlignment="1">
      <alignment horizontal="center"/>
    </xf>
    <xf numFmtId="0" fontId="3" fillId="0" borderId="57" xfId="0" applyFont="1" applyFill="1" applyBorder="1"/>
    <xf numFmtId="0" fontId="3" fillId="13" borderId="58" xfId="0" applyFont="1" applyFill="1" applyBorder="1"/>
    <xf numFmtId="0" fontId="2" fillId="0" borderId="74" xfId="0" applyFont="1" applyFill="1" applyBorder="1" applyAlignment="1">
      <alignment horizontal="center"/>
    </xf>
    <xf numFmtId="0" fontId="2" fillId="0" borderId="75" xfId="0" applyFont="1" applyFill="1" applyBorder="1" applyAlignment="1">
      <alignment horizontal="center" wrapText="1"/>
    </xf>
    <xf numFmtId="0" fontId="31" fillId="8" borderId="76" xfId="0" applyFont="1" applyFill="1" applyBorder="1" applyAlignment="1">
      <alignment horizontal="center" wrapText="1"/>
    </xf>
    <xf numFmtId="0" fontId="2" fillId="13" borderId="77" xfId="0" applyFont="1" applyFill="1" applyBorder="1" applyAlignment="1">
      <alignment horizontal="center" wrapText="1"/>
    </xf>
    <xf numFmtId="0" fontId="2" fillId="13" borderId="74" xfId="0" applyFont="1" applyFill="1" applyBorder="1" applyAlignment="1">
      <alignment horizontal="center" wrapText="1"/>
    </xf>
    <xf numFmtId="0" fontId="2" fillId="13" borderId="73" xfId="0" applyFont="1" applyFill="1" applyBorder="1" applyAlignment="1">
      <alignment horizontal="center" wrapText="1"/>
    </xf>
    <xf numFmtId="164" fontId="3" fillId="5" borderId="55" xfId="0" applyNumberFormat="1" applyFont="1" applyFill="1" applyBorder="1" applyAlignment="1">
      <alignment horizontal="right"/>
    </xf>
    <xf numFmtId="10" fontId="7" fillId="5" borderId="59" xfId="1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2" xfId="0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164" fontId="13" fillId="0" borderId="2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 wrapText="1"/>
    </xf>
    <xf numFmtId="0" fontId="3" fillId="0" borderId="80" xfId="0" applyFont="1" applyFill="1" applyBorder="1" applyAlignment="1">
      <alignment horizontal="right"/>
    </xf>
    <xf numFmtId="0" fontId="3" fillId="13" borderId="16" xfId="0" applyFont="1" applyFill="1" applyBorder="1" applyAlignment="1">
      <alignment horizontal="center"/>
    </xf>
    <xf numFmtId="164" fontId="3" fillId="13" borderId="1" xfId="0" applyNumberFormat="1" applyFont="1" applyFill="1" applyBorder="1"/>
    <xf numFmtId="164" fontId="13" fillId="13" borderId="1" xfId="0" applyNumberFormat="1" applyFont="1" applyFill="1" applyBorder="1"/>
    <xf numFmtId="164" fontId="3" fillId="13" borderId="2" xfId="0" applyNumberFormat="1" applyFont="1" applyFill="1" applyBorder="1"/>
    <xf numFmtId="0" fontId="1" fillId="13" borderId="2" xfId="0" applyNumberFormat="1" applyFont="1" applyFill="1" applyBorder="1"/>
    <xf numFmtId="164" fontId="1" fillId="13" borderId="2" xfId="0" applyNumberFormat="1" applyFont="1" applyFill="1" applyBorder="1" applyAlignment="1">
      <alignment horizontal="right"/>
    </xf>
    <xf numFmtId="164" fontId="8" fillId="13" borderId="2" xfId="0" applyNumberFormat="1" applyFont="1" applyFill="1" applyBorder="1" applyAlignment="1">
      <alignment horizontal="right"/>
    </xf>
    <xf numFmtId="164" fontId="3" fillId="13" borderId="1" xfId="0" applyNumberFormat="1" applyFont="1" applyFill="1" applyBorder="1" applyAlignment="1">
      <alignment horizontal="right"/>
    </xf>
    <xf numFmtId="0" fontId="3" fillId="13" borderId="1" xfId="0" applyFont="1" applyFill="1" applyBorder="1" applyAlignment="1">
      <alignment horizontal="right"/>
    </xf>
    <xf numFmtId="164" fontId="8" fillId="13" borderId="1" xfId="0" applyNumberFormat="1" applyFont="1" applyFill="1" applyBorder="1" applyAlignment="1">
      <alignment horizontal="right"/>
    </xf>
    <xf numFmtId="2" fontId="8" fillId="13" borderId="1" xfId="0" applyNumberFormat="1" applyFont="1" applyFill="1" applyBorder="1" applyAlignment="1">
      <alignment horizontal="right"/>
    </xf>
    <xf numFmtId="2" fontId="3" fillId="13" borderId="1" xfId="0" applyNumberFormat="1" applyFont="1" applyFill="1" applyBorder="1" applyAlignment="1">
      <alignment horizontal="right"/>
    </xf>
    <xf numFmtId="2" fontId="14" fillId="13" borderId="1" xfId="0" applyNumberFormat="1" applyFont="1" applyFill="1" applyBorder="1" applyAlignment="1">
      <alignment horizontal="right"/>
    </xf>
    <xf numFmtId="164" fontId="3" fillId="13" borderId="16" xfId="0" applyNumberFormat="1" applyFont="1" applyFill="1" applyBorder="1" applyAlignment="1">
      <alignment horizontal="center"/>
    </xf>
    <xf numFmtId="164" fontId="7" fillId="13" borderId="1" xfId="0" applyNumberFormat="1" applyFont="1" applyFill="1" applyBorder="1" applyAlignment="1">
      <alignment horizontal="right"/>
    </xf>
    <xf numFmtId="164" fontId="13" fillId="13" borderId="1" xfId="0" applyNumberFormat="1" applyFont="1" applyFill="1" applyBorder="1" applyAlignment="1">
      <alignment horizontal="right"/>
    </xf>
    <xf numFmtId="164" fontId="1" fillId="13" borderId="2" xfId="0" applyNumberFormat="1" applyFont="1" applyFill="1" applyBorder="1"/>
    <xf numFmtId="164" fontId="10" fillId="13" borderId="2" xfId="0" applyNumberFormat="1" applyFont="1" applyFill="1" applyBorder="1" applyAlignment="1">
      <alignment horizontal="right"/>
    </xf>
    <xf numFmtId="164" fontId="18" fillId="13" borderId="1" xfId="0" applyNumberFormat="1" applyFont="1" applyFill="1" applyBorder="1" applyAlignment="1">
      <alignment horizontal="right"/>
    </xf>
    <xf numFmtId="0" fontId="2" fillId="13" borderId="16" xfId="0" applyFont="1" applyFill="1" applyBorder="1" applyAlignment="1">
      <alignment horizontal="center" wrapText="1"/>
    </xf>
    <xf numFmtId="0" fontId="3" fillId="0" borderId="0" xfId="0" applyFont="1" applyFill="1"/>
    <xf numFmtId="0" fontId="5" fillId="0" borderId="0" xfId="0" applyFont="1" applyFill="1" applyAlignment="1">
      <alignment horizontal="centerContinuous"/>
    </xf>
    <xf numFmtId="164" fontId="8" fillId="13" borderId="5" xfId="0" applyNumberFormat="1" applyFont="1" applyFill="1" applyBorder="1" applyAlignment="1"/>
    <xf numFmtId="164" fontId="10" fillId="13" borderId="5" xfId="0" applyNumberFormat="1" applyFont="1" applyFill="1" applyBorder="1" applyAlignment="1">
      <alignment horizontal="right"/>
    </xf>
    <xf numFmtId="164" fontId="8" fillId="13" borderId="12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2" fontId="2" fillId="4" borderId="54" xfId="0" applyNumberFormat="1" applyFont="1" applyFill="1" applyBorder="1" applyAlignment="1">
      <alignment horizontal="center" wrapText="1"/>
    </xf>
    <xf numFmtId="0" fontId="2" fillId="8" borderId="52" xfId="0" applyFont="1" applyFill="1" applyBorder="1" applyAlignment="1">
      <alignment horizontal="center" wrapText="1"/>
    </xf>
    <xf numFmtId="10" fontId="2" fillId="8" borderId="16" xfId="1" applyNumberFormat="1" applyFont="1" applyFill="1" applyBorder="1" applyAlignment="1">
      <alignment horizontal="center" wrapText="1"/>
    </xf>
    <xf numFmtId="0" fontId="2" fillId="8" borderId="52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right"/>
    </xf>
    <xf numFmtId="10" fontId="10" fillId="8" borderId="60" xfId="1" applyNumberFormat="1" applyFont="1" applyFill="1" applyBorder="1"/>
    <xf numFmtId="164" fontId="8" fillId="0" borderId="56" xfId="0" applyNumberFormat="1" applyFont="1" applyFill="1" applyBorder="1"/>
    <xf numFmtId="10" fontId="8" fillId="8" borderId="61" xfId="1" applyNumberFormat="1" applyFont="1" applyFill="1" applyBorder="1"/>
    <xf numFmtId="164" fontId="8" fillId="13" borderId="14" xfId="0" applyNumberFormat="1" applyFont="1" applyFill="1" applyBorder="1"/>
    <xf numFmtId="0" fontId="8" fillId="13" borderId="5" xfId="0" applyNumberFormat="1" applyFont="1" applyFill="1" applyBorder="1"/>
    <xf numFmtId="0" fontId="8" fillId="0" borderId="56" xfId="0" applyNumberFormat="1" applyFont="1" applyFill="1" applyBorder="1"/>
    <xf numFmtId="1" fontId="8" fillId="13" borderId="2" xfId="0" applyNumberFormat="1" applyFont="1" applyFill="1" applyBorder="1"/>
    <xf numFmtId="0" fontId="8" fillId="0" borderId="0" xfId="0" applyFont="1"/>
    <xf numFmtId="0" fontId="8" fillId="0" borderId="5" xfId="0" applyNumberFormat="1" applyFont="1" applyFill="1" applyBorder="1" applyAlignment="1">
      <alignment horizontal="right"/>
    </xf>
    <xf numFmtId="10" fontId="10" fillId="8" borderId="60" xfId="1" applyNumberFormat="1" applyFont="1" applyFill="1" applyBorder="1" applyAlignment="1">
      <alignment horizontal="right"/>
    </xf>
    <xf numFmtId="0" fontId="8" fillId="0" borderId="65" xfId="0" applyNumberFormat="1" applyFont="1" applyFill="1" applyBorder="1" applyAlignment="1">
      <alignment horizontal="right"/>
    </xf>
    <xf numFmtId="0" fontId="8" fillId="0" borderId="56" xfId="0" applyNumberFormat="1" applyFont="1" applyFill="1" applyBorder="1" applyAlignment="1">
      <alignment horizontal="right"/>
    </xf>
    <xf numFmtId="164" fontId="8" fillId="0" borderId="65" xfId="0" applyNumberFormat="1" applyFont="1" applyFill="1" applyBorder="1" applyAlignment="1">
      <alignment horizontal="right"/>
    </xf>
    <xf numFmtId="164" fontId="8" fillId="13" borderId="11" xfId="0" applyNumberFormat="1" applyFont="1" applyFill="1" applyBorder="1" applyAlignment="1">
      <alignment horizontal="right"/>
    </xf>
    <xf numFmtId="0" fontId="8" fillId="13" borderId="11" xfId="0" applyFont="1" applyFill="1" applyBorder="1" applyAlignment="1">
      <alignment horizontal="right"/>
    </xf>
    <xf numFmtId="0" fontId="8" fillId="0" borderId="5" xfId="0" applyNumberFormat="1" applyFont="1" applyFill="1" applyBorder="1" applyAlignment="1">
      <alignment horizontal="right" wrapText="1"/>
    </xf>
    <xf numFmtId="10" fontId="10" fillId="8" borderId="61" xfId="1" applyNumberFormat="1" applyFont="1" applyFill="1" applyBorder="1" applyAlignment="1">
      <alignment horizontal="right" wrapText="1"/>
    </xf>
    <xf numFmtId="0" fontId="8" fillId="0" borderId="56" xfId="0" applyNumberFormat="1" applyFont="1" applyFill="1" applyBorder="1" applyAlignment="1">
      <alignment horizontal="right" wrapText="1"/>
    </xf>
    <xf numFmtId="10" fontId="10" fillId="8" borderId="60" xfId="1" applyNumberFormat="1" applyFont="1" applyFill="1" applyBorder="1" applyAlignment="1">
      <alignment horizontal="right" wrapText="1"/>
    </xf>
    <xf numFmtId="0" fontId="8" fillId="0" borderId="67" xfId="0" applyFont="1" applyFill="1" applyBorder="1" applyAlignment="1">
      <alignment horizontal="right"/>
    </xf>
    <xf numFmtId="10" fontId="10" fillId="8" borderId="60" xfId="1" applyNumberFormat="1" applyFont="1" applyFill="1" applyBorder="1" applyAlignment="1"/>
    <xf numFmtId="164" fontId="10" fillId="0" borderId="56" xfId="0" applyNumberFormat="1" applyFont="1" applyFill="1" applyBorder="1" applyAlignment="1">
      <alignment horizontal="right"/>
    </xf>
    <xf numFmtId="10" fontId="16" fillId="8" borderId="60" xfId="1" applyNumberFormat="1" applyFont="1" applyFill="1" applyBorder="1" applyAlignment="1"/>
    <xf numFmtId="10" fontId="10" fillId="8" borderId="59" xfId="1" applyNumberFormat="1" applyFont="1" applyFill="1" applyBorder="1" applyAlignment="1">
      <alignment horizontal="right"/>
    </xf>
    <xf numFmtId="10" fontId="10" fillId="8" borderId="45" xfId="1" applyNumberFormat="1" applyFont="1" applyFill="1" applyBorder="1" applyAlignment="1">
      <alignment horizontal="right"/>
    </xf>
    <xf numFmtId="164" fontId="3" fillId="8" borderId="64" xfId="0" applyNumberFormat="1" applyFont="1" applyFill="1" applyBorder="1" applyAlignment="1">
      <alignment horizontal="center"/>
    </xf>
    <xf numFmtId="10" fontId="8" fillId="5" borderId="59" xfId="1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right"/>
    </xf>
    <xf numFmtId="164" fontId="7" fillId="0" borderId="20" xfId="0" applyNumberFormat="1" applyFont="1" applyFill="1" applyBorder="1" applyAlignment="1">
      <alignment horizontal="right"/>
    </xf>
    <xf numFmtId="164" fontId="13" fillId="0" borderId="20" xfId="0" applyNumberFormat="1" applyFont="1" applyFill="1" applyBorder="1" applyAlignment="1">
      <alignment horizontal="right"/>
    </xf>
    <xf numFmtId="164" fontId="3" fillId="0" borderId="81" xfId="0" applyNumberFormat="1" applyFont="1" applyFill="1" applyBorder="1" applyAlignment="1">
      <alignment horizontal="right"/>
    </xf>
    <xf numFmtId="164" fontId="3" fillId="0" borderId="81" xfId="0" applyNumberFormat="1" applyFont="1" applyFill="1" applyBorder="1"/>
    <xf numFmtId="164" fontId="8" fillId="0" borderId="81" xfId="0" applyNumberFormat="1" applyFont="1" applyFill="1" applyBorder="1"/>
    <xf numFmtId="164" fontId="8" fillId="0" borderId="81" xfId="0" applyNumberFormat="1" applyFont="1" applyFill="1" applyBorder="1" applyAlignment="1">
      <alignment horizontal="right"/>
    </xf>
    <xf numFmtId="164" fontId="8" fillId="0" borderId="81" xfId="0" applyNumberFormat="1" applyFont="1" applyFill="1" applyBorder="1" applyAlignment="1">
      <alignment horizontal="right" wrapText="1"/>
    </xf>
    <xf numFmtId="164" fontId="3" fillId="0" borderId="81" xfId="0" applyNumberFormat="1" applyFont="1" applyFill="1" applyBorder="1" applyAlignment="1">
      <alignment horizontal="right" wrapText="1"/>
    </xf>
    <xf numFmtId="164" fontId="3" fillId="0" borderId="81" xfId="0" applyNumberFormat="1" applyFont="1" applyFill="1" applyBorder="1" applyAlignment="1"/>
    <xf numFmtId="164" fontId="8" fillId="0" borderId="81" xfId="0" applyNumberFormat="1" applyFont="1" applyFill="1" applyBorder="1" applyAlignment="1"/>
    <xf numFmtId="164" fontId="10" fillId="0" borderId="81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/>
    <xf numFmtId="164" fontId="8" fillId="0" borderId="20" xfId="0" applyNumberFormat="1" applyFont="1" applyFill="1" applyBorder="1" applyAlignment="1">
      <alignment horizontal="right"/>
    </xf>
    <xf numFmtId="164" fontId="3" fillId="0" borderId="82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31" fillId="8" borderId="84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/>
    </xf>
    <xf numFmtId="49" fontId="3" fillId="0" borderId="0" xfId="0" applyNumberFormat="1" applyFont="1"/>
    <xf numFmtId="0" fontId="2" fillId="0" borderId="7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 wrapText="1"/>
    </xf>
    <xf numFmtId="0" fontId="2" fillId="13" borderId="72" xfId="0" applyFont="1" applyFill="1" applyBorder="1" applyAlignment="1">
      <alignment horizontal="center" vertical="center" wrapText="1"/>
    </xf>
    <xf numFmtId="0" fontId="0" fillId="2" borderId="0" xfId="0" applyFill="1"/>
    <xf numFmtId="164" fontId="8" fillId="2" borderId="20" xfId="0" applyNumberFormat="1" applyFont="1" applyFill="1" applyBorder="1" applyAlignment="1">
      <alignment horizontal="right"/>
    </xf>
    <xf numFmtId="164" fontId="8" fillId="5" borderId="20" xfId="0" applyNumberFormat="1" applyFont="1" applyFill="1" applyBorder="1" applyAlignment="1">
      <alignment horizontal="right"/>
    </xf>
    <xf numFmtId="2" fontId="2" fillId="2" borderId="54" xfId="0" applyNumberFormat="1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41" fillId="0" borderId="20" xfId="2" applyBorder="1" applyAlignment="1">
      <alignment vertical="center"/>
    </xf>
    <xf numFmtId="10" fontId="8" fillId="8" borderId="59" xfId="1" applyNumberFormat="1" applyFont="1" applyFill="1" applyBorder="1" applyAlignment="1">
      <alignment horizontal="right"/>
    </xf>
    <xf numFmtId="0" fontId="41" fillId="0" borderId="20" xfId="2" applyBorder="1"/>
    <xf numFmtId="0" fontId="0" fillId="0" borderId="11" xfId="0" applyBorder="1"/>
    <xf numFmtId="0" fontId="18" fillId="0" borderId="20" xfId="0" applyFont="1" applyBorder="1"/>
    <xf numFmtId="0" fontId="0" fillId="2" borderId="85" xfId="0" applyFill="1" applyBorder="1" applyAlignment="1">
      <alignment vertical="center"/>
    </xf>
    <xf numFmtId="49" fontId="3" fillId="0" borderId="86" xfId="0" applyNumberFormat="1" applyFont="1" applyBorder="1" applyAlignment="1">
      <alignment vertical="center"/>
    </xf>
    <xf numFmtId="0" fontId="13" fillId="0" borderId="87" xfId="0" applyFont="1" applyBorder="1" applyAlignment="1">
      <alignment vertical="center"/>
    </xf>
    <xf numFmtId="164" fontId="3" fillId="0" borderId="1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right"/>
    </xf>
    <xf numFmtId="164" fontId="39" fillId="0" borderId="2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17" fillId="5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/>
    <xf numFmtId="164" fontId="8" fillId="8" borderId="10" xfId="0" applyNumberFormat="1" applyFont="1" applyFill="1" applyBorder="1" applyAlignment="1">
      <alignment horizontal="right"/>
    </xf>
    <xf numFmtId="164" fontId="14" fillId="0" borderId="1" xfId="0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right"/>
    </xf>
    <xf numFmtId="10" fontId="8" fillId="0" borderId="10" xfId="1" applyNumberFormat="1" applyFont="1" applyFill="1" applyBorder="1" applyAlignment="1">
      <alignment horizontal="right"/>
    </xf>
    <xf numFmtId="10" fontId="8" fillId="0" borderId="45" xfId="1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8" fillId="14" borderId="1" xfId="0" applyNumberFormat="1" applyFont="1" applyFill="1" applyBorder="1" applyAlignment="1">
      <alignment horizontal="right"/>
    </xf>
    <xf numFmtId="0" fontId="8" fillId="0" borderId="11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0" xfId="0" applyFont="1" applyBorder="1" applyAlignment="1"/>
    <xf numFmtId="0" fontId="8" fillId="0" borderId="20" xfId="0" applyFont="1" applyBorder="1" applyAlignment="1"/>
    <xf numFmtId="0" fontId="39" fillId="0" borderId="11" xfId="0" applyFont="1" applyFill="1" applyBorder="1" applyAlignment="1">
      <alignment wrapText="1"/>
    </xf>
    <xf numFmtId="0" fontId="39" fillId="0" borderId="10" xfId="0" applyFont="1" applyFill="1" applyBorder="1" applyAlignment="1">
      <alignment wrapText="1"/>
    </xf>
    <xf numFmtId="0" fontId="8" fillId="0" borderId="10" xfId="0" applyFont="1" applyFill="1" applyBorder="1" applyAlignment="1"/>
    <xf numFmtId="0" fontId="8" fillId="0" borderId="20" xfId="0" applyFont="1" applyFill="1" applyBorder="1" applyAlignment="1"/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39" fillId="2" borderId="11" xfId="0" applyFont="1" applyFill="1" applyBorder="1" applyAlignment="1">
      <alignment wrapText="1"/>
    </xf>
    <xf numFmtId="0" fontId="39" fillId="2" borderId="10" xfId="0" applyFont="1" applyFill="1" applyBorder="1" applyAlignment="1">
      <alignment wrapText="1"/>
    </xf>
    <xf numFmtId="0" fontId="8" fillId="2" borderId="10" xfId="0" applyFont="1" applyFill="1" applyBorder="1" applyAlignment="1"/>
    <xf numFmtId="0" fontId="8" fillId="2" borderId="20" xfId="0" applyFont="1" applyFill="1" applyBorder="1" applyAlignment="1"/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39" fillId="2" borderId="11" xfId="0" applyFont="1" applyFill="1" applyBorder="1" applyAlignment="1">
      <alignment vertical="center" wrapText="1"/>
    </xf>
    <xf numFmtId="0" fontId="39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2" fillId="0" borderId="36" xfId="0" applyFont="1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23" fillId="0" borderId="36" xfId="0" applyFont="1" applyBorder="1" applyAlignment="1">
      <alignment horizontal="center" wrapText="1"/>
    </xf>
    <xf numFmtId="0" fontId="23" fillId="0" borderId="37" xfId="0" applyFont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irsbrunner, Heidi (FHWA)" id="{FF23A8D8-6423-4CEC-A394-8FA81DCDA1CE}" userId="S::Heidi.Hirsbrunner@ad.dot.gov::9ac38de0-90eb-413a-ab8f-dce67a6bdf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85" dT="2023-10-02T19:52:35.95" personId="{FF23A8D8-6423-4CEC-A394-8FA81DCDA1CE}" id="{59A8662B-F2F9-402F-8CA9-32B8D28C8B31}">
    <text>Was 118.2?</text>
  </threadedComment>
  <threadedComment ref="I85" dT="2024-04-25T17:18:22.06" personId="{FF23A8D8-6423-4CEC-A394-8FA81DCDA1CE}" id="{802A354F-B8C5-47B4-8E4D-3A18A666B574}">
    <text>These in blue were updated significantly higher in Q3 2023 (by CDOT)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88" dT="2024-04-25T20:14:21.16" personId="{FF23A8D8-6423-4CEC-A394-8FA81DCDA1CE}" id="{A020B2B3-A12B-41A6-BA40-88BBCEA59BCD}">
    <text>This is Inflation from Q1 from 2022</text>
  </threadedComment>
  <threadedComment ref="G91" dT="2024-04-25T20:11:37.69" personId="{FF23A8D8-6423-4CEC-A394-8FA81DCDA1CE}" id="{08FBF2AE-8A43-45CD-855F-717B0AEC384E}">
    <text>This is Q1 inflation only</text>
  </threadedComment>
  <threadedComment ref="J91" dT="2024-04-25T20:11:37.69" personId="{FF23A8D8-6423-4CEC-A394-8FA81DCDA1CE}" id="{233DBBA3-B482-466E-B4ED-DDE4FE3B8229}">
    <text>This is Q1 inflation only</text>
  </threadedComment>
  <threadedComment ref="M92" dT="2024-11-06T20:52:04.81" personId="{FF23A8D8-6423-4CEC-A394-8FA81DCDA1CE}" id="{37984FB0-A16D-4AAF-A419-1B03BE192B9B}">
    <text>Inflation from 2023 to Q2 2024</text>
  </threadedComment>
  <threadedComment ref="E93" dT="2024-11-06T20:49:49.01" personId="{FF23A8D8-6423-4CEC-A394-8FA81DCDA1CE}" id="{7E180562-7661-45F7-8B47-DD796BA91BC5}">
    <text>Inflation from 2023 to Q3 2024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30" dT="2022-03-10T16:31:59.28" personId="{FF23A8D8-6423-4CEC-A394-8FA81DCDA1CE}" id="{93A239D3-0363-493E-ACAB-4A4C5135C18F}">
    <text>Discontinued 3rd Quarter 2020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sv08data.dot.ca.gov/contractcost/indexes.php" TargetMode="External"/><Relationship Id="rId2" Type="http://schemas.openxmlformats.org/officeDocument/2006/relationships/hyperlink" Target="https://explore.dot.gov/views/NHIInflationDashboard/NHCCI?:iid=1&amp;:embed=y&amp;:isGuestRedirectFromVizportal=y&amp;:display_count=n&amp;:showVizHome=n&amp;:origin=viz_share_link" TargetMode="External"/><Relationship Id="rId1" Type="http://schemas.openxmlformats.org/officeDocument/2006/relationships/hyperlink" Target="https://data.bls.gov/timeseries/WPUIP2312001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codot.gov/business/eema/ass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101"/>
  <sheetViews>
    <sheetView tabSelected="1" zoomScale="110" zoomScaleNormal="110" workbookViewId="0">
      <pane xSplit="3" ySplit="5" topLeftCell="D64" activePane="bottomRight" state="frozen"/>
      <selection pane="topRight" activeCell="E1" sqref="E1"/>
      <selection pane="bottomLeft" activeCell="A7" sqref="A7"/>
      <selection pane="bottomRight" activeCell="O15" sqref="O15"/>
    </sheetView>
  </sheetViews>
  <sheetFormatPr defaultRowHeight="12.75" x14ac:dyDescent="0.2"/>
  <cols>
    <col min="1" max="2" width="2.7109375" customWidth="1"/>
    <col min="3" max="3" width="12.42578125" customWidth="1"/>
    <col min="4" max="4" width="13.28515625" customWidth="1"/>
    <col min="5" max="5" width="15" customWidth="1"/>
    <col min="6" max="6" width="1.5703125" hidden="1" customWidth="1"/>
    <col min="7" max="7" width="12.28515625" style="546" customWidth="1"/>
    <col min="8" max="8" width="14.7109375" hidden="1" customWidth="1"/>
    <col min="9" max="9" width="16.42578125" customWidth="1"/>
    <col min="10" max="10" width="11.7109375" customWidth="1"/>
    <col min="11" max="11" width="14.5703125" hidden="1" customWidth="1"/>
    <col min="12" max="12" width="2.42578125" customWidth="1"/>
    <col min="13" max="13" width="6.140625" customWidth="1"/>
    <col min="15" max="16" width="14.42578125" customWidth="1"/>
  </cols>
  <sheetData>
    <row r="1" spans="3:17" ht="6" customHeight="1" x14ac:dyDescent="0.2"/>
    <row r="2" spans="3:17" ht="15.75" x14ac:dyDescent="0.25">
      <c r="C2" s="1" t="s">
        <v>190</v>
      </c>
      <c r="D2" s="2"/>
      <c r="E2" s="2"/>
      <c r="F2" s="2"/>
      <c r="G2" s="547"/>
      <c r="H2" s="2"/>
      <c r="I2" s="2"/>
      <c r="J2" s="2"/>
      <c r="K2" s="2"/>
    </row>
    <row r="3" spans="3:17" ht="15.75" x14ac:dyDescent="0.25">
      <c r="C3" s="41" t="s">
        <v>192</v>
      </c>
      <c r="D3" s="2"/>
      <c r="E3" s="2"/>
      <c r="F3" s="2"/>
      <c r="G3" s="547"/>
      <c r="H3" s="2"/>
      <c r="I3" s="2"/>
      <c r="J3" s="2"/>
      <c r="K3" s="2"/>
    </row>
    <row r="4" spans="3:17" ht="4.5" customHeight="1" thickBot="1" x14ac:dyDescent="0.25">
      <c r="H4" s="7"/>
    </row>
    <row r="5" spans="3:17" ht="85.5" customHeight="1" thickBot="1" x14ac:dyDescent="0.25">
      <c r="C5" s="605" t="s">
        <v>0</v>
      </c>
      <c r="D5" s="606" t="s">
        <v>156</v>
      </c>
      <c r="E5" s="606" t="s">
        <v>155</v>
      </c>
      <c r="F5" s="607" t="s">
        <v>54</v>
      </c>
      <c r="G5" s="606" t="s">
        <v>178</v>
      </c>
      <c r="H5" s="607" t="s">
        <v>153</v>
      </c>
      <c r="I5" s="606" t="s">
        <v>177</v>
      </c>
      <c r="J5" s="606" t="s">
        <v>1</v>
      </c>
      <c r="K5" s="545" t="s">
        <v>2</v>
      </c>
      <c r="M5" s="632"/>
      <c r="N5" s="633"/>
      <c r="O5" s="634"/>
      <c r="P5" s="635"/>
      <c r="Q5" s="632"/>
    </row>
    <row r="6" spans="3:17" x14ac:dyDescent="0.2">
      <c r="C6" s="520"/>
      <c r="D6" s="519"/>
      <c r="E6" s="519"/>
      <c r="F6" s="539"/>
      <c r="G6" s="621"/>
      <c r="H6" s="526"/>
      <c r="I6" s="520"/>
      <c r="J6" s="520"/>
      <c r="K6" s="488"/>
    </row>
    <row r="7" spans="3:17" x14ac:dyDescent="0.2">
      <c r="C7" s="11">
        <v>1997</v>
      </c>
      <c r="D7" s="13">
        <v>57.9</v>
      </c>
      <c r="E7" s="13"/>
      <c r="F7" s="533">
        <v>808.1</v>
      </c>
      <c r="G7" s="13">
        <v>26.7</v>
      </c>
      <c r="H7" s="527">
        <v>47.6</v>
      </c>
      <c r="I7" s="4">
        <v>535.5</v>
      </c>
      <c r="J7" s="4">
        <v>163.4</v>
      </c>
      <c r="K7" s="489">
        <v>139</v>
      </c>
    </row>
    <row r="8" spans="3:17" x14ac:dyDescent="0.2">
      <c r="C8" s="11">
        <v>1998</v>
      </c>
      <c r="D8" s="13">
        <v>57.5</v>
      </c>
      <c r="E8" s="13"/>
      <c r="F8" s="540">
        <v>785.2</v>
      </c>
      <c r="G8" s="13">
        <v>28</v>
      </c>
      <c r="H8" s="527">
        <v>49.9</v>
      </c>
      <c r="I8" s="4">
        <v>606.5</v>
      </c>
      <c r="J8" s="4">
        <v>146.1</v>
      </c>
      <c r="K8" s="489">
        <v>116</v>
      </c>
    </row>
    <row r="9" spans="3:17" x14ac:dyDescent="0.2">
      <c r="C9" s="11">
        <v>1999</v>
      </c>
      <c r="D9" s="13">
        <v>58.8</v>
      </c>
      <c r="E9" s="13"/>
      <c r="F9" s="540">
        <v>844.6</v>
      </c>
      <c r="G9" s="13">
        <v>30</v>
      </c>
      <c r="H9" s="527">
        <v>52.9</v>
      </c>
      <c r="I9" s="4">
        <v>610.70000000000005</v>
      </c>
      <c r="J9" s="4">
        <v>143.1</v>
      </c>
      <c r="K9" s="489">
        <v>120</v>
      </c>
    </row>
    <row r="10" spans="3:17" x14ac:dyDescent="0.2">
      <c r="C10" s="11">
        <v>2000</v>
      </c>
      <c r="D10" s="13">
        <v>63.4</v>
      </c>
      <c r="E10" s="13"/>
      <c r="F10" s="540">
        <v>900.9</v>
      </c>
      <c r="G10" s="13">
        <v>30.9</v>
      </c>
      <c r="H10" s="527">
        <v>53.5</v>
      </c>
      <c r="I10" s="4">
        <v>654.79999999999995</v>
      </c>
      <c r="J10" s="4">
        <v>131.9</v>
      </c>
      <c r="K10" s="489">
        <v>128</v>
      </c>
    </row>
    <row r="11" spans="3:17" x14ac:dyDescent="0.2">
      <c r="C11" s="11">
        <v>2001</v>
      </c>
      <c r="D11" s="13">
        <v>63.3</v>
      </c>
      <c r="E11" s="13"/>
      <c r="F11" s="540">
        <v>896</v>
      </c>
      <c r="G11" s="13">
        <v>33.5</v>
      </c>
      <c r="H11" s="527">
        <v>58.7</v>
      </c>
      <c r="I11" s="4">
        <v>601.5</v>
      </c>
      <c r="J11" s="4">
        <v>153.1</v>
      </c>
      <c r="K11" s="489">
        <v>129</v>
      </c>
    </row>
    <row r="12" spans="3:17" x14ac:dyDescent="0.2">
      <c r="C12" s="11">
        <v>2002</v>
      </c>
      <c r="D12" s="13">
        <v>61.8</v>
      </c>
      <c r="E12" s="13"/>
      <c r="F12" s="540">
        <v>915.1</v>
      </c>
      <c r="G12" s="13">
        <v>31</v>
      </c>
      <c r="H12" s="527">
        <v>53.1</v>
      </c>
      <c r="I12" s="4">
        <v>575.79999999999995</v>
      </c>
      <c r="J12" s="4">
        <v>153</v>
      </c>
      <c r="K12" s="489">
        <v>139</v>
      </c>
    </row>
    <row r="13" spans="3:17" x14ac:dyDescent="0.2">
      <c r="C13" s="11">
        <v>2003</v>
      </c>
      <c r="D13" s="13">
        <v>63.1</v>
      </c>
      <c r="E13" s="25">
        <v>1000</v>
      </c>
      <c r="F13" s="533">
        <v>992.9</v>
      </c>
      <c r="G13" s="13">
        <v>32.700000000000003</v>
      </c>
      <c r="H13" s="527">
        <v>56.6</v>
      </c>
      <c r="I13" s="4">
        <v>592.29999999999995</v>
      </c>
      <c r="J13" s="4">
        <v>127.2</v>
      </c>
      <c r="K13" s="489">
        <v>145</v>
      </c>
    </row>
    <row r="14" spans="3:17" x14ac:dyDescent="0.2">
      <c r="C14" s="11">
        <v>2004</v>
      </c>
      <c r="D14" s="13">
        <v>68.5</v>
      </c>
      <c r="E14" s="13">
        <v>1149.2</v>
      </c>
      <c r="F14" s="533">
        <v>1091.0999999999999</v>
      </c>
      <c r="G14" s="13">
        <v>49.5</v>
      </c>
      <c r="H14" s="527">
        <v>79.099999999999994</v>
      </c>
      <c r="I14" s="4">
        <v>644.5</v>
      </c>
      <c r="J14" s="4">
        <v>152.5</v>
      </c>
      <c r="K14" s="489">
        <v>170</v>
      </c>
    </row>
    <row r="15" spans="3:17" x14ac:dyDescent="0.2">
      <c r="C15" s="11">
        <v>2005</v>
      </c>
      <c r="D15" s="13">
        <v>77.099999999999994</v>
      </c>
      <c r="E15" s="13">
        <v>1412.5</v>
      </c>
      <c r="F15" s="533">
        <v>1242.9000000000001</v>
      </c>
      <c r="G15" s="13">
        <v>56.8</v>
      </c>
      <c r="H15" s="527">
        <v>98.1</v>
      </c>
      <c r="I15" s="4">
        <v>979</v>
      </c>
      <c r="J15" s="4">
        <v>259.5</v>
      </c>
      <c r="K15" s="489">
        <v>176</v>
      </c>
    </row>
    <row r="16" spans="3:17" x14ac:dyDescent="0.2">
      <c r="C16" s="11">
        <v>2006</v>
      </c>
      <c r="D16" s="13">
        <v>85.2</v>
      </c>
      <c r="E16" s="13">
        <v>1552.7</v>
      </c>
      <c r="F16" s="533">
        <v>1369.3</v>
      </c>
      <c r="G16" s="13">
        <v>58.8</v>
      </c>
      <c r="H16" s="527">
        <v>104.1</v>
      </c>
      <c r="I16" s="4">
        <v>980.1</v>
      </c>
      <c r="J16" s="4">
        <v>293.8</v>
      </c>
      <c r="K16" s="489">
        <v>228</v>
      </c>
    </row>
    <row r="17" spans="3:11" ht="12.75" customHeight="1" x14ac:dyDescent="0.2">
      <c r="C17" s="11">
        <v>2007</v>
      </c>
      <c r="D17" s="13">
        <v>90</v>
      </c>
      <c r="E17" s="13">
        <v>1514.3</v>
      </c>
      <c r="F17" s="541">
        <v>1236.3</v>
      </c>
      <c r="G17" s="622">
        <v>58.5</v>
      </c>
      <c r="H17" s="528">
        <v>100</v>
      </c>
      <c r="I17" s="4">
        <v>1040</v>
      </c>
      <c r="J17" s="4">
        <v>252</v>
      </c>
      <c r="K17" s="489">
        <v>230</v>
      </c>
    </row>
    <row r="18" spans="3:11" x14ac:dyDescent="0.2">
      <c r="C18" s="521" t="s">
        <v>3</v>
      </c>
      <c r="D18" s="5">
        <v>102.5</v>
      </c>
      <c r="E18" s="5">
        <v>1626.7</v>
      </c>
      <c r="F18" s="494">
        <v>1283.5</v>
      </c>
      <c r="G18" s="5">
        <v>54.8</v>
      </c>
      <c r="H18" s="494">
        <v>95</v>
      </c>
      <c r="I18" s="5">
        <v>1085.5999999999999</v>
      </c>
      <c r="J18" s="5">
        <v>310.2</v>
      </c>
      <c r="K18" s="490">
        <v>241</v>
      </c>
    </row>
    <row r="19" spans="3:11" x14ac:dyDescent="0.2">
      <c r="C19" s="521" t="s">
        <v>4</v>
      </c>
      <c r="D19" s="5">
        <v>94.6</v>
      </c>
      <c r="E19" s="5">
        <v>1402.6</v>
      </c>
      <c r="F19" s="529">
        <v>1041</v>
      </c>
      <c r="G19" s="6">
        <v>46</v>
      </c>
      <c r="H19" s="529">
        <v>78.400000000000006</v>
      </c>
      <c r="I19" s="6">
        <v>978.6</v>
      </c>
      <c r="J19" s="6">
        <v>215.3</v>
      </c>
      <c r="K19" s="491">
        <v>223</v>
      </c>
    </row>
    <row r="20" spans="3:11" hidden="1" x14ac:dyDescent="0.2">
      <c r="C20" s="522" t="s">
        <v>7</v>
      </c>
      <c r="D20" s="22"/>
      <c r="E20" s="22"/>
      <c r="F20" s="542"/>
      <c r="G20" s="22">
        <v>46</v>
      </c>
      <c r="H20" s="530">
        <v>101.5</v>
      </c>
      <c r="I20" s="21"/>
      <c r="J20" s="22">
        <v>210.3</v>
      </c>
      <c r="K20" s="491"/>
    </row>
    <row r="21" spans="3:11" hidden="1" x14ac:dyDescent="0.2">
      <c r="C21" s="24" t="s">
        <v>6</v>
      </c>
      <c r="D21" s="22">
        <v>100</v>
      </c>
      <c r="E21" s="22"/>
      <c r="F21" s="542"/>
      <c r="G21" s="22">
        <v>51.6</v>
      </c>
      <c r="H21" s="530">
        <v>79.3</v>
      </c>
      <c r="I21" s="21"/>
      <c r="J21" s="22">
        <v>238.1</v>
      </c>
      <c r="K21" s="491"/>
    </row>
    <row r="22" spans="3:11" hidden="1" x14ac:dyDescent="0.2">
      <c r="C22" s="24" t="s">
        <v>8</v>
      </c>
      <c r="D22" s="9">
        <v>100.1</v>
      </c>
      <c r="E22" s="9"/>
      <c r="F22" s="542"/>
      <c r="G22" s="22"/>
      <c r="H22" s="530">
        <v>72.099999999999994</v>
      </c>
      <c r="I22" s="21"/>
      <c r="J22" s="22">
        <v>228.8</v>
      </c>
      <c r="K22" s="491"/>
    </row>
    <row r="23" spans="3:11" hidden="1" x14ac:dyDescent="0.2">
      <c r="C23" s="24" t="s">
        <v>9</v>
      </c>
      <c r="D23" s="9">
        <v>102.1</v>
      </c>
      <c r="E23" s="9"/>
      <c r="F23" s="542"/>
      <c r="G23" s="22"/>
      <c r="H23" s="530">
        <v>76.7</v>
      </c>
      <c r="I23" s="21"/>
      <c r="J23" s="22">
        <v>236</v>
      </c>
      <c r="K23" s="491"/>
    </row>
    <row r="24" spans="3:11" ht="13.9" customHeight="1" x14ac:dyDescent="0.2">
      <c r="C24" s="521" t="s">
        <v>5</v>
      </c>
      <c r="D24" s="523">
        <v>102.1</v>
      </c>
      <c r="E24" s="5">
        <v>1430</v>
      </c>
      <c r="F24" s="494">
        <v>1052</v>
      </c>
      <c r="G24" s="5">
        <v>46</v>
      </c>
      <c r="H24" s="494">
        <v>76.8</v>
      </c>
      <c r="I24" s="30">
        <v>926.1</v>
      </c>
      <c r="J24" s="5">
        <v>224.8</v>
      </c>
      <c r="K24" s="490">
        <v>232</v>
      </c>
    </row>
    <row r="25" spans="3:11" hidden="1" x14ac:dyDescent="0.2">
      <c r="C25" s="522" t="s">
        <v>11</v>
      </c>
      <c r="D25" s="9">
        <v>106.7</v>
      </c>
      <c r="E25" s="9"/>
      <c r="F25" s="531"/>
      <c r="G25" s="9"/>
      <c r="H25" s="531">
        <v>86.4</v>
      </c>
      <c r="I25" s="24"/>
      <c r="J25" s="9">
        <v>267.10000000000002</v>
      </c>
      <c r="K25" s="492"/>
    </row>
    <row r="26" spans="3:11" hidden="1" x14ac:dyDescent="0.2">
      <c r="C26" s="24" t="s">
        <v>10</v>
      </c>
      <c r="D26" s="9">
        <v>109.4</v>
      </c>
      <c r="E26" s="9"/>
      <c r="F26" s="531"/>
      <c r="G26" s="9"/>
      <c r="H26" s="531">
        <v>85.2</v>
      </c>
      <c r="I26" s="24"/>
      <c r="J26" s="9">
        <v>281.60000000000002</v>
      </c>
      <c r="K26" s="492"/>
    </row>
    <row r="27" spans="3:11" hidden="1" x14ac:dyDescent="0.2">
      <c r="C27" s="24" t="s">
        <v>12</v>
      </c>
      <c r="D27" s="9">
        <v>109.1</v>
      </c>
      <c r="E27" s="9"/>
      <c r="F27" s="531"/>
      <c r="G27" s="9"/>
      <c r="H27" s="531">
        <v>85.8</v>
      </c>
      <c r="I27" s="24"/>
      <c r="J27" s="9">
        <v>227.2</v>
      </c>
      <c r="K27" s="492">
        <v>245</v>
      </c>
    </row>
    <row r="28" spans="3:11" hidden="1" x14ac:dyDescent="0.2">
      <c r="C28" s="24" t="s">
        <v>13</v>
      </c>
      <c r="D28" s="9">
        <v>107.9</v>
      </c>
      <c r="E28" s="9"/>
      <c r="F28" s="531"/>
      <c r="G28" s="9"/>
      <c r="H28" s="531">
        <v>81.400000000000006</v>
      </c>
      <c r="I28" s="9"/>
      <c r="J28" s="9">
        <v>231.5</v>
      </c>
      <c r="K28" s="492"/>
    </row>
    <row r="29" spans="3:11" x14ac:dyDescent="0.2">
      <c r="C29" s="521" t="s">
        <v>15</v>
      </c>
      <c r="D29" s="5">
        <v>107.9</v>
      </c>
      <c r="E29" s="5">
        <v>1541.1</v>
      </c>
      <c r="F29" s="494">
        <v>1088</v>
      </c>
      <c r="G29" s="5">
        <v>51.6</v>
      </c>
      <c r="H29" s="494">
        <v>84</v>
      </c>
      <c r="I29" s="5">
        <v>994.4</v>
      </c>
      <c r="J29" s="5">
        <v>295.39999999999998</v>
      </c>
      <c r="K29" s="490">
        <v>245</v>
      </c>
    </row>
    <row r="30" spans="3:11" hidden="1" x14ac:dyDescent="0.2">
      <c r="C30" s="522" t="s">
        <v>16</v>
      </c>
      <c r="D30" s="8">
        <v>110.4</v>
      </c>
      <c r="E30" s="8"/>
      <c r="F30" s="532">
        <v>111.5</v>
      </c>
      <c r="G30" s="8">
        <v>50.9</v>
      </c>
      <c r="H30" s="532">
        <v>82.9</v>
      </c>
      <c r="I30" s="42">
        <v>1000</v>
      </c>
      <c r="J30" s="8">
        <v>276</v>
      </c>
      <c r="K30" s="493">
        <v>262</v>
      </c>
    </row>
    <row r="31" spans="3:11" hidden="1" x14ac:dyDescent="0.2">
      <c r="C31" s="24" t="s">
        <v>17</v>
      </c>
      <c r="D31" s="8">
        <v>109.4</v>
      </c>
      <c r="E31" s="8"/>
      <c r="F31" s="532">
        <v>114.68</v>
      </c>
      <c r="G31" s="8">
        <v>53.3</v>
      </c>
      <c r="H31" s="532">
        <v>84.6</v>
      </c>
      <c r="I31" s="8"/>
      <c r="J31" s="8">
        <v>300.8</v>
      </c>
      <c r="K31" s="493">
        <v>269</v>
      </c>
    </row>
    <row r="32" spans="3:11" hidden="1" x14ac:dyDescent="0.2">
      <c r="C32" s="24" t="s">
        <v>18</v>
      </c>
      <c r="D32" s="5">
        <v>111</v>
      </c>
      <c r="E32" s="5"/>
      <c r="F32" s="494">
        <v>113.15</v>
      </c>
      <c r="G32" s="5">
        <v>45.3</v>
      </c>
      <c r="H32" s="533">
        <v>76.400000000000006</v>
      </c>
      <c r="I32" s="9"/>
      <c r="J32" s="5">
        <v>287.2</v>
      </c>
      <c r="K32" s="494"/>
    </row>
    <row r="33" spans="3:11" hidden="1" x14ac:dyDescent="0.2">
      <c r="C33" s="24" t="s">
        <v>19</v>
      </c>
      <c r="D33" s="5">
        <v>108.7</v>
      </c>
      <c r="E33" s="5"/>
      <c r="F33" s="532"/>
      <c r="G33" s="8">
        <v>58.8</v>
      </c>
      <c r="H33" s="534">
        <v>82.8</v>
      </c>
      <c r="I33" s="9"/>
      <c r="J33" s="5">
        <v>293.5</v>
      </c>
      <c r="K33" s="494"/>
    </row>
    <row r="34" spans="3:11" x14ac:dyDescent="0.2">
      <c r="C34" s="521" t="s">
        <v>20</v>
      </c>
      <c r="D34" s="5">
        <v>109.7</v>
      </c>
      <c r="E34" s="5">
        <v>1607.1</v>
      </c>
      <c r="F34" s="494">
        <v>1112.5999999999999</v>
      </c>
      <c r="G34" s="5">
        <v>49.8</v>
      </c>
      <c r="H34" s="494">
        <v>79.2</v>
      </c>
      <c r="I34" s="5">
        <v>1159</v>
      </c>
      <c r="J34" s="5">
        <v>289.39999999999998</v>
      </c>
      <c r="K34" s="494">
        <v>258</v>
      </c>
    </row>
    <row r="35" spans="3:11" hidden="1" x14ac:dyDescent="0.2">
      <c r="C35" s="524" t="s">
        <v>21</v>
      </c>
      <c r="D35" s="28">
        <v>110.6</v>
      </c>
      <c r="E35" s="28"/>
      <c r="F35" s="495">
        <v>1100.2</v>
      </c>
      <c r="G35" s="28">
        <v>70</v>
      </c>
      <c r="H35" s="495">
        <v>117.9</v>
      </c>
      <c r="I35" s="29">
        <v>932.3</v>
      </c>
      <c r="J35" s="28">
        <v>263.10000000000002</v>
      </c>
      <c r="K35" s="495">
        <v>259</v>
      </c>
    </row>
    <row r="36" spans="3:11" hidden="1" x14ac:dyDescent="0.2">
      <c r="C36" s="524" t="s">
        <v>22</v>
      </c>
      <c r="D36" s="28">
        <v>110.7</v>
      </c>
      <c r="E36" s="28"/>
      <c r="F36" s="495">
        <v>1109.2</v>
      </c>
      <c r="G36" s="28">
        <v>83.3</v>
      </c>
      <c r="H36" s="495">
        <v>129.80000000000001</v>
      </c>
      <c r="I36" s="32">
        <v>1130</v>
      </c>
      <c r="J36" s="28">
        <v>311.5</v>
      </c>
      <c r="K36" s="495">
        <v>270</v>
      </c>
    </row>
    <row r="37" spans="3:11" hidden="1" x14ac:dyDescent="0.2">
      <c r="C37" s="524" t="s">
        <v>23</v>
      </c>
      <c r="D37" s="28">
        <v>111.1</v>
      </c>
      <c r="E37" s="28"/>
      <c r="F37" s="495">
        <v>1119.5</v>
      </c>
      <c r="G37" s="28">
        <v>45.5</v>
      </c>
      <c r="H37" s="495">
        <v>81.599999999999994</v>
      </c>
      <c r="I37" s="28">
        <v>1011.1</v>
      </c>
      <c r="J37" s="28">
        <v>286.89999999999998</v>
      </c>
      <c r="K37" s="495">
        <v>248</v>
      </c>
    </row>
    <row r="38" spans="3:11" hidden="1" x14ac:dyDescent="0.2">
      <c r="C38" s="524" t="s">
        <v>25</v>
      </c>
      <c r="D38" s="28">
        <v>109.9</v>
      </c>
      <c r="E38" s="28"/>
      <c r="F38" s="495"/>
      <c r="G38" s="28">
        <v>65.900000000000006</v>
      </c>
      <c r="H38" s="495">
        <v>106.2</v>
      </c>
      <c r="I38" s="28">
        <v>1019.7</v>
      </c>
      <c r="J38" s="28"/>
      <c r="K38" s="495"/>
    </row>
    <row r="39" spans="3:11" x14ac:dyDescent="0.2">
      <c r="C39" s="521" t="s">
        <v>24</v>
      </c>
      <c r="D39" s="32">
        <v>110.5</v>
      </c>
      <c r="E39" s="32">
        <v>1593.1</v>
      </c>
      <c r="F39" s="496">
        <v>1082.7</v>
      </c>
      <c r="G39" s="32">
        <v>57.1</v>
      </c>
      <c r="H39" s="496">
        <v>97.09</v>
      </c>
      <c r="I39" s="32">
        <v>1019.7</v>
      </c>
      <c r="J39" s="32">
        <v>252</v>
      </c>
      <c r="K39" s="496">
        <v>243</v>
      </c>
    </row>
    <row r="40" spans="3:11" hidden="1" x14ac:dyDescent="0.2">
      <c r="C40" s="24" t="s">
        <v>26</v>
      </c>
      <c r="D40" s="8">
        <v>111.7</v>
      </c>
      <c r="E40" s="8"/>
      <c r="F40" s="495">
        <v>1094.7</v>
      </c>
      <c r="G40" s="28">
        <v>82.21</v>
      </c>
      <c r="H40" s="532">
        <v>135</v>
      </c>
      <c r="I40" s="5">
        <v>1283</v>
      </c>
      <c r="J40" s="8">
        <v>242.6</v>
      </c>
      <c r="K40" s="494">
        <v>286</v>
      </c>
    </row>
    <row r="41" spans="3:11" hidden="1" x14ac:dyDescent="0.2">
      <c r="C41" s="24" t="s">
        <v>27</v>
      </c>
      <c r="D41" s="8">
        <v>112.1</v>
      </c>
      <c r="E41" s="8"/>
      <c r="F41" s="495">
        <v>1100.7</v>
      </c>
      <c r="G41" s="28">
        <v>63.65</v>
      </c>
      <c r="H41" s="532">
        <v>109.11</v>
      </c>
      <c r="I41" s="30">
        <v>1080.4000000000001</v>
      </c>
      <c r="J41" s="525" t="s">
        <v>30</v>
      </c>
      <c r="K41" s="494" t="s">
        <v>29</v>
      </c>
    </row>
    <row r="42" spans="3:11" hidden="1" x14ac:dyDescent="0.2">
      <c r="C42" s="24" t="s">
        <v>28</v>
      </c>
      <c r="D42" s="8" t="s">
        <v>34</v>
      </c>
      <c r="E42" s="8"/>
      <c r="F42" s="495">
        <v>1135.4000000000001</v>
      </c>
      <c r="G42" s="28">
        <v>65.91</v>
      </c>
      <c r="H42" s="532">
        <v>110.39</v>
      </c>
      <c r="I42" s="30">
        <v>1268.4000000000001</v>
      </c>
      <c r="J42" s="8">
        <v>325.8</v>
      </c>
      <c r="K42" s="494">
        <v>317</v>
      </c>
    </row>
    <row r="43" spans="3:11" hidden="1" x14ac:dyDescent="0.2">
      <c r="C43" s="24" t="s">
        <v>31</v>
      </c>
      <c r="D43" s="8" t="s">
        <v>33</v>
      </c>
      <c r="E43" s="8"/>
      <c r="F43" s="495">
        <v>1115.8</v>
      </c>
      <c r="G43" s="28">
        <v>75.13</v>
      </c>
      <c r="H43" s="532">
        <v>120.17</v>
      </c>
      <c r="I43" s="30">
        <v>1216.4000000000001</v>
      </c>
      <c r="J43" s="8"/>
      <c r="K43" s="494"/>
    </row>
    <row r="44" spans="3:11" x14ac:dyDescent="0.2">
      <c r="C44" s="521" t="s">
        <v>32</v>
      </c>
      <c r="D44" s="33">
        <v>111.3</v>
      </c>
      <c r="E44" s="33">
        <v>1693.8</v>
      </c>
      <c r="F44" s="497">
        <v>1115.8</v>
      </c>
      <c r="G44" s="33">
        <v>64.08</v>
      </c>
      <c r="H44" s="497">
        <v>108.32</v>
      </c>
      <c r="I44" s="35">
        <v>1216.5999999999999</v>
      </c>
      <c r="J44" s="33">
        <v>267.60000000000002</v>
      </c>
      <c r="K44" s="497">
        <v>329</v>
      </c>
    </row>
    <row r="45" spans="3:11" hidden="1" x14ac:dyDescent="0.2">
      <c r="C45" s="24" t="s">
        <v>36</v>
      </c>
      <c r="D45" s="34">
        <v>106.8</v>
      </c>
      <c r="E45" s="34"/>
      <c r="F45" s="498">
        <v>1133.4000000000001</v>
      </c>
      <c r="G45" s="34">
        <v>96.02</v>
      </c>
      <c r="H45" s="498">
        <v>107.9</v>
      </c>
      <c r="I45" s="37">
        <v>1070.3</v>
      </c>
      <c r="J45" s="34">
        <v>273.10000000000002</v>
      </c>
      <c r="K45" s="498">
        <v>337</v>
      </c>
    </row>
    <row r="46" spans="3:11" hidden="1" x14ac:dyDescent="0.2">
      <c r="C46" s="24" t="s">
        <v>37</v>
      </c>
      <c r="D46" s="34">
        <v>108.3</v>
      </c>
      <c r="E46" s="34"/>
      <c r="F46" s="532">
        <v>1143.5999999999999</v>
      </c>
      <c r="G46" s="623">
        <v>68.73</v>
      </c>
      <c r="H46" s="543">
        <v>109.9</v>
      </c>
      <c r="I46" s="37">
        <v>1219.3</v>
      </c>
      <c r="J46" s="38">
        <v>279.60000000000002</v>
      </c>
      <c r="K46" s="498">
        <v>319</v>
      </c>
    </row>
    <row r="47" spans="3:11" hidden="1" x14ac:dyDescent="0.2">
      <c r="C47" s="24" t="s">
        <v>38</v>
      </c>
      <c r="D47" s="34">
        <v>105.4</v>
      </c>
      <c r="E47" s="34"/>
      <c r="F47" s="543"/>
      <c r="G47" s="8">
        <v>68.98</v>
      </c>
      <c r="H47" s="543">
        <v>119.69</v>
      </c>
      <c r="I47" s="8">
        <v>1406.5</v>
      </c>
      <c r="J47" s="38">
        <v>280.2</v>
      </c>
      <c r="K47" s="498"/>
    </row>
    <row r="48" spans="3:11" hidden="1" x14ac:dyDescent="0.2">
      <c r="C48" s="24" t="s">
        <v>39</v>
      </c>
      <c r="D48" s="34">
        <v>103.4</v>
      </c>
      <c r="E48" s="36"/>
      <c r="F48" s="498"/>
      <c r="G48" s="34">
        <v>76.150000000000006</v>
      </c>
      <c r="H48" s="498">
        <v>122.02</v>
      </c>
      <c r="I48" s="37">
        <v>1045.5999999999999</v>
      </c>
      <c r="J48" s="34">
        <v>272.8</v>
      </c>
      <c r="K48" s="498"/>
    </row>
    <row r="49" spans="3:11" x14ac:dyDescent="0.2">
      <c r="C49" s="59" t="s">
        <v>40</v>
      </c>
      <c r="D49" s="52">
        <v>103.4</v>
      </c>
      <c r="E49" s="52">
        <v>1662.7</v>
      </c>
      <c r="F49" s="499">
        <v>1085</v>
      </c>
      <c r="G49" s="52">
        <v>72.03</v>
      </c>
      <c r="H49" s="499">
        <v>122</v>
      </c>
      <c r="I49" s="53">
        <v>1045.5999999999999</v>
      </c>
      <c r="J49" s="52">
        <v>272.8</v>
      </c>
      <c r="K49" s="499">
        <v>293</v>
      </c>
    </row>
    <row r="50" spans="3:11" hidden="1" x14ac:dyDescent="0.2">
      <c r="C50" s="45" t="s">
        <v>41</v>
      </c>
      <c r="D50" s="47">
        <v>102.9</v>
      </c>
      <c r="E50" s="47"/>
      <c r="F50" s="535">
        <v>1072.8</v>
      </c>
      <c r="G50" s="47">
        <v>77.680000000000007</v>
      </c>
      <c r="H50" s="535">
        <v>127.93</v>
      </c>
      <c r="I50" s="56">
        <v>1021.3</v>
      </c>
      <c r="J50" s="47">
        <v>273.98</v>
      </c>
      <c r="K50" s="500"/>
    </row>
    <row r="51" spans="3:11" hidden="1" x14ac:dyDescent="0.2">
      <c r="C51" s="45" t="s">
        <v>42</v>
      </c>
      <c r="D51" s="47">
        <v>105.5</v>
      </c>
      <c r="E51" s="47"/>
      <c r="F51" s="501" t="s">
        <v>55</v>
      </c>
      <c r="G51" s="47">
        <v>79.66</v>
      </c>
      <c r="H51" s="535">
        <v>130.75</v>
      </c>
      <c r="I51" s="47">
        <v>1488.1</v>
      </c>
      <c r="J51" s="47">
        <v>282.02999999999997</v>
      </c>
      <c r="K51" s="500">
        <v>348</v>
      </c>
    </row>
    <row r="52" spans="3:11" hidden="1" x14ac:dyDescent="0.2">
      <c r="C52" s="45" t="s">
        <v>48</v>
      </c>
      <c r="D52" s="47">
        <v>105.4</v>
      </c>
      <c r="E52" s="47"/>
      <c r="F52" s="501" t="s">
        <v>55</v>
      </c>
      <c r="G52" s="47">
        <v>94.08</v>
      </c>
      <c r="H52" s="535">
        <v>145.69999999999999</v>
      </c>
      <c r="I52" s="47">
        <v>967.2</v>
      </c>
      <c r="J52" s="47">
        <v>277.56</v>
      </c>
      <c r="K52" s="501" t="s">
        <v>55</v>
      </c>
    </row>
    <row r="53" spans="3:11" hidden="1" x14ac:dyDescent="0.2">
      <c r="C53" s="45" t="s">
        <v>49</v>
      </c>
      <c r="D53" s="47">
        <v>105.6</v>
      </c>
      <c r="E53" s="47"/>
      <c r="F53" s="501" t="s">
        <v>55</v>
      </c>
      <c r="G53" s="47">
        <v>96.91</v>
      </c>
      <c r="H53" s="535">
        <v>144.69999999999999</v>
      </c>
      <c r="I53" s="47">
        <v>1191.4000000000001</v>
      </c>
      <c r="J53" s="47">
        <v>285.39999999999998</v>
      </c>
      <c r="K53" s="501" t="s">
        <v>55</v>
      </c>
    </row>
    <row r="54" spans="3:11" ht="15" customHeight="1" x14ac:dyDescent="0.2">
      <c r="C54" s="59" t="s">
        <v>50</v>
      </c>
      <c r="D54" s="13">
        <v>105.4</v>
      </c>
      <c r="E54" s="13">
        <v>1653.4</v>
      </c>
      <c r="F54" s="544" t="s">
        <v>55</v>
      </c>
      <c r="G54" s="13">
        <v>88.01</v>
      </c>
      <c r="H54" s="533">
        <v>144.69999999999999</v>
      </c>
      <c r="I54" s="13">
        <v>1191.4000000000001</v>
      </c>
      <c r="J54" s="13">
        <v>285.39999999999998</v>
      </c>
      <c r="K54" s="501" t="s">
        <v>55</v>
      </c>
    </row>
    <row r="55" spans="3:11" ht="15" hidden="1" customHeight="1" x14ac:dyDescent="0.2">
      <c r="C55" s="59" t="s">
        <v>51</v>
      </c>
      <c r="D55" s="13">
        <v>107.1</v>
      </c>
      <c r="E55" s="13">
        <v>1617.2</v>
      </c>
      <c r="F55" s="544" t="s">
        <v>55</v>
      </c>
      <c r="G55" s="13">
        <v>99.73</v>
      </c>
      <c r="H55" s="537">
        <v>153.06</v>
      </c>
      <c r="I55" s="13">
        <v>965.7</v>
      </c>
      <c r="J55" s="13">
        <v>298.64</v>
      </c>
      <c r="K55" s="501" t="s">
        <v>55</v>
      </c>
    </row>
    <row r="56" spans="3:11" ht="15" hidden="1" customHeight="1" x14ac:dyDescent="0.2">
      <c r="C56" s="59" t="s">
        <v>52</v>
      </c>
      <c r="D56" s="13">
        <v>108</v>
      </c>
      <c r="E56" s="13">
        <v>1685.4</v>
      </c>
      <c r="F56" s="544" t="s">
        <v>55</v>
      </c>
      <c r="G56" s="13">
        <v>100.34</v>
      </c>
      <c r="H56" s="537">
        <v>166.69</v>
      </c>
      <c r="I56" s="13">
        <v>957.6</v>
      </c>
      <c r="J56" s="13">
        <v>324.95</v>
      </c>
      <c r="K56" s="501" t="s">
        <v>55</v>
      </c>
    </row>
    <row r="57" spans="3:11" ht="15" hidden="1" customHeight="1" x14ac:dyDescent="0.2">
      <c r="C57" s="59" t="s">
        <v>53</v>
      </c>
      <c r="D57" s="603">
        <v>109.9</v>
      </c>
      <c r="E57" s="13">
        <v>1734.3</v>
      </c>
      <c r="F57" s="544" t="s">
        <v>55</v>
      </c>
      <c r="G57" s="13">
        <v>87.92</v>
      </c>
      <c r="H57" s="537">
        <v>149.96</v>
      </c>
      <c r="I57" s="13">
        <v>1405.1</v>
      </c>
      <c r="J57" s="13">
        <v>325.97000000000003</v>
      </c>
      <c r="K57" s="501" t="s">
        <v>55</v>
      </c>
    </row>
    <row r="58" spans="3:11" ht="15" hidden="1" customHeight="1" x14ac:dyDescent="0.2">
      <c r="C58" s="59" t="s">
        <v>56</v>
      </c>
      <c r="D58" s="603">
        <v>110.5</v>
      </c>
      <c r="E58" s="13">
        <v>1661.9</v>
      </c>
      <c r="F58" s="544"/>
      <c r="G58" s="13">
        <v>80.72</v>
      </c>
      <c r="H58" s="537">
        <v>140.87</v>
      </c>
      <c r="I58" s="13">
        <v>1327.7</v>
      </c>
      <c r="J58" s="13">
        <v>327.63</v>
      </c>
      <c r="K58" s="501" t="s">
        <v>55</v>
      </c>
    </row>
    <row r="59" spans="3:11" ht="15" customHeight="1" x14ac:dyDescent="0.2">
      <c r="C59" s="59" t="s">
        <v>57</v>
      </c>
      <c r="D59" s="13">
        <v>110.5</v>
      </c>
      <c r="E59" s="13">
        <v>1661.9</v>
      </c>
      <c r="F59" s="544"/>
      <c r="G59" s="13">
        <v>88.56</v>
      </c>
      <c r="H59" s="537">
        <v>140.87</v>
      </c>
      <c r="I59" s="13">
        <v>1327.7</v>
      </c>
      <c r="J59" s="13">
        <v>327.63</v>
      </c>
      <c r="K59" s="501" t="s">
        <v>55</v>
      </c>
    </row>
    <row r="60" spans="3:11" ht="15" hidden="1" customHeight="1" x14ac:dyDescent="0.2">
      <c r="C60" s="59" t="s">
        <v>58</v>
      </c>
      <c r="D60" s="603">
        <v>114.9</v>
      </c>
      <c r="E60" s="13">
        <v>1674.7</v>
      </c>
      <c r="F60" s="544"/>
      <c r="G60" s="13">
        <v>93.94</v>
      </c>
      <c r="H60" s="537">
        <v>152.38</v>
      </c>
      <c r="I60" s="13">
        <v>1250</v>
      </c>
      <c r="J60" s="13">
        <v>320.48</v>
      </c>
      <c r="K60" s="501" t="s">
        <v>55</v>
      </c>
    </row>
    <row r="61" spans="3:11" ht="15" hidden="1" customHeight="1" x14ac:dyDescent="0.2">
      <c r="C61" s="59" t="s">
        <v>59</v>
      </c>
      <c r="D61" s="603">
        <v>117.8</v>
      </c>
      <c r="E61" s="13">
        <v>1751.8</v>
      </c>
      <c r="F61" s="544"/>
      <c r="G61" s="13">
        <v>100.74</v>
      </c>
      <c r="H61" s="537">
        <v>170.53</v>
      </c>
      <c r="I61" s="13">
        <v>1455.4</v>
      </c>
      <c r="J61" s="13">
        <v>340.79</v>
      </c>
      <c r="K61" s="501" t="s">
        <v>55</v>
      </c>
    </row>
    <row r="62" spans="3:11" ht="15" hidden="1" customHeight="1" x14ac:dyDescent="0.2">
      <c r="C62" s="59" t="s">
        <v>60</v>
      </c>
      <c r="D62" s="603">
        <v>118.2</v>
      </c>
      <c r="E62" s="13">
        <v>1846.8</v>
      </c>
      <c r="F62" s="544"/>
      <c r="G62" s="13">
        <v>103.52</v>
      </c>
      <c r="H62" s="537">
        <v>191.47</v>
      </c>
      <c r="I62" s="13">
        <v>1309.0999999999999</v>
      </c>
      <c r="J62" s="13">
        <v>330.31</v>
      </c>
      <c r="K62" s="501" t="s">
        <v>55</v>
      </c>
    </row>
    <row r="63" spans="3:11" ht="15" hidden="1" customHeight="1" x14ac:dyDescent="0.2">
      <c r="C63" s="59" t="s">
        <v>61</v>
      </c>
      <c r="D63" s="603">
        <v>114.9</v>
      </c>
      <c r="E63" s="13">
        <v>1873</v>
      </c>
      <c r="F63" s="544"/>
      <c r="G63" s="13">
        <v>106.04</v>
      </c>
      <c r="H63" s="537">
        <v>170.37</v>
      </c>
      <c r="I63" s="13">
        <v>1070.3</v>
      </c>
      <c r="J63" s="13">
        <v>337.59</v>
      </c>
      <c r="K63" s="501" t="s">
        <v>55</v>
      </c>
    </row>
    <row r="64" spans="3:11" ht="15" customHeight="1" x14ac:dyDescent="0.2">
      <c r="C64" s="59" t="s">
        <v>62</v>
      </c>
      <c r="D64" s="13">
        <v>114.9</v>
      </c>
      <c r="E64" s="13">
        <v>1873</v>
      </c>
      <c r="F64" s="533"/>
      <c r="G64" s="13">
        <v>99.25</v>
      </c>
      <c r="H64" s="537">
        <v>170.37</v>
      </c>
      <c r="I64" s="13">
        <v>1078.5</v>
      </c>
      <c r="J64" s="13">
        <v>339.4</v>
      </c>
      <c r="K64" s="501" t="s">
        <v>55</v>
      </c>
    </row>
    <row r="65" spans="3:14" ht="15" hidden="1" customHeight="1" x14ac:dyDescent="0.2">
      <c r="C65" s="45" t="s">
        <v>63</v>
      </c>
      <c r="D65" s="47">
        <v>116.5</v>
      </c>
      <c r="E65" s="47">
        <v>1849.2</v>
      </c>
      <c r="F65" s="535"/>
      <c r="G65" s="47">
        <v>84.19</v>
      </c>
      <c r="H65" s="536">
        <v>144.19</v>
      </c>
      <c r="I65" s="47">
        <v>1277.8</v>
      </c>
      <c r="J65" s="47">
        <v>357.1</v>
      </c>
      <c r="K65" s="501" t="s">
        <v>55</v>
      </c>
    </row>
    <row r="66" spans="3:14" ht="15" hidden="1" customHeight="1" x14ac:dyDescent="0.2">
      <c r="C66" s="45" t="s">
        <v>64</v>
      </c>
      <c r="D66" s="47">
        <v>116.8</v>
      </c>
      <c r="E66" s="47">
        <v>1951.11</v>
      </c>
      <c r="F66" s="535"/>
      <c r="G66" s="47">
        <v>118.85</v>
      </c>
      <c r="H66" s="536">
        <v>199.19</v>
      </c>
      <c r="I66" s="47">
        <v>1435.7</v>
      </c>
      <c r="J66" s="47">
        <v>364.8</v>
      </c>
      <c r="K66" s="501" t="s">
        <v>55</v>
      </c>
    </row>
    <row r="67" spans="3:14" ht="15" hidden="1" customHeight="1" x14ac:dyDescent="0.2">
      <c r="C67" s="45" t="s">
        <v>65</v>
      </c>
      <c r="D67" s="47">
        <v>116.1</v>
      </c>
      <c r="E67" s="47">
        <v>1961.8</v>
      </c>
      <c r="F67" s="535"/>
      <c r="G67" s="47">
        <v>111.87</v>
      </c>
      <c r="H67" s="536">
        <v>209.62</v>
      </c>
      <c r="I67" s="47">
        <v>1450.1</v>
      </c>
      <c r="J67" s="47">
        <v>352.67</v>
      </c>
      <c r="K67" s="501" t="s">
        <v>55</v>
      </c>
    </row>
    <row r="68" spans="3:14" ht="15" hidden="1" customHeight="1" x14ac:dyDescent="0.2">
      <c r="C68" s="45" t="s">
        <v>66</v>
      </c>
      <c r="D68" s="47">
        <v>115.8</v>
      </c>
      <c r="E68" s="47">
        <v>1917.1</v>
      </c>
      <c r="F68" s="535"/>
      <c r="G68" s="47">
        <v>94.63</v>
      </c>
      <c r="H68" s="536">
        <v>168.07</v>
      </c>
      <c r="I68" s="47">
        <v>1233.7</v>
      </c>
      <c r="J68" s="47">
        <v>354.2</v>
      </c>
      <c r="K68" s="501" t="s">
        <v>55</v>
      </c>
    </row>
    <row r="69" spans="3:14" ht="15" customHeight="1" x14ac:dyDescent="0.2">
      <c r="C69" s="59" t="s">
        <v>67</v>
      </c>
      <c r="D69" s="13">
        <v>115.8</v>
      </c>
      <c r="E69" s="13">
        <v>1917.1</v>
      </c>
      <c r="F69" s="13"/>
      <c r="G69" s="13">
        <v>94.26</v>
      </c>
      <c r="H69" s="58">
        <v>168.07</v>
      </c>
      <c r="I69" s="13">
        <v>1233.7</v>
      </c>
      <c r="J69" s="13">
        <v>354.2</v>
      </c>
      <c r="K69" s="501" t="s">
        <v>55</v>
      </c>
    </row>
    <row r="70" spans="3:14" ht="15" hidden="1" customHeight="1" x14ac:dyDescent="0.2">
      <c r="C70" s="45" t="s">
        <v>68</v>
      </c>
      <c r="D70" s="47">
        <v>113.9</v>
      </c>
      <c r="E70" s="47">
        <v>1973.8</v>
      </c>
      <c r="F70" s="535"/>
      <c r="G70" s="46">
        <v>120.02</v>
      </c>
      <c r="H70" s="536">
        <v>204.42</v>
      </c>
      <c r="I70" s="47">
        <v>1258.9000000000001</v>
      </c>
      <c r="J70" s="47">
        <v>353.8</v>
      </c>
      <c r="K70" s="501" t="s">
        <v>55</v>
      </c>
    </row>
    <row r="71" spans="3:14" ht="15" hidden="1" customHeight="1" x14ac:dyDescent="0.2">
      <c r="C71" s="45" t="s">
        <v>69</v>
      </c>
      <c r="D71" s="47">
        <v>112.5</v>
      </c>
      <c r="E71" s="47">
        <v>1966.5</v>
      </c>
      <c r="F71" s="535"/>
      <c r="G71" s="46">
        <v>91.97</v>
      </c>
      <c r="H71" s="536">
        <v>153.79</v>
      </c>
      <c r="I71" s="47">
        <v>1152.7</v>
      </c>
      <c r="J71" s="47">
        <v>362.8</v>
      </c>
      <c r="K71" s="500"/>
    </row>
    <row r="72" spans="3:14" ht="15" hidden="1" customHeight="1" x14ac:dyDescent="0.2">
      <c r="C72" s="45" t="s">
        <v>70</v>
      </c>
      <c r="D72" s="47">
        <v>116.7</v>
      </c>
      <c r="E72" s="47" t="s">
        <v>74</v>
      </c>
      <c r="F72" s="535"/>
      <c r="G72" s="46">
        <v>102.06</v>
      </c>
      <c r="H72" s="60">
        <v>171.38</v>
      </c>
      <c r="I72" s="47">
        <v>1292</v>
      </c>
      <c r="J72" s="47">
        <v>365.6</v>
      </c>
      <c r="K72" s="500"/>
    </row>
    <row r="73" spans="3:14" ht="15" hidden="1" customHeight="1" x14ac:dyDescent="0.2">
      <c r="C73" s="45" t="s">
        <v>71</v>
      </c>
      <c r="D73" s="47">
        <v>118.6</v>
      </c>
      <c r="E73" s="47">
        <v>1862.3</v>
      </c>
      <c r="F73" s="535"/>
      <c r="G73" s="46">
        <v>102.38</v>
      </c>
      <c r="H73" s="538"/>
      <c r="I73" s="47">
        <v>1508.7</v>
      </c>
      <c r="J73" s="47">
        <v>364.8</v>
      </c>
      <c r="K73" s="500"/>
    </row>
    <row r="74" spans="3:14" s="7" customFormat="1" ht="15" customHeight="1" x14ac:dyDescent="0.2">
      <c r="C74" s="59" t="s">
        <v>72</v>
      </c>
      <c r="D74" s="47">
        <v>118.6</v>
      </c>
      <c r="E74" s="47">
        <v>1862.3</v>
      </c>
      <c r="F74" s="47"/>
      <c r="G74" s="47">
        <v>100</v>
      </c>
      <c r="H74" s="64" t="s">
        <v>154</v>
      </c>
      <c r="I74" s="47">
        <v>1508.7</v>
      </c>
      <c r="J74" s="47">
        <v>364.8</v>
      </c>
      <c r="K74" s="626"/>
    </row>
    <row r="75" spans="3:14" ht="15" hidden="1" customHeight="1" x14ac:dyDescent="0.2">
      <c r="C75" s="45" t="s">
        <v>73</v>
      </c>
      <c r="D75" s="47">
        <v>128</v>
      </c>
      <c r="E75" s="47">
        <v>1912</v>
      </c>
      <c r="F75" s="535"/>
      <c r="G75" s="47">
        <v>85.13</v>
      </c>
      <c r="H75" s="536"/>
      <c r="I75" s="47">
        <v>1440.8</v>
      </c>
      <c r="J75" s="47">
        <v>392</v>
      </c>
      <c r="K75" s="500"/>
    </row>
    <row r="76" spans="3:14" ht="15" hidden="1" customHeight="1" x14ac:dyDescent="0.2">
      <c r="C76" s="45" t="s">
        <v>76</v>
      </c>
      <c r="D76" s="47">
        <v>140.19999999999999</v>
      </c>
      <c r="E76" s="47">
        <v>2034.3</v>
      </c>
      <c r="F76" s="535"/>
      <c r="G76" s="47">
        <v>103.39</v>
      </c>
      <c r="H76" s="536"/>
      <c r="I76" s="47">
        <v>1355</v>
      </c>
      <c r="J76" s="46">
        <v>402.86</v>
      </c>
      <c r="K76" s="500"/>
      <c r="M76" s="608"/>
      <c r="N76" s="604" t="s">
        <v>165</v>
      </c>
    </row>
    <row r="77" spans="3:14" ht="15" hidden="1" customHeight="1" x14ac:dyDescent="0.2">
      <c r="C77" s="45" t="s">
        <v>77</v>
      </c>
      <c r="D77" s="47">
        <v>140.4</v>
      </c>
      <c r="E77" s="47">
        <v>2093.1999999999998</v>
      </c>
      <c r="F77" s="535"/>
      <c r="G77" s="47">
        <v>83.72</v>
      </c>
      <c r="H77" s="536"/>
      <c r="I77" s="47">
        <v>1446.7</v>
      </c>
      <c r="J77" s="57" t="s">
        <v>55</v>
      </c>
      <c r="K77" s="500"/>
    </row>
    <row r="78" spans="3:14" hidden="1" x14ac:dyDescent="0.2">
      <c r="C78" s="45" t="s">
        <v>78</v>
      </c>
      <c r="D78" s="47">
        <v>146.4</v>
      </c>
      <c r="E78" s="47">
        <v>2185.1999999999998</v>
      </c>
      <c r="F78" s="535"/>
      <c r="G78" s="47">
        <v>84.17</v>
      </c>
      <c r="H78" s="536"/>
      <c r="I78" s="47">
        <v>1564.1</v>
      </c>
      <c r="J78" s="47"/>
      <c r="K78" s="500"/>
    </row>
    <row r="79" spans="3:14" ht="15" customHeight="1" x14ac:dyDescent="0.2">
      <c r="C79" s="61" t="s">
        <v>79</v>
      </c>
      <c r="D79" s="62">
        <v>146.4</v>
      </c>
      <c r="E79" s="413">
        <v>2185.1999999999998</v>
      </c>
      <c r="F79" s="62"/>
      <c r="G79" s="62">
        <v>82.1</v>
      </c>
      <c r="H79" s="63"/>
      <c r="I79" s="62">
        <v>1564.1</v>
      </c>
      <c r="J79" s="625" t="s">
        <v>55</v>
      </c>
      <c r="K79" s="500"/>
    </row>
    <row r="80" spans="3:14" s="7" customFormat="1" ht="15" hidden="1" customHeight="1" x14ac:dyDescent="0.2">
      <c r="C80" s="45" t="s">
        <v>150</v>
      </c>
      <c r="D80" s="412">
        <v>162.1</v>
      </c>
      <c r="E80" s="47">
        <v>2286.4</v>
      </c>
      <c r="F80" s="535"/>
      <c r="G80" s="47">
        <v>97.94</v>
      </c>
      <c r="H80" s="536"/>
      <c r="I80" s="412">
        <v>1674.8</v>
      </c>
      <c r="J80" s="47"/>
      <c r="K80" s="500"/>
    </row>
    <row r="81" spans="3:15" s="7" customFormat="1" ht="15" hidden="1" customHeight="1" x14ac:dyDescent="0.2">
      <c r="C81" s="45" t="s">
        <v>151</v>
      </c>
      <c r="D81" s="47">
        <v>168.4</v>
      </c>
      <c r="E81" s="624">
        <v>2553.4</v>
      </c>
      <c r="F81" s="535"/>
      <c r="G81" s="47">
        <v>83.5</v>
      </c>
      <c r="H81" s="536"/>
      <c r="I81" s="47">
        <v>1670</v>
      </c>
      <c r="J81" s="47"/>
      <c r="K81" s="500"/>
    </row>
    <row r="82" spans="3:15" s="7" customFormat="1" ht="15" hidden="1" customHeight="1" x14ac:dyDescent="0.2">
      <c r="C82" s="45" t="s">
        <v>152</v>
      </c>
      <c r="D82" s="47">
        <v>162.69999999999999</v>
      </c>
      <c r="E82" s="47">
        <v>2781.9</v>
      </c>
      <c r="F82" s="535"/>
      <c r="G82" s="628">
        <v>95.65</v>
      </c>
      <c r="H82" s="536"/>
      <c r="I82" s="47">
        <v>2437.6999999999998</v>
      </c>
      <c r="J82" s="47"/>
      <c r="K82" s="500"/>
    </row>
    <row r="83" spans="3:15" s="7" customFormat="1" ht="15" hidden="1" customHeight="1" x14ac:dyDescent="0.2">
      <c r="C83" s="45" t="s">
        <v>157</v>
      </c>
      <c r="D83" s="47">
        <v>157.69999999999999</v>
      </c>
      <c r="E83" s="47">
        <v>2784.4</v>
      </c>
      <c r="F83" s="535"/>
      <c r="G83" s="628">
        <v>108.07</v>
      </c>
      <c r="H83" s="536"/>
      <c r="I83" s="47">
        <v>1902.4</v>
      </c>
      <c r="J83" s="47"/>
      <c r="K83" s="500"/>
    </row>
    <row r="84" spans="3:15" s="7" customFormat="1" ht="15" customHeight="1" x14ac:dyDescent="0.2">
      <c r="C84" s="61" t="s">
        <v>182</v>
      </c>
      <c r="D84" s="62">
        <v>157.69999999999999</v>
      </c>
      <c r="E84" s="62">
        <v>2784.4</v>
      </c>
      <c r="F84" s="62"/>
      <c r="G84" s="62">
        <v>108.07</v>
      </c>
      <c r="H84" s="536"/>
      <c r="I84" s="62">
        <v>1902.4</v>
      </c>
      <c r="J84" s="625" t="s">
        <v>55</v>
      </c>
      <c r="K84" s="500"/>
    </row>
    <row r="85" spans="3:15" s="7" customFormat="1" ht="15" hidden="1" customHeight="1" x14ac:dyDescent="0.2">
      <c r="C85" s="45" t="s">
        <v>183</v>
      </c>
      <c r="D85" s="47">
        <v>161.1</v>
      </c>
      <c r="E85" s="47">
        <v>2843</v>
      </c>
      <c r="F85" s="535"/>
      <c r="G85" s="47">
        <v>134.47999999999999</v>
      </c>
      <c r="H85" s="536"/>
      <c r="I85" s="636">
        <v>1876.1</v>
      </c>
      <c r="J85" s="47"/>
      <c r="K85" s="500"/>
    </row>
    <row r="86" spans="3:15" s="7" customFormat="1" ht="15" hidden="1" customHeight="1" x14ac:dyDescent="0.2">
      <c r="C86" s="45" t="s">
        <v>184</v>
      </c>
      <c r="D86" s="47">
        <v>160.1</v>
      </c>
      <c r="E86" s="47">
        <v>2968</v>
      </c>
      <c r="F86" s="535"/>
      <c r="G86" s="47">
        <v>125.4</v>
      </c>
      <c r="H86" s="536"/>
      <c r="I86" s="636">
        <v>2134.6</v>
      </c>
      <c r="J86" s="47"/>
      <c r="K86" s="500"/>
    </row>
    <row r="87" spans="3:15" s="7" customFormat="1" ht="15" hidden="1" customHeight="1" x14ac:dyDescent="0.2">
      <c r="C87" s="45" t="s">
        <v>186</v>
      </c>
      <c r="D87" s="47">
        <v>163.5</v>
      </c>
      <c r="E87" s="46">
        <v>3146</v>
      </c>
      <c r="F87" s="535"/>
      <c r="G87" s="47">
        <v>175.1</v>
      </c>
      <c r="H87" s="536"/>
      <c r="I87" s="636">
        <v>2120.4</v>
      </c>
      <c r="J87" s="47"/>
      <c r="K87" s="500"/>
    </row>
    <row r="88" spans="3:15" s="7" customFormat="1" ht="15" hidden="1" customHeight="1" x14ac:dyDescent="0.2">
      <c r="C88" s="45" t="s">
        <v>188</v>
      </c>
      <c r="D88" s="47">
        <v>162.69999999999999</v>
      </c>
      <c r="F88" s="535"/>
      <c r="G88" s="47">
        <v>137.19999999999999</v>
      </c>
      <c r="H88" s="536"/>
      <c r="I88" s="47">
        <v>2007</v>
      </c>
      <c r="J88" s="47"/>
      <c r="K88" s="500"/>
    </row>
    <row r="89" spans="3:15" s="7" customFormat="1" ht="15" customHeight="1" thickBot="1" x14ac:dyDescent="0.25">
      <c r="C89" s="629" t="s">
        <v>185</v>
      </c>
      <c r="D89" s="62">
        <v>159.80000000000001</v>
      </c>
      <c r="E89" s="62">
        <v>3116</v>
      </c>
      <c r="F89" s="62"/>
      <c r="G89" s="62">
        <v>137.19999999999999</v>
      </c>
      <c r="H89" s="63"/>
      <c r="I89" s="62">
        <v>2007</v>
      </c>
      <c r="J89" s="625" t="s">
        <v>55</v>
      </c>
      <c r="K89" s="500"/>
    </row>
    <row r="90" spans="3:15" s="7" customFormat="1" ht="15" customHeight="1" thickBot="1" x14ac:dyDescent="0.25">
      <c r="C90" s="45" t="s">
        <v>187</v>
      </c>
      <c r="D90" s="47">
        <v>163.6</v>
      </c>
      <c r="E90" s="46">
        <v>3190</v>
      </c>
      <c r="F90" s="535"/>
      <c r="G90" s="46">
        <v>147.69999999999999</v>
      </c>
      <c r="H90" s="536"/>
      <c r="I90" s="47">
        <v>2098.4</v>
      </c>
      <c r="J90" s="47"/>
      <c r="K90" s="500"/>
      <c r="M90" s="618"/>
      <c r="N90" s="619" t="s">
        <v>165</v>
      </c>
      <c r="O90" s="620"/>
    </row>
    <row r="91" spans="3:15" s="7" customFormat="1" ht="15" customHeight="1" x14ac:dyDescent="0.2">
      <c r="C91" s="45" t="s">
        <v>189</v>
      </c>
      <c r="D91" s="47">
        <v>161.30000000000001</v>
      </c>
      <c r="E91" s="47"/>
      <c r="F91" s="535"/>
      <c r="G91" s="47"/>
      <c r="H91" s="536"/>
      <c r="I91" s="46">
        <v>2207</v>
      </c>
      <c r="J91" s="47"/>
      <c r="K91" s="500"/>
    </row>
    <row r="92" spans="3:15" s="7" customFormat="1" ht="15" customHeight="1" x14ac:dyDescent="0.2">
      <c r="C92" s="45" t="s">
        <v>191</v>
      </c>
      <c r="D92" s="46">
        <v>160.6</v>
      </c>
      <c r="E92" s="47"/>
      <c r="F92" s="535"/>
      <c r="G92" s="47"/>
      <c r="H92" s="536"/>
      <c r="I92" s="47"/>
      <c r="J92" s="47"/>
      <c r="K92" s="500"/>
    </row>
    <row r="93" spans="3:15" x14ac:dyDescent="0.2">
      <c r="C93" s="45"/>
      <c r="D93" s="47"/>
      <c r="E93" s="47"/>
      <c r="F93" s="535"/>
      <c r="G93" s="47"/>
      <c r="H93" s="536"/>
      <c r="I93" s="47"/>
      <c r="J93" s="47"/>
      <c r="K93" s="500"/>
    </row>
    <row r="94" spans="3:15" x14ac:dyDescent="0.2">
      <c r="C94" s="49"/>
      <c r="D94" s="4"/>
      <c r="E94" s="4"/>
      <c r="F94" s="527"/>
      <c r="G94" s="4"/>
      <c r="H94" s="527"/>
      <c r="I94" s="50"/>
      <c r="J94" s="4"/>
      <c r="K94" s="527"/>
    </row>
    <row r="95" spans="3:15" ht="9" customHeight="1" x14ac:dyDescent="0.2"/>
    <row r="96" spans="3:15" ht="34.5" customHeight="1" x14ac:dyDescent="0.2">
      <c r="C96" s="637" t="s">
        <v>158</v>
      </c>
      <c r="D96" s="638"/>
      <c r="E96" s="638"/>
      <c r="F96" s="638"/>
      <c r="G96" s="638"/>
      <c r="H96" s="639"/>
      <c r="I96" s="639"/>
      <c r="J96" s="640"/>
    </row>
    <row r="97" spans="3:10" ht="27.75" customHeight="1" x14ac:dyDescent="0.2">
      <c r="C97" s="637" t="s">
        <v>159</v>
      </c>
      <c r="D97" s="638"/>
      <c r="E97" s="638"/>
      <c r="F97" s="638"/>
      <c r="G97" s="639"/>
      <c r="H97" s="639"/>
      <c r="I97" s="639"/>
      <c r="J97" s="640"/>
    </row>
    <row r="98" spans="3:10" ht="27" customHeight="1" x14ac:dyDescent="0.2">
      <c r="C98" s="637" t="s">
        <v>160</v>
      </c>
      <c r="D98" s="638"/>
      <c r="E98" s="638"/>
      <c r="F98" s="638"/>
      <c r="G98" s="639"/>
      <c r="H98" s="639"/>
      <c r="I98" s="639"/>
      <c r="J98" s="640"/>
    </row>
    <row r="99" spans="3:10" ht="18" customHeight="1" x14ac:dyDescent="0.2">
      <c r="C99" s="637" t="s">
        <v>161</v>
      </c>
      <c r="D99" s="638"/>
      <c r="E99" s="638"/>
      <c r="F99" s="638"/>
      <c r="G99" s="639"/>
      <c r="H99" s="639"/>
      <c r="I99" s="639"/>
      <c r="J99" s="640"/>
    </row>
    <row r="100" spans="3:10" ht="27" customHeight="1" x14ac:dyDescent="0.2">
      <c r="C100" s="641" t="s">
        <v>163</v>
      </c>
      <c r="D100" s="642"/>
      <c r="E100" s="642"/>
      <c r="F100" s="642"/>
      <c r="G100" s="643"/>
      <c r="H100" s="643"/>
      <c r="I100" s="643"/>
      <c r="J100" s="644"/>
    </row>
    <row r="101" spans="3:10" ht="25.5" customHeight="1" x14ac:dyDescent="0.2">
      <c r="C101" s="637" t="s">
        <v>162</v>
      </c>
      <c r="D101" s="638"/>
      <c r="E101" s="638"/>
      <c r="F101" s="638"/>
      <c r="G101" s="639"/>
      <c r="H101" s="639"/>
      <c r="I101" s="639"/>
      <c r="J101" s="640"/>
    </row>
  </sheetData>
  <mergeCells count="6">
    <mergeCell ref="C101:J101"/>
    <mergeCell ref="C96:J96"/>
    <mergeCell ref="C97:J97"/>
    <mergeCell ref="C98:J98"/>
    <mergeCell ref="C99:J99"/>
    <mergeCell ref="C100:J100"/>
  </mergeCells>
  <phoneticPr fontId="1" type="noConversion"/>
  <pageMargins left="0.75" right="0.75" top="1" bottom="1" header="0.5" footer="0.5"/>
  <pageSetup scale="8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B6E7-704B-4C27-B725-D4ACDF68E0F8}">
  <sheetPr>
    <pageSetUpPr fitToPage="1"/>
  </sheetPr>
  <dimension ref="C1:P104"/>
  <sheetViews>
    <sheetView zoomScaleNormal="100" workbookViewId="0">
      <pane xSplit="3" ySplit="6" topLeftCell="D55" activePane="bottomRight" state="frozen"/>
      <selection pane="topRight" activeCell="E1" sqref="E1"/>
      <selection pane="bottomLeft" activeCell="A7" sqref="A7"/>
      <selection pane="bottomRight" activeCell="C94" sqref="C94"/>
    </sheetView>
  </sheetViews>
  <sheetFormatPr defaultRowHeight="12.75" x14ac:dyDescent="0.2"/>
  <cols>
    <col min="1" max="2" width="2.7109375" customWidth="1"/>
    <col min="3" max="3" width="16.85546875" customWidth="1"/>
    <col min="4" max="6" width="12.7109375" customWidth="1"/>
    <col min="7" max="7" width="10.5703125" customWidth="1"/>
    <col min="8" max="8" width="12.7109375" hidden="1" customWidth="1"/>
    <col min="9" max="10" width="12.7109375" style="7" customWidth="1"/>
    <col min="11" max="11" width="12.7109375" hidden="1" customWidth="1"/>
    <col min="12" max="13" width="12.7109375" customWidth="1"/>
    <col min="14" max="14" width="13.5703125" hidden="1" customWidth="1"/>
    <col min="15" max="16" width="12.7109375" hidden="1" customWidth="1"/>
  </cols>
  <sheetData>
    <row r="1" spans="3:16" ht="6.75" customHeight="1" x14ac:dyDescent="0.2"/>
    <row r="2" spans="3:16" ht="15.75" x14ac:dyDescent="0.25">
      <c r="C2" s="1" t="str">
        <f>+'INFLATION INDICES'!C2</f>
        <v>INFLATION INDICES  - Updated 11/6/2024</v>
      </c>
      <c r="D2" s="2"/>
      <c r="E2" s="2"/>
      <c r="F2" s="2"/>
      <c r="G2" s="2"/>
      <c r="H2" s="2"/>
      <c r="I2" s="547"/>
      <c r="J2" s="547"/>
      <c r="K2" s="2"/>
      <c r="L2" s="2"/>
      <c r="M2" s="2"/>
      <c r="N2" s="2"/>
      <c r="O2" s="2"/>
      <c r="P2" s="2"/>
    </row>
    <row r="3" spans="3:16" ht="15.75" x14ac:dyDescent="0.25">
      <c r="C3" s="41" t="str">
        <f>+'INFLATION INDICES'!C3</f>
        <v>Entered into EEBACS 11/6/2024</v>
      </c>
      <c r="D3" s="2"/>
      <c r="E3" s="2"/>
      <c r="F3" s="2"/>
      <c r="G3" s="2"/>
      <c r="H3" s="2"/>
      <c r="I3" s="547"/>
      <c r="J3" s="547"/>
      <c r="K3" s="2"/>
      <c r="L3" s="2"/>
      <c r="M3" s="2"/>
      <c r="N3" s="2"/>
      <c r="O3" s="2"/>
      <c r="P3" s="2"/>
    </row>
    <row r="4" spans="3:16" ht="8.25" customHeight="1" thickBot="1" x14ac:dyDescent="0.3">
      <c r="C4" s="426"/>
      <c r="D4" s="425"/>
      <c r="E4" s="425"/>
      <c r="F4" s="425"/>
      <c r="G4" s="425"/>
      <c r="H4" s="425"/>
      <c r="I4" s="552"/>
      <c r="J4" s="552"/>
      <c r="K4" s="2"/>
      <c r="L4" s="2"/>
      <c r="M4" s="2"/>
      <c r="N4" s="2"/>
      <c r="O4" s="2"/>
      <c r="P4" s="2"/>
    </row>
    <row r="5" spans="3:16" ht="51.75" customHeight="1" thickTop="1" thickBot="1" x14ac:dyDescent="0.25">
      <c r="D5" s="645" t="s">
        <v>147</v>
      </c>
      <c r="E5" s="646"/>
      <c r="F5" s="645" t="s">
        <v>149</v>
      </c>
      <c r="G5" s="646"/>
      <c r="I5" s="651" t="s">
        <v>179</v>
      </c>
      <c r="J5" s="652"/>
      <c r="K5" s="7"/>
      <c r="L5" s="645" t="s">
        <v>148</v>
      </c>
      <c r="M5" s="646"/>
      <c r="N5" s="645" t="s">
        <v>1</v>
      </c>
      <c r="O5" s="646"/>
    </row>
    <row r="6" spans="3:16" ht="39" customHeight="1" thickTop="1" thickBot="1" x14ac:dyDescent="0.25">
      <c r="C6" s="511" t="s">
        <v>0</v>
      </c>
      <c r="D6" s="512" t="s">
        <v>145</v>
      </c>
      <c r="E6" s="513" t="s">
        <v>146</v>
      </c>
      <c r="F6" s="512" t="s">
        <v>145</v>
      </c>
      <c r="G6" s="513" t="s">
        <v>146</v>
      </c>
      <c r="H6" s="514" t="s">
        <v>54</v>
      </c>
      <c r="I6" s="601" t="s">
        <v>145</v>
      </c>
      <c r="J6" s="602" t="s">
        <v>146</v>
      </c>
      <c r="K6" s="515" t="s">
        <v>47</v>
      </c>
      <c r="L6" s="512" t="s">
        <v>145</v>
      </c>
      <c r="M6" s="513" t="s">
        <v>146</v>
      </c>
      <c r="N6" s="512" t="s">
        <v>145</v>
      </c>
      <c r="O6" s="513" t="s">
        <v>146</v>
      </c>
      <c r="P6" s="516" t="s">
        <v>2</v>
      </c>
    </row>
    <row r="7" spans="3:16" ht="13.5" thickTop="1" x14ac:dyDescent="0.2">
      <c r="C7" s="503"/>
      <c r="D7" s="504"/>
      <c r="E7" s="505"/>
      <c r="F7" s="504"/>
      <c r="G7" s="506"/>
      <c r="H7" s="507"/>
      <c r="I7" s="585"/>
      <c r="J7" s="583"/>
      <c r="K7" s="508"/>
      <c r="L7" s="509"/>
      <c r="M7" s="505"/>
      <c r="N7" s="509"/>
      <c r="O7" s="505"/>
      <c r="P7" s="510"/>
    </row>
    <row r="8" spans="3:16" x14ac:dyDescent="0.2">
      <c r="C8" s="16">
        <v>1997</v>
      </c>
      <c r="D8" s="403">
        <f>+'INFLATION INDICES'!D7</f>
        <v>57.9</v>
      </c>
      <c r="E8" s="416"/>
      <c r="F8" s="403"/>
      <c r="G8" s="427"/>
      <c r="H8" s="471">
        <v>808.1</v>
      </c>
      <c r="I8" s="586">
        <f>+'INFLATION INDICES'!G7</f>
        <v>26.7</v>
      </c>
      <c r="J8" s="416"/>
      <c r="K8" s="457">
        <v>47.6</v>
      </c>
      <c r="L8" s="340">
        <f>+'INFLATION INDICES'!I7</f>
        <v>535.5</v>
      </c>
      <c r="M8" s="416"/>
      <c r="N8" s="340">
        <f>+'INFLATION INDICES'!J7</f>
        <v>163.4</v>
      </c>
      <c r="O8" s="416"/>
      <c r="P8" s="489">
        <v>139</v>
      </c>
    </row>
    <row r="9" spans="3:16" x14ac:dyDescent="0.2">
      <c r="C9" s="16">
        <v>1998</v>
      </c>
      <c r="D9" s="403">
        <f>+'INFLATION INDICES'!D8</f>
        <v>57.5</v>
      </c>
      <c r="E9" s="417">
        <f>+(D9-D8)/D8</f>
        <v>-6.9084628670120652E-3</v>
      </c>
      <c r="F9" s="403"/>
      <c r="G9" s="427"/>
      <c r="H9" s="472">
        <v>785.2</v>
      </c>
      <c r="I9" s="587">
        <f>+'INFLATION INDICES'!G8</f>
        <v>28</v>
      </c>
      <c r="J9" s="417">
        <f>+(I9-I8)/I8</f>
        <v>4.8689138576779055E-2</v>
      </c>
      <c r="K9" s="457">
        <v>49.9</v>
      </c>
      <c r="L9" s="340">
        <f>+'INFLATION INDICES'!I8</f>
        <v>606.5</v>
      </c>
      <c r="M9" s="417">
        <f>+(L9-L8)/L8</f>
        <v>0.13258636788048553</v>
      </c>
      <c r="N9" s="340">
        <f>+'INFLATION INDICES'!J8</f>
        <v>146.1</v>
      </c>
      <c r="O9" s="417">
        <f t="shared" ref="O9:O20" si="0">+(P9-P8)/P8</f>
        <v>-0.16546762589928057</v>
      </c>
      <c r="P9" s="489">
        <v>116</v>
      </c>
    </row>
    <row r="10" spans="3:16" x14ac:dyDescent="0.2">
      <c r="C10" s="16">
        <v>1999</v>
      </c>
      <c r="D10" s="403">
        <f>+'INFLATION INDICES'!D9</f>
        <v>58.8</v>
      </c>
      <c r="E10" s="417">
        <f t="shared" ref="E10:E20" si="1">+(D10-D9)/D9</f>
        <v>2.2608695652173865E-2</v>
      </c>
      <c r="F10" s="403"/>
      <c r="G10" s="427"/>
      <c r="H10" s="472">
        <v>844.6</v>
      </c>
      <c r="I10" s="587">
        <f>+'INFLATION INDICES'!G9</f>
        <v>30</v>
      </c>
      <c r="J10" s="417">
        <f t="shared" ref="J10:J20" si="2">+(I10-I9)/I9</f>
        <v>7.1428571428571425E-2</v>
      </c>
      <c r="K10" s="457">
        <v>52.9</v>
      </c>
      <c r="L10" s="340">
        <f>+'INFLATION INDICES'!I9</f>
        <v>610.70000000000005</v>
      </c>
      <c r="M10" s="417">
        <f t="shared" ref="M10:M20" si="3">+(L10-L9)/L9</f>
        <v>6.924979389942367E-3</v>
      </c>
      <c r="N10" s="340">
        <f>+'INFLATION INDICES'!J9</f>
        <v>143.1</v>
      </c>
      <c r="O10" s="417">
        <f t="shared" si="0"/>
        <v>3.4482758620689655E-2</v>
      </c>
      <c r="P10" s="489">
        <v>120</v>
      </c>
    </row>
    <row r="11" spans="3:16" x14ac:dyDescent="0.2">
      <c r="C11" s="16">
        <v>2000</v>
      </c>
      <c r="D11" s="403">
        <f>+'INFLATION INDICES'!D10</f>
        <v>63.4</v>
      </c>
      <c r="E11" s="417">
        <f t="shared" si="1"/>
        <v>7.8231292517006834E-2</v>
      </c>
      <c r="F11" s="403"/>
      <c r="G11" s="427"/>
      <c r="H11" s="472">
        <v>900.9</v>
      </c>
      <c r="I11" s="587">
        <f>+'INFLATION INDICES'!G10</f>
        <v>30.9</v>
      </c>
      <c r="J11" s="417">
        <f t="shared" si="2"/>
        <v>2.9999999999999954E-2</v>
      </c>
      <c r="K11" s="457">
        <v>53.5</v>
      </c>
      <c r="L11" s="340">
        <f>+'INFLATION INDICES'!I10</f>
        <v>654.79999999999995</v>
      </c>
      <c r="M11" s="417">
        <f t="shared" si="3"/>
        <v>7.2212215490420673E-2</v>
      </c>
      <c r="N11" s="340">
        <f>+'INFLATION INDICES'!J10</f>
        <v>131.9</v>
      </c>
      <c r="O11" s="417">
        <f t="shared" si="0"/>
        <v>6.6666666666666666E-2</v>
      </c>
      <c r="P11" s="489">
        <v>128</v>
      </c>
    </row>
    <row r="12" spans="3:16" x14ac:dyDescent="0.2">
      <c r="C12" s="16">
        <v>2001</v>
      </c>
      <c r="D12" s="403">
        <f>+'INFLATION INDICES'!D11</f>
        <v>63.3</v>
      </c>
      <c r="E12" s="417">
        <f t="shared" si="1"/>
        <v>-1.5772870662460793E-3</v>
      </c>
      <c r="F12" s="403"/>
      <c r="G12" s="427"/>
      <c r="H12" s="472">
        <v>896</v>
      </c>
      <c r="I12" s="587">
        <f>+'INFLATION INDICES'!G11</f>
        <v>33.5</v>
      </c>
      <c r="J12" s="417">
        <f t="shared" si="2"/>
        <v>8.4142394822006528E-2</v>
      </c>
      <c r="K12" s="457">
        <v>58.7</v>
      </c>
      <c r="L12" s="340">
        <f>+'INFLATION INDICES'!I11</f>
        <v>601.5</v>
      </c>
      <c r="M12" s="417">
        <f t="shared" si="3"/>
        <v>-8.1398900427611415E-2</v>
      </c>
      <c r="N12" s="340">
        <f>+'INFLATION INDICES'!J11</f>
        <v>153.1</v>
      </c>
      <c r="O12" s="417">
        <f t="shared" si="0"/>
        <v>7.8125E-3</v>
      </c>
      <c r="P12" s="489">
        <v>129</v>
      </c>
    </row>
    <row r="13" spans="3:16" x14ac:dyDescent="0.2">
      <c r="C13" s="16">
        <v>2002</v>
      </c>
      <c r="D13" s="403">
        <f>+'INFLATION INDICES'!D12</f>
        <v>61.8</v>
      </c>
      <c r="E13" s="417">
        <f t="shared" si="1"/>
        <v>-2.3696682464454978E-2</v>
      </c>
      <c r="F13" s="403"/>
      <c r="G13" s="427"/>
      <c r="H13" s="472">
        <v>915.1</v>
      </c>
      <c r="I13" s="587">
        <f>+'INFLATION INDICES'!G12</f>
        <v>31</v>
      </c>
      <c r="J13" s="417">
        <f t="shared" si="2"/>
        <v>-7.4626865671641784E-2</v>
      </c>
      <c r="K13" s="457">
        <v>53.1</v>
      </c>
      <c r="L13" s="340">
        <f>+'INFLATION INDICES'!I12</f>
        <v>575.79999999999995</v>
      </c>
      <c r="M13" s="417">
        <f t="shared" si="3"/>
        <v>-4.2726517040731583E-2</v>
      </c>
      <c r="N13" s="340">
        <f>+'INFLATION INDICES'!J12</f>
        <v>153</v>
      </c>
      <c r="O13" s="417">
        <f t="shared" si="0"/>
        <v>7.7519379844961239E-2</v>
      </c>
      <c r="P13" s="489">
        <v>139</v>
      </c>
    </row>
    <row r="14" spans="3:16" x14ac:dyDescent="0.2">
      <c r="C14" s="16">
        <v>2003</v>
      </c>
      <c r="D14" s="403">
        <f>+'INFLATION INDICES'!D13</f>
        <v>63.1</v>
      </c>
      <c r="E14" s="417">
        <f t="shared" si="1"/>
        <v>2.1035598705501687E-2</v>
      </c>
      <c r="F14" s="428">
        <f>+'INFLATION INDICES'!E13</f>
        <v>1000</v>
      </c>
      <c r="G14" s="429"/>
      <c r="H14" s="471">
        <v>992.9</v>
      </c>
      <c r="I14" s="586">
        <f>+'INFLATION INDICES'!G13</f>
        <v>32.700000000000003</v>
      </c>
      <c r="J14" s="417">
        <f t="shared" si="2"/>
        <v>5.4838709677419446E-2</v>
      </c>
      <c r="K14" s="457">
        <v>56.6</v>
      </c>
      <c r="L14" s="340">
        <f>+'INFLATION INDICES'!I13</f>
        <v>592.29999999999995</v>
      </c>
      <c r="M14" s="417">
        <f t="shared" si="3"/>
        <v>2.8655783258075725E-2</v>
      </c>
      <c r="N14" s="340">
        <f>+'INFLATION INDICES'!J13</f>
        <v>127.2</v>
      </c>
      <c r="O14" s="417">
        <f t="shared" si="0"/>
        <v>4.3165467625899283E-2</v>
      </c>
      <c r="P14" s="489">
        <v>145</v>
      </c>
    </row>
    <row r="15" spans="3:16" x14ac:dyDescent="0.2">
      <c r="C15" s="16">
        <v>2004</v>
      </c>
      <c r="D15" s="403">
        <f>+'INFLATION INDICES'!D14</f>
        <v>68.5</v>
      </c>
      <c r="E15" s="417">
        <f t="shared" si="1"/>
        <v>8.5578446909667177E-2</v>
      </c>
      <c r="F15" s="403">
        <f>+'INFLATION INDICES'!E14</f>
        <v>1149.2</v>
      </c>
      <c r="G15" s="421">
        <f t="shared" ref="G15:G20" si="4">+(F15-F14)/F14</f>
        <v>0.14920000000000005</v>
      </c>
      <c r="H15" s="471">
        <v>1091.0999999999999</v>
      </c>
      <c r="I15" s="586">
        <f>+'INFLATION INDICES'!G14</f>
        <v>49.5</v>
      </c>
      <c r="J15" s="417">
        <f t="shared" si="2"/>
        <v>0.51376146788990817</v>
      </c>
      <c r="K15" s="457">
        <v>79.099999999999994</v>
      </c>
      <c r="L15" s="340">
        <f>+'INFLATION INDICES'!I14</f>
        <v>644.5</v>
      </c>
      <c r="M15" s="417">
        <f t="shared" si="3"/>
        <v>8.8131014688502526E-2</v>
      </c>
      <c r="N15" s="340">
        <f>+'INFLATION INDICES'!J14</f>
        <v>152.5</v>
      </c>
      <c r="O15" s="417">
        <f t="shared" si="0"/>
        <v>0.17241379310344829</v>
      </c>
      <c r="P15" s="489">
        <v>170</v>
      </c>
    </row>
    <row r="16" spans="3:16" x14ac:dyDescent="0.2">
      <c r="C16" s="16">
        <v>2005</v>
      </c>
      <c r="D16" s="403">
        <f>+'INFLATION INDICES'!D15</f>
        <v>77.099999999999994</v>
      </c>
      <c r="E16" s="417">
        <f t="shared" si="1"/>
        <v>0.12554744525547437</v>
      </c>
      <c r="F16" s="403">
        <f>+'INFLATION INDICES'!E15</f>
        <v>1412.5</v>
      </c>
      <c r="G16" s="421">
        <f t="shared" si="4"/>
        <v>0.22911590671771662</v>
      </c>
      <c r="H16" s="471">
        <v>1242.9000000000001</v>
      </c>
      <c r="I16" s="586">
        <f>+'INFLATION INDICES'!G15</f>
        <v>56.8</v>
      </c>
      <c r="J16" s="417">
        <f t="shared" si="2"/>
        <v>0.14747474747474743</v>
      </c>
      <c r="K16" s="457">
        <v>98.1</v>
      </c>
      <c r="L16" s="340">
        <f>+'INFLATION INDICES'!I15</f>
        <v>979</v>
      </c>
      <c r="M16" s="417">
        <f t="shared" si="3"/>
        <v>0.51900698215671059</v>
      </c>
      <c r="N16" s="340">
        <f>+'INFLATION INDICES'!J15</f>
        <v>259.5</v>
      </c>
      <c r="O16" s="417">
        <f t="shared" si="0"/>
        <v>3.5294117647058823E-2</v>
      </c>
      <c r="P16" s="489">
        <v>176</v>
      </c>
    </row>
    <row r="17" spans="3:16" x14ac:dyDescent="0.2">
      <c r="C17" s="16">
        <v>2006</v>
      </c>
      <c r="D17" s="403">
        <f>+'INFLATION INDICES'!D16</f>
        <v>85.2</v>
      </c>
      <c r="E17" s="417">
        <f t="shared" si="1"/>
        <v>0.10505836575875498</v>
      </c>
      <c r="F17" s="403">
        <f>+'INFLATION INDICES'!E16</f>
        <v>1552.7</v>
      </c>
      <c r="G17" s="430">
        <f t="shared" si="4"/>
        <v>9.925663716814162E-2</v>
      </c>
      <c r="H17" s="471">
        <v>1369.3</v>
      </c>
      <c r="I17" s="586">
        <f>+'INFLATION INDICES'!G16</f>
        <v>58.8</v>
      </c>
      <c r="J17" s="417">
        <f t="shared" si="2"/>
        <v>3.5211267605633804E-2</v>
      </c>
      <c r="K17" s="457">
        <v>104.1</v>
      </c>
      <c r="L17" s="340">
        <f>+'INFLATION INDICES'!I16</f>
        <v>980.1</v>
      </c>
      <c r="M17" s="417">
        <f t="shared" si="3"/>
        <v>1.1235955056180008E-3</v>
      </c>
      <c r="N17" s="340">
        <f>+'INFLATION INDICES'!J16</f>
        <v>293.8</v>
      </c>
      <c r="O17" s="417">
        <f t="shared" si="0"/>
        <v>0.29545454545454547</v>
      </c>
      <c r="P17" s="489">
        <v>228</v>
      </c>
    </row>
    <row r="18" spans="3:16" ht="12.75" customHeight="1" x14ac:dyDescent="0.2">
      <c r="C18" s="16">
        <v>2007</v>
      </c>
      <c r="D18" s="403">
        <f>+'INFLATION INDICES'!D17</f>
        <v>90</v>
      </c>
      <c r="E18" s="417">
        <f t="shared" si="1"/>
        <v>5.6338028169014051E-2</v>
      </c>
      <c r="F18" s="403">
        <f>+'INFLATION INDICES'!E17</f>
        <v>1514.3</v>
      </c>
      <c r="G18" s="430">
        <f t="shared" si="4"/>
        <v>-2.4731113544148961E-2</v>
      </c>
      <c r="H18" s="473">
        <v>1236.3</v>
      </c>
      <c r="I18" s="588">
        <f>+'INFLATION INDICES'!G17</f>
        <v>58.5</v>
      </c>
      <c r="J18" s="417">
        <f t="shared" si="2"/>
        <v>-5.1020408163264825E-3</v>
      </c>
      <c r="K18" s="458">
        <v>100</v>
      </c>
      <c r="L18" s="340">
        <f>+'INFLATION INDICES'!I17</f>
        <v>1040</v>
      </c>
      <c r="M18" s="417">
        <f t="shared" si="3"/>
        <v>6.1116212631364124E-2</v>
      </c>
      <c r="N18" s="340">
        <f>+'INFLATION INDICES'!J17</f>
        <v>252</v>
      </c>
      <c r="O18" s="417">
        <f t="shared" si="0"/>
        <v>8.771929824561403E-3</v>
      </c>
      <c r="P18" s="489">
        <v>230</v>
      </c>
    </row>
    <row r="19" spans="3:16" x14ac:dyDescent="0.2">
      <c r="C19" s="14" t="s">
        <v>3</v>
      </c>
      <c r="D19" s="403">
        <f>+'INFLATION INDICES'!D18</f>
        <v>102.5</v>
      </c>
      <c r="E19" s="418">
        <f t="shared" si="1"/>
        <v>0.1388888888888889</v>
      </c>
      <c r="F19" s="404">
        <f>+'INFLATION INDICES'!E18</f>
        <v>1626.7</v>
      </c>
      <c r="G19" s="431">
        <f t="shared" si="4"/>
        <v>7.4225714851746741E-2</v>
      </c>
      <c r="H19" s="474">
        <v>1283.5</v>
      </c>
      <c r="I19" s="589">
        <f>+'INFLATION INDICES'!G18</f>
        <v>54.8</v>
      </c>
      <c r="J19" s="418">
        <f t="shared" si="2"/>
        <v>-6.3247863247863301E-2</v>
      </c>
      <c r="K19" s="459">
        <v>95</v>
      </c>
      <c r="L19" s="404">
        <f>+'INFLATION INDICES'!I18</f>
        <v>1085.5999999999999</v>
      </c>
      <c r="M19" s="418">
        <f t="shared" si="3"/>
        <v>4.3846153846153757E-2</v>
      </c>
      <c r="N19" s="404">
        <f>+'INFLATION INDICES'!J18</f>
        <v>310.2</v>
      </c>
      <c r="O19" s="418">
        <f t="shared" si="0"/>
        <v>4.7826086956521741E-2</v>
      </c>
      <c r="P19" s="490">
        <v>241</v>
      </c>
    </row>
    <row r="20" spans="3:16" x14ac:dyDescent="0.2">
      <c r="C20" s="14" t="s">
        <v>4</v>
      </c>
      <c r="D20" s="403">
        <f>+'INFLATION INDICES'!D19</f>
        <v>94.6</v>
      </c>
      <c r="E20" s="418">
        <f t="shared" si="1"/>
        <v>-7.7073170731707372E-2</v>
      </c>
      <c r="F20" s="404">
        <f>+'INFLATION INDICES'!E19</f>
        <v>1402.6</v>
      </c>
      <c r="G20" s="432">
        <f t="shared" si="4"/>
        <v>-0.13776357041863904</v>
      </c>
      <c r="H20" s="475">
        <v>1041</v>
      </c>
      <c r="I20" s="590">
        <f>+'INFLATION INDICES'!G19</f>
        <v>46</v>
      </c>
      <c r="J20" s="418">
        <f t="shared" si="2"/>
        <v>-0.16058394160583936</v>
      </c>
      <c r="K20" s="460">
        <v>78.400000000000006</v>
      </c>
      <c r="L20" s="341">
        <f>+'INFLATION INDICES'!I19</f>
        <v>978.6</v>
      </c>
      <c r="M20" s="418">
        <f t="shared" si="3"/>
        <v>-9.8563006632276989E-2</v>
      </c>
      <c r="N20" s="341">
        <f>+'INFLATION INDICES'!J19</f>
        <v>215.3</v>
      </c>
      <c r="O20" s="418">
        <f t="shared" si="0"/>
        <v>-7.4688796680497924E-2</v>
      </c>
      <c r="P20" s="491">
        <v>223</v>
      </c>
    </row>
    <row r="21" spans="3:16" s="565" customFormat="1" ht="12.75" hidden="1" customHeight="1" x14ac:dyDescent="0.2">
      <c r="C21" s="557" t="s">
        <v>7</v>
      </c>
      <c r="D21" s="412">
        <f>+'INFLATION INDICES'!D20</f>
        <v>0</v>
      </c>
      <c r="E21" s="558"/>
      <c r="F21" s="559"/>
      <c r="G21" s="560"/>
      <c r="H21" s="561"/>
      <c r="I21" s="591"/>
      <c r="J21" s="558"/>
      <c r="K21" s="562">
        <v>101.5</v>
      </c>
      <c r="L21" s="563"/>
      <c r="M21" s="558"/>
      <c r="N21" s="559">
        <f>+'INFLATION INDICES'!J20</f>
        <v>210.3</v>
      </c>
      <c r="O21" s="558"/>
      <c r="P21" s="564"/>
    </row>
    <row r="22" spans="3:16" s="565" customFormat="1" ht="12.75" hidden="1" customHeight="1" x14ac:dyDescent="0.2">
      <c r="C22" s="566" t="s">
        <v>6</v>
      </c>
      <c r="D22" s="412">
        <f>+'INFLATION INDICES'!D21</f>
        <v>100</v>
      </c>
      <c r="E22" s="558"/>
      <c r="F22" s="559"/>
      <c r="G22" s="560"/>
      <c r="H22" s="561"/>
      <c r="I22" s="591"/>
      <c r="J22" s="558"/>
      <c r="K22" s="562">
        <v>79.3</v>
      </c>
      <c r="L22" s="563"/>
      <c r="M22" s="558"/>
      <c r="N22" s="559">
        <f>+'INFLATION INDICES'!J21</f>
        <v>238.1</v>
      </c>
      <c r="O22" s="558"/>
      <c r="P22" s="564"/>
    </row>
    <row r="23" spans="3:16" s="565" customFormat="1" ht="12.75" hidden="1" customHeight="1" x14ac:dyDescent="0.2">
      <c r="C23" s="566" t="s">
        <v>8</v>
      </c>
      <c r="D23" s="412">
        <f>+'INFLATION INDICES'!D22</f>
        <v>100.1</v>
      </c>
      <c r="E23" s="567"/>
      <c r="F23" s="405"/>
      <c r="G23" s="560"/>
      <c r="H23" s="561"/>
      <c r="I23" s="591"/>
      <c r="J23" s="567"/>
      <c r="K23" s="562">
        <v>72.099999999999994</v>
      </c>
      <c r="L23" s="563"/>
      <c r="M23" s="567"/>
      <c r="N23" s="559">
        <f>+'INFLATION INDICES'!J22</f>
        <v>228.8</v>
      </c>
      <c r="O23" s="567"/>
      <c r="P23" s="564"/>
    </row>
    <row r="24" spans="3:16" s="565" customFormat="1" ht="12.75" hidden="1" customHeight="1" x14ac:dyDescent="0.2">
      <c r="C24" s="566" t="s">
        <v>9</v>
      </c>
      <c r="D24" s="412">
        <f>+'INFLATION INDICES'!D23</f>
        <v>102.1</v>
      </c>
      <c r="E24" s="567"/>
      <c r="F24" s="405"/>
      <c r="G24" s="560"/>
      <c r="H24" s="561"/>
      <c r="I24" s="591"/>
      <c r="J24" s="567"/>
      <c r="K24" s="562">
        <v>76.7</v>
      </c>
      <c r="L24" s="563"/>
      <c r="M24" s="567"/>
      <c r="N24" s="559">
        <f>+'INFLATION INDICES'!J23</f>
        <v>236</v>
      </c>
      <c r="O24" s="567"/>
      <c r="P24" s="564"/>
    </row>
    <row r="25" spans="3:16" ht="13.9" customHeight="1" x14ac:dyDescent="0.2">
      <c r="C25" s="14" t="s">
        <v>5</v>
      </c>
      <c r="D25" s="403">
        <f>+'INFLATION INDICES'!D24</f>
        <v>102.1</v>
      </c>
      <c r="E25" s="418">
        <f>+(D25-D20)/D20</f>
        <v>7.9281183932346733E-2</v>
      </c>
      <c r="F25" s="404">
        <f>+'INFLATION INDICES'!E24</f>
        <v>1430</v>
      </c>
      <c r="G25" s="431">
        <f>+(F25-F20)/F20</f>
        <v>1.9535149008983382E-2</v>
      </c>
      <c r="H25" s="474">
        <v>1052</v>
      </c>
      <c r="I25" s="589">
        <f>+'INFLATION INDICES'!G24</f>
        <v>46</v>
      </c>
      <c r="J25" s="418">
        <f>+(I25-I20)/I20</f>
        <v>0</v>
      </c>
      <c r="K25" s="459">
        <v>76.8</v>
      </c>
      <c r="L25" s="449">
        <f>+'INFLATION INDICES'!I24</f>
        <v>926.1</v>
      </c>
      <c r="M25" s="418">
        <f>+(L25-L20)/L20</f>
        <v>-5.3648068669527899E-2</v>
      </c>
      <c r="N25" s="404">
        <f>+'INFLATION INDICES'!J24</f>
        <v>224.8</v>
      </c>
      <c r="O25" s="418">
        <f>+(P25-P20)/P20</f>
        <v>4.0358744394618833E-2</v>
      </c>
      <c r="P25" s="490">
        <v>232</v>
      </c>
    </row>
    <row r="26" spans="3:16" s="565" customFormat="1" ht="12.75" hidden="1" customHeight="1" x14ac:dyDescent="0.2">
      <c r="C26" s="557" t="s">
        <v>11</v>
      </c>
      <c r="D26" s="412">
        <f>+'INFLATION INDICES'!D25</f>
        <v>106.7</v>
      </c>
      <c r="E26" s="567"/>
      <c r="F26" s="405"/>
      <c r="G26" s="433"/>
      <c r="H26" s="476"/>
      <c r="I26" s="592"/>
      <c r="J26" s="567"/>
      <c r="K26" s="461">
        <v>86.4</v>
      </c>
      <c r="L26" s="568"/>
      <c r="M26" s="567"/>
      <c r="N26" s="405">
        <f>+'INFLATION INDICES'!J25</f>
        <v>267.10000000000002</v>
      </c>
      <c r="O26" s="567"/>
      <c r="P26" s="493"/>
    </row>
    <row r="27" spans="3:16" s="565" customFormat="1" ht="12.75" hidden="1" customHeight="1" x14ac:dyDescent="0.2">
      <c r="C27" s="566" t="s">
        <v>10</v>
      </c>
      <c r="D27" s="412">
        <f>+'INFLATION INDICES'!D26</f>
        <v>109.4</v>
      </c>
      <c r="E27" s="567"/>
      <c r="F27" s="405"/>
      <c r="G27" s="433"/>
      <c r="H27" s="476"/>
      <c r="I27" s="592"/>
      <c r="J27" s="567"/>
      <c r="K27" s="461">
        <v>85.2</v>
      </c>
      <c r="L27" s="569"/>
      <c r="M27" s="567"/>
      <c r="N27" s="405">
        <f>+'INFLATION INDICES'!J26</f>
        <v>281.60000000000002</v>
      </c>
      <c r="O27" s="567"/>
      <c r="P27" s="493"/>
    </row>
    <row r="28" spans="3:16" s="565" customFormat="1" ht="12.75" hidden="1" customHeight="1" x14ac:dyDescent="0.2">
      <c r="C28" s="566" t="s">
        <v>12</v>
      </c>
      <c r="D28" s="412">
        <f>+'INFLATION INDICES'!D27</f>
        <v>109.1</v>
      </c>
      <c r="E28" s="567"/>
      <c r="F28" s="405"/>
      <c r="G28" s="433"/>
      <c r="H28" s="476"/>
      <c r="I28" s="592"/>
      <c r="J28" s="567"/>
      <c r="K28" s="461">
        <v>85.8</v>
      </c>
      <c r="L28" s="569"/>
      <c r="M28" s="567"/>
      <c r="N28" s="405">
        <f>+'INFLATION INDICES'!J27</f>
        <v>227.2</v>
      </c>
      <c r="O28" s="567"/>
      <c r="P28" s="493">
        <v>245</v>
      </c>
    </row>
    <row r="29" spans="3:16" s="565" customFormat="1" ht="12.75" hidden="1" customHeight="1" x14ac:dyDescent="0.2">
      <c r="C29" s="566" t="s">
        <v>13</v>
      </c>
      <c r="D29" s="412">
        <f>+'INFLATION INDICES'!D28</f>
        <v>107.9</v>
      </c>
      <c r="E29" s="567"/>
      <c r="F29" s="405"/>
      <c r="G29" s="433"/>
      <c r="H29" s="476"/>
      <c r="I29" s="592"/>
      <c r="J29" s="567"/>
      <c r="K29" s="461">
        <v>81.400000000000006</v>
      </c>
      <c r="L29" s="405"/>
      <c r="M29" s="567"/>
      <c r="N29" s="405">
        <f>+'INFLATION INDICES'!J28</f>
        <v>231.5</v>
      </c>
      <c r="O29" s="567"/>
      <c r="P29" s="493"/>
    </row>
    <row r="30" spans="3:16" x14ac:dyDescent="0.2">
      <c r="C30" s="14" t="s">
        <v>15</v>
      </c>
      <c r="D30" s="403">
        <f>+'INFLATION INDICES'!D29</f>
        <v>107.9</v>
      </c>
      <c r="E30" s="418">
        <f>+(D30-D25)/D25</f>
        <v>5.6807051909892374E-2</v>
      </c>
      <c r="F30" s="404">
        <f>+'INFLATION INDICES'!E29</f>
        <v>1541.1</v>
      </c>
      <c r="G30" s="431">
        <f>+(F30-F25)/F25</f>
        <v>7.769230769230763E-2</v>
      </c>
      <c r="H30" s="474">
        <v>1088</v>
      </c>
      <c r="I30" s="589">
        <f>+'INFLATION INDICES'!G29</f>
        <v>51.6</v>
      </c>
      <c r="J30" s="418">
        <f>+(I30-I25)/I25</f>
        <v>0.12173913043478264</v>
      </c>
      <c r="K30" s="459">
        <v>84</v>
      </c>
      <c r="L30" s="434">
        <f>+'INFLATION INDICES'!I29</f>
        <v>994.4</v>
      </c>
      <c r="M30" s="418">
        <f>+(L30-L25)/L25</f>
        <v>7.3750134974624723E-2</v>
      </c>
      <c r="N30" s="404">
        <f>+'INFLATION INDICES'!J29</f>
        <v>295.39999999999998</v>
      </c>
      <c r="O30" s="418">
        <f>+(P30-P25)/P25</f>
        <v>5.6034482758620691E-2</v>
      </c>
      <c r="P30" s="490">
        <v>245</v>
      </c>
    </row>
    <row r="31" spans="3:16" s="565" customFormat="1" ht="12.75" hidden="1" customHeight="1" x14ac:dyDescent="0.2">
      <c r="C31" s="557" t="s">
        <v>16</v>
      </c>
      <c r="D31" s="412">
        <f>+'INFLATION INDICES'!D30</f>
        <v>110.4</v>
      </c>
      <c r="E31" s="567"/>
      <c r="F31" s="405"/>
      <c r="G31" s="433"/>
      <c r="H31" s="476">
        <v>111.5</v>
      </c>
      <c r="I31" s="592">
        <f>+'INFLATION INDICES'!G30</f>
        <v>50.9</v>
      </c>
      <c r="J31" s="567"/>
      <c r="K31" s="461">
        <v>82.9</v>
      </c>
      <c r="L31" s="450">
        <f>+'INFLATION INDICES'!I30</f>
        <v>1000</v>
      </c>
      <c r="M31" s="567"/>
      <c r="N31" s="405">
        <f>+'INFLATION INDICES'!J30</f>
        <v>276</v>
      </c>
      <c r="O31" s="567"/>
      <c r="P31" s="493">
        <v>262</v>
      </c>
    </row>
    <row r="32" spans="3:16" s="565" customFormat="1" ht="12.75" hidden="1" customHeight="1" x14ac:dyDescent="0.2">
      <c r="C32" s="566" t="s">
        <v>17</v>
      </c>
      <c r="D32" s="412">
        <f>+'INFLATION INDICES'!D31</f>
        <v>109.4</v>
      </c>
      <c r="E32" s="567"/>
      <c r="F32" s="405"/>
      <c r="G32" s="433"/>
      <c r="H32" s="476">
        <v>114.68</v>
      </c>
      <c r="I32" s="592">
        <f>+'INFLATION INDICES'!G31</f>
        <v>53.3</v>
      </c>
      <c r="J32" s="567"/>
      <c r="K32" s="461">
        <v>84.6</v>
      </c>
      <c r="L32" s="405"/>
      <c r="M32" s="567"/>
      <c r="N32" s="405">
        <f>+'INFLATION INDICES'!J31</f>
        <v>300.8</v>
      </c>
      <c r="O32" s="567"/>
      <c r="P32" s="493">
        <v>269</v>
      </c>
    </row>
    <row r="33" spans="3:16" s="565" customFormat="1" ht="12.75" hidden="1" customHeight="1" x14ac:dyDescent="0.2">
      <c r="C33" s="566" t="s">
        <v>18</v>
      </c>
      <c r="D33" s="412">
        <f>+'INFLATION INDICES'!D32</f>
        <v>111</v>
      </c>
      <c r="E33" s="567"/>
      <c r="F33" s="570"/>
      <c r="G33" s="435"/>
      <c r="H33" s="550">
        <v>113.15</v>
      </c>
      <c r="I33" s="592">
        <f>+'INFLATION INDICES'!G32</f>
        <v>45.3</v>
      </c>
      <c r="J33" s="567"/>
      <c r="K33" s="571">
        <v>76.400000000000006</v>
      </c>
      <c r="L33" s="405"/>
      <c r="M33" s="567"/>
      <c r="N33" s="405">
        <f>+'INFLATION INDICES'!J32</f>
        <v>287.2</v>
      </c>
      <c r="O33" s="567"/>
      <c r="P33" s="532"/>
    </row>
    <row r="34" spans="3:16" s="565" customFormat="1" ht="12.75" hidden="1" customHeight="1" x14ac:dyDescent="0.2">
      <c r="C34" s="566" t="s">
        <v>19</v>
      </c>
      <c r="D34" s="412">
        <f>+'INFLATION INDICES'!D33</f>
        <v>108.7</v>
      </c>
      <c r="E34" s="567"/>
      <c r="F34" s="405"/>
      <c r="G34" s="435"/>
      <c r="H34" s="476" t="s">
        <v>14</v>
      </c>
      <c r="I34" s="592">
        <f>+'INFLATION INDICES'!G33</f>
        <v>58.8</v>
      </c>
      <c r="J34" s="567"/>
      <c r="K34" s="572">
        <v>82.8</v>
      </c>
      <c r="L34" s="405"/>
      <c r="M34" s="567"/>
      <c r="N34" s="405">
        <f>+'INFLATION INDICES'!J33</f>
        <v>293.5</v>
      </c>
      <c r="O34" s="567"/>
      <c r="P34" s="532"/>
    </row>
    <row r="35" spans="3:16" x14ac:dyDescent="0.2">
      <c r="C35" s="14" t="s">
        <v>20</v>
      </c>
      <c r="D35" s="403">
        <f>+'INFLATION INDICES'!D34</f>
        <v>109.7</v>
      </c>
      <c r="E35" s="418">
        <f t="shared" ref="E35:E70" si="5">+(D35-D30)/D30</f>
        <v>1.668211306765521E-2</v>
      </c>
      <c r="F35" s="404">
        <f>+'INFLATION INDICES'!E34</f>
        <v>1607.1</v>
      </c>
      <c r="G35" s="431">
        <f>+(F35-F30)/F30</f>
        <v>4.2826552462526771E-2</v>
      </c>
      <c r="H35" s="474">
        <v>1112.5999999999999</v>
      </c>
      <c r="I35" s="589">
        <f>+'INFLATION INDICES'!G34</f>
        <v>49.8</v>
      </c>
      <c r="J35" s="418">
        <f t="shared" ref="J35:J70" si="6">+(I35-I30)/I30</f>
        <v>-3.4883720930232641E-2</v>
      </c>
      <c r="K35" s="459">
        <v>79.2</v>
      </c>
      <c r="L35" s="404">
        <f>+'INFLATION INDICES'!I34</f>
        <v>1159</v>
      </c>
      <c r="M35" s="418">
        <f t="shared" ref="M35:O70" si="7">+(L35-L30)/L30</f>
        <v>0.16552695092518105</v>
      </c>
      <c r="N35" s="404">
        <f>+'INFLATION INDICES'!J34</f>
        <v>289.39999999999998</v>
      </c>
      <c r="O35" s="418">
        <f>+(P35-P30)/P30</f>
        <v>5.3061224489795916E-2</v>
      </c>
      <c r="P35" s="494">
        <v>258</v>
      </c>
    </row>
    <row r="36" spans="3:16" s="565" customFormat="1" ht="12.75" hidden="1" customHeight="1" x14ac:dyDescent="0.2">
      <c r="C36" s="573" t="s">
        <v>21</v>
      </c>
      <c r="D36" s="412">
        <f>+'INFLATION INDICES'!D35</f>
        <v>110.6</v>
      </c>
      <c r="E36" s="574"/>
      <c r="F36" s="406"/>
      <c r="G36" s="436"/>
      <c r="H36" s="477">
        <v>1100.2</v>
      </c>
      <c r="I36" s="593">
        <f>+'INFLATION INDICES'!G35</f>
        <v>70</v>
      </c>
      <c r="J36" s="576"/>
      <c r="K36" s="462">
        <v>117.9</v>
      </c>
      <c r="L36" s="575">
        <f>+'INFLATION INDICES'!I35</f>
        <v>932.3</v>
      </c>
      <c r="M36" s="574"/>
      <c r="N36" s="406">
        <f>+'INFLATION INDICES'!J35</f>
        <v>263.10000000000002</v>
      </c>
      <c r="O36" s="574"/>
      <c r="P36" s="495">
        <v>259</v>
      </c>
    </row>
    <row r="37" spans="3:16" s="565" customFormat="1" ht="12.75" hidden="1" customHeight="1" x14ac:dyDescent="0.2">
      <c r="C37" s="573" t="s">
        <v>22</v>
      </c>
      <c r="D37" s="412">
        <f>+'INFLATION INDICES'!D36</f>
        <v>110.7</v>
      </c>
      <c r="E37" s="576"/>
      <c r="F37" s="406"/>
      <c r="G37" s="436"/>
      <c r="H37" s="477">
        <v>1109.2</v>
      </c>
      <c r="I37" s="593">
        <f>+'INFLATION INDICES'!G36</f>
        <v>83.3</v>
      </c>
      <c r="J37" s="576"/>
      <c r="K37" s="462">
        <v>129.80000000000001</v>
      </c>
      <c r="L37" s="406">
        <f>+'INFLATION INDICES'!I36</f>
        <v>1130</v>
      </c>
      <c r="M37" s="576"/>
      <c r="N37" s="406">
        <f>+'INFLATION INDICES'!J36</f>
        <v>311.5</v>
      </c>
      <c r="O37" s="576"/>
      <c r="P37" s="495">
        <v>270</v>
      </c>
    </row>
    <row r="38" spans="3:16" s="565" customFormat="1" ht="12.75" hidden="1" customHeight="1" x14ac:dyDescent="0.2">
      <c r="C38" s="573" t="s">
        <v>23</v>
      </c>
      <c r="D38" s="412">
        <f>+'INFLATION INDICES'!D37</f>
        <v>111.1</v>
      </c>
      <c r="E38" s="576"/>
      <c r="F38" s="406"/>
      <c r="G38" s="436"/>
      <c r="H38" s="477">
        <v>1119.5</v>
      </c>
      <c r="I38" s="593">
        <f>+'INFLATION INDICES'!G37</f>
        <v>45.5</v>
      </c>
      <c r="J38" s="576"/>
      <c r="K38" s="462">
        <v>81.599999999999994</v>
      </c>
      <c r="L38" s="406">
        <f>+'INFLATION INDICES'!I37</f>
        <v>1011.1</v>
      </c>
      <c r="M38" s="576"/>
      <c r="N38" s="406">
        <f>+'INFLATION INDICES'!J37</f>
        <v>286.89999999999998</v>
      </c>
      <c r="O38" s="576"/>
      <c r="P38" s="495">
        <v>248</v>
      </c>
    </row>
    <row r="39" spans="3:16" s="565" customFormat="1" ht="12.75" hidden="1" customHeight="1" x14ac:dyDescent="0.2">
      <c r="C39" s="573" t="s">
        <v>25</v>
      </c>
      <c r="D39" s="412">
        <f>+'INFLATION INDICES'!D38</f>
        <v>109.9</v>
      </c>
      <c r="E39" s="576"/>
      <c r="F39" s="406"/>
      <c r="G39" s="436"/>
      <c r="H39" s="477" t="s">
        <v>14</v>
      </c>
      <c r="I39" s="593">
        <f>+'INFLATION INDICES'!G38</f>
        <v>65.900000000000006</v>
      </c>
      <c r="J39" s="576"/>
      <c r="K39" s="462">
        <v>106.2</v>
      </c>
      <c r="L39" s="406">
        <f>+'INFLATION INDICES'!I38</f>
        <v>1019.7</v>
      </c>
      <c r="M39" s="576"/>
      <c r="N39" s="406">
        <f>+'INFLATION INDICES'!J38</f>
        <v>0</v>
      </c>
      <c r="O39" s="576"/>
      <c r="P39" s="495"/>
    </row>
    <row r="40" spans="3:16" x14ac:dyDescent="0.2">
      <c r="C40" s="14" t="s">
        <v>24</v>
      </c>
      <c r="D40" s="403">
        <f>+'INFLATION INDICES'!D39</f>
        <v>110.5</v>
      </c>
      <c r="E40" s="419">
        <f t="shared" si="5"/>
        <v>7.2926162260710768E-3</v>
      </c>
      <c r="F40" s="407">
        <f>+'INFLATION INDICES'!E39</f>
        <v>1593.1</v>
      </c>
      <c r="G40" s="437">
        <f>+(F40-F35)/F35</f>
        <v>-8.7113434136021402E-3</v>
      </c>
      <c r="H40" s="478">
        <v>1082.7</v>
      </c>
      <c r="I40" s="594">
        <f>+'INFLATION INDICES'!G39</f>
        <v>57.1</v>
      </c>
      <c r="J40" s="419">
        <f t="shared" si="6"/>
        <v>0.14658634538152621</v>
      </c>
      <c r="K40" s="463">
        <v>97.09</v>
      </c>
      <c r="L40" s="407">
        <f>+'INFLATION INDICES'!I39</f>
        <v>1019.7</v>
      </c>
      <c r="M40" s="419">
        <f t="shared" si="7"/>
        <v>-0.12018981880931834</v>
      </c>
      <c r="N40" s="407">
        <f>+'INFLATION INDICES'!J39</f>
        <v>252</v>
      </c>
      <c r="O40" s="419">
        <f>+(P40-P35)/P35</f>
        <v>-5.8139534883720929E-2</v>
      </c>
      <c r="P40" s="496">
        <v>243</v>
      </c>
    </row>
    <row r="41" spans="3:16" s="565" customFormat="1" ht="12.75" hidden="1" customHeight="1" x14ac:dyDescent="0.2">
      <c r="C41" s="566" t="s">
        <v>26</v>
      </c>
      <c r="D41" s="412">
        <f>+'INFLATION INDICES'!D40</f>
        <v>111.7</v>
      </c>
      <c r="E41" s="567"/>
      <c r="F41" s="405"/>
      <c r="G41" s="436"/>
      <c r="H41" s="477">
        <v>1094.7</v>
      </c>
      <c r="I41" s="593">
        <f>+'INFLATION INDICES'!G40</f>
        <v>82.21</v>
      </c>
      <c r="J41" s="567"/>
      <c r="K41" s="461">
        <v>135</v>
      </c>
      <c r="L41" s="405">
        <f>+'INFLATION INDICES'!I40</f>
        <v>1283</v>
      </c>
      <c r="M41" s="567"/>
      <c r="N41" s="405">
        <f>+'INFLATION INDICES'!J40</f>
        <v>242.6</v>
      </c>
      <c r="O41" s="574"/>
      <c r="P41" s="532">
        <v>286</v>
      </c>
    </row>
    <row r="42" spans="3:16" s="565" customFormat="1" ht="12.75" hidden="1" customHeight="1" x14ac:dyDescent="0.2">
      <c r="C42" s="566" t="s">
        <v>27</v>
      </c>
      <c r="D42" s="412">
        <f>+'INFLATION INDICES'!D41</f>
        <v>112.1</v>
      </c>
      <c r="E42" s="567"/>
      <c r="F42" s="405"/>
      <c r="G42" s="436"/>
      <c r="H42" s="477">
        <v>1100.7</v>
      </c>
      <c r="I42" s="593">
        <f>+'INFLATION INDICES'!G41</f>
        <v>63.65</v>
      </c>
      <c r="J42" s="567"/>
      <c r="K42" s="461">
        <v>109.11</v>
      </c>
      <c r="L42" s="569">
        <f>+'INFLATION INDICES'!I41</f>
        <v>1080.4000000000001</v>
      </c>
      <c r="M42" s="567"/>
      <c r="N42" s="577" t="str">
        <f>+'INFLATION INDICES'!J41</f>
        <v>243.1??</v>
      </c>
      <c r="O42" s="576"/>
      <c r="P42" s="532" t="s">
        <v>29</v>
      </c>
    </row>
    <row r="43" spans="3:16" s="565" customFormat="1" ht="12.75" hidden="1" customHeight="1" x14ac:dyDescent="0.2">
      <c r="C43" s="566" t="s">
        <v>28</v>
      </c>
      <c r="D43" s="412" t="str">
        <f>+'INFLATION INDICES'!D42</f>
        <v>112.9 (Nov)</v>
      </c>
      <c r="E43" s="567"/>
      <c r="F43" s="405"/>
      <c r="G43" s="436"/>
      <c r="H43" s="477">
        <v>1135.4000000000001</v>
      </c>
      <c r="I43" s="593">
        <f>+'INFLATION INDICES'!G42</f>
        <v>65.91</v>
      </c>
      <c r="J43" s="567"/>
      <c r="K43" s="461">
        <v>110.39</v>
      </c>
      <c r="L43" s="569">
        <f>+'INFLATION INDICES'!I42</f>
        <v>1268.4000000000001</v>
      </c>
      <c r="M43" s="567"/>
      <c r="N43" s="405">
        <f>+'INFLATION INDICES'!J42</f>
        <v>325.8</v>
      </c>
      <c r="O43" s="576"/>
      <c r="P43" s="532">
        <v>317</v>
      </c>
    </row>
    <row r="44" spans="3:16" s="565" customFormat="1" ht="12.75" hidden="1" customHeight="1" x14ac:dyDescent="0.2">
      <c r="C44" s="566" t="s">
        <v>31</v>
      </c>
      <c r="D44" s="412" t="str">
        <f>+'INFLATION INDICES'!D43</f>
        <v>107.7 (Dec)</v>
      </c>
      <c r="E44" s="567"/>
      <c r="F44" s="405"/>
      <c r="G44" s="436"/>
      <c r="H44" s="477">
        <v>1115.8</v>
      </c>
      <c r="I44" s="593">
        <f>+'INFLATION INDICES'!G43</f>
        <v>75.13</v>
      </c>
      <c r="J44" s="567"/>
      <c r="K44" s="461">
        <v>120.17</v>
      </c>
      <c r="L44" s="569">
        <f>+'INFLATION INDICES'!I43</f>
        <v>1216.4000000000001</v>
      </c>
      <c r="M44" s="567"/>
      <c r="N44" s="405">
        <f>+'INFLATION INDICES'!J43</f>
        <v>0</v>
      </c>
      <c r="O44" s="576"/>
      <c r="P44" s="532"/>
    </row>
    <row r="45" spans="3:16" x14ac:dyDescent="0.2">
      <c r="C45" s="14" t="s">
        <v>32</v>
      </c>
      <c r="D45" s="403">
        <f>+'INFLATION INDICES'!D44</f>
        <v>111.3</v>
      </c>
      <c r="E45" s="420">
        <f t="shared" si="5"/>
        <v>7.2398190045248612E-3</v>
      </c>
      <c r="F45" s="408">
        <f>+'INFLATION INDICES'!E44</f>
        <v>1693.8</v>
      </c>
      <c r="G45" s="438">
        <f>+(F45-F40)/F40</f>
        <v>6.3210093528341005E-2</v>
      </c>
      <c r="H45" s="479">
        <v>1115.8</v>
      </c>
      <c r="I45" s="595">
        <f>+'INFLATION INDICES'!G44</f>
        <v>64.08</v>
      </c>
      <c r="J45" s="420">
        <f t="shared" si="6"/>
        <v>0.12224168126094564</v>
      </c>
      <c r="K45" s="464">
        <v>108.32</v>
      </c>
      <c r="L45" s="451">
        <f>+'INFLATION INDICES'!I44</f>
        <v>1216.5999999999999</v>
      </c>
      <c r="M45" s="420">
        <f t="shared" si="7"/>
        <v>0.19309600862998907</v>
      </c>
      <c r="N45" s="408">
        <f>+'INFLATION INDICES'!J44</f>
        <v>267.60000000000002</v>
      </c>
      <c r="O45" s="420">
        <f>+(P45-P40)/P40</f>
        <v>0.35390946502057613</v>
      </c>
      <c r="P45" s="497">
        <v>329</v>
      </c>
    </row>
    <row r="46" spans="3:16" s="565" customFormat="1" ht="12.75" hidden="1" customHeight="1" x14ac:dyDescent="0.2">
      <c r="C46" s="566" t="s">
        <v>36</v>
      </c>
      <c r="D46" s="412">
        <f>+'INFLATION INDICES'!D45</f>
        <v>106.8</v>
      </c>
      <c r="E46" s="578"/>
      <c r="F46" s="409"/>
      <c r="G46" s="439"/>
      <c r="H46" s="480">
        <v>1133.4000000000001</v>
      </c>
      <c r="I46" s="596">
        <f>+'INFLATION INDICES'!G45</f>
        <v>96.02</v>
      </c>
      <c r="J46" s="578"/>
      <c r="K46" s="548">
        <v>107.9</v>
      </c>
      <c r="L46" s="452">
        <f>+'INFLATION INDICES'!I45</f>
        <v>1070.3</v>
      </c>
      <c r="M46" s="578"/>
      <c r="N46" s="409">
        <f>+'INFLATION INDICES'!J45</f>
        <v>273.10000000000002</v>
      </c>
      <c r="O46" s="574"/>
      <c r="P46" s="498">
        <v>337</v>
      </c>
    </row>
    <row r="47" spans="3:16" s="565" customFormat="1" ht="12.75" hidden="1" customHeight="1" x14ac:dyDescent="0.2">
      <c r="C47" s="566" t="s">
        <v>37</v>
      </c>
      <c r="D47" s="412">
        <f>+'INFLATION INDICES'!D46</f>
        <v>108.3</v>
      </c>
      <c r="E47" s="578"/>
      <c r="F47" s="409"/>
      <c r="G47" s="440"/>
      <c r="H47" s="481">
        <v>1143.5999999999999</v>
      </c>
      <c r="I47" s="592">
        <f>+'INFLATION INDICES'!G46</f>
        <v>68.73</v>
      </c>
      <c r="J47" s="578"/>
      <c r="K47" s="549">
        <v>109.9</v>
      </c>
      <c r="L47" s="452">
        <f>+'INFLATION INDICES'!I46</f>
        <v>1219.3</v>
      </c>
      <c r="M47" s="578"/>
      <c r="N47" s="579">
        <f>+'INFLATION INDICES'!J46</f>
        <v>279.60000000000002</v>
      </c>
      <c r="O47" s="576"/>
      <c r="P47" s="498">
        <v>319</v>
      </c>
    </row>
    <row r="48" spans="3:16" s="565" customFormat="1" ht="12.75" hidden="1" customHeight="1" x14ac:dyDescent="0.2">
      <c r="C48" s="566" t="s">
        <v>38</v>
      </c>
      <c r="D48" s="412">
        <f>+'INFLATION INDICES'!D47</f>
        <v>105.4</v>
      </c>
      <c r="E48" s="578"/>
      <c r="F48" s="409"/>
      <c r="G48" s="441"/>
      <c r="H48" s="482"/>
      <c r="I48" s="597">
        <f>+'INFLATION INDICES'!G47</f>
        <v>68.98</v>
      </c>
      <c r="J48" s="578"/>
      <c r="K48" s="549">
        <v>119.69</v>
      </c>
      <c r="L48" s="405">
        <f>+'INFLATION INDICES'!I47</f>
        <v>1406.5</v>
      </c>
      <c r="M48" s="578"/>
      <c r="N48" s="579">
        <f>+'INFLATION INDICES'!J47</f>
        <v>280.2</v>
      </c>
      <c r="O48" s="576"/>
      <c r="P48" s="498"/>
    </row>
    <row r="49" spans="3:16" s="565" customFormat="1" ht="12.75" hidden="1" customHeight="1" x14ac:dyDescent="0.2">
      <c r="C49" s="566" t="s">
        <v>39</v>
      </c>
      <c r="D49" s="412">
        <f>+'INFLATION INDICES'!D48</f>
        <v>103.4</v>
      </c>
      <c r="E49" s="580"/>
      <c r="F49" s="410"/>
      <c r="G49" s="439"/>
      <c r="H49" s="480"/>
      <c r="I49" s="596">
        <f>+'INFLATION INDICES'!G48</f>
        <v>76.150000000000006</v>
      </c>
      <c r="J49" s="580"/>
      <c r="K49" s="548">
        <v>122.02</v>
      </c>
      <c r="L49" s="452">
        <f>+'INFLATION INDICES'!I48</f>
        <v>1045.5999999999999</v>
      </c>
      <c r="M49" s="578"/>
      <c r="N49" s="409">
        <f>+'INFLATION INDICES'!J48</f>
        <v>272.8</v>
      </c>
      <c r="O49" s="576"/>
      <c r="P49" s="498"/>
    </row>
    <row r="50" spans="3:16" x14ac:dyDescent="0.2">
      <c r="C50" s="51" t="s">
        <v>40</v>
      </c>
      <c r="D50" s="403">
        <f>+'INFLATION INDICES'!D49</f>
        <v>103.4</v>
      </c>
      <c r="E50" s="420">
        <f t="shared" si="5"/>
        <v>-7.0979335130278445E-2</v>
      </c>
      <c r="F50" s="411">
        <f>+'INFLATION INDICES'!E49</f>
        <v>1662.7</v>
      </c>
      <c r="G50" s="442">
        <f>+(F50-F45)/F45</f>
        <v>-1.8361081591687277E-2</v>
      </c>
      <c r="H50" s="483">
        <v>1085</v>
      </c>
      <c r="I50" s="598">
        <f>+'INFLATION INDICES'!G49</f>
        <v>72.03</v>
      </c>
      <c r="J50" s="420">
        <f t="shared" si="6"/>
        <v>0.12406367041198507</v>
      </c>
      <c r="K50" s="465">
        <v>122</v>
      </c>
      <c r="L50" s="453">
        <f>+'INFLATION INDICES'!I49</f>
        <v>1045.5999999999999</v>
      </c>
      <c r="M50" s="420">
        <f t="shared" si="7"/>
        <v>-0.14055564688476083</v>
      </c>
      <c r="N50" s="411">
        <f>+'INFLATION INDICES'!J49</f>
        <v>272.8</v>
      </c>
      <c r="O50" s="420">
        <f>+(P50-P45)/P45</f>
        <v>-0.10942249240121581</v>
      </c>
      <c r="P50" s="499">
        <v>293</v>
      </c>
    </row>
    <row r="51" spans="3:16" s="565" customFormat="1" ht="12.75" hidden="1" customHeight="1" x14ac:dyDescent="0.2">
      <c r="C51" s="54" t="s">
        <v>41</v>
      </c>
      <c r="D51" s="412">
        <f>+'INFLATION INDICES'!D50</f>
        <v>102.9</v>
      </c>
      <c r="E51" s="581"/>
      <c r="F51" s="412"/>
      <c r="G51" s="423"/>
      <c r="H51" s="484">
        <v>1072.8</v>
      </c>
      <c r="I51" s="599">
        <f>+'INFLATION INDICES'!G50</f>
        <v>77.680000000000007</v>
      </c>
      <c r="J51" s="581"/>
      <c r="K51" s="466">
        <v>127.93</v>
      </c>
      <c r="L51" s="454">
        <f>+'INFLATION INDICES'!I50</f>
        <v>1021.3</v>
      </c>
      <c r="M51" s="581"/>
      <c r="N51" s="412">
        <f>+'INFLATION INDICES'!J50</f>
        <v>273.98</v>
      </c>
      <c r="O51" s="574"/>
      <c r="P51" s="500"/>
    </row>
    <row r="52" spans="3:16" s="565" customFormat="1" ht="12.75" hidden="1" customHeight="1" x14ac:dyDescent="0.2">
      <c r="C52" s="54" t="s">
        <v>42</v>
      </c>
      <c r="D52" s="412">
        <f>+'INFLATION INDICES'!D51</f>
        <v>105.5</v>
      </c>
      <c r="E52" s="581"/>
      <c r="F52" s="412"/>
      <c r="G52" s="443"/>
      <c r="H52" s="485" t="s">
        <v>55</v>
      </c>
      <c r="I52" s="599">
        <f>+'INFLATION INDICES'!G51</f>
        <v>79.66</v>
      </c>
      <c r="J52" s="581"/>
      <c r="K52" s="466">
        <v>130.75</v>
      </c>
      <c r="L52" s="412">
        <f>+'INFLATION INDICES'!I51</f>
        <v>1488.1</v>
      </c>
      <c r="M52" s="581"/>
      <c r="N52" s="412">
        <f>+'INFLATION INDICES'!J51</f>
        <v>282.02999999999997</v>
      </c>
      <c r="O52" s="576"/>
      <c r="P52" s="500">
        <v>348</v>
      </c>
    </row>
    <row r="53" spans="3:16" s="565" customFormat="1" ht="12.75" hidden="1" customHeight="1" x14ac:dyDescent="0.2">
      <c r="C53" s="54" t="s">
        <v>48</v>
      </c>
      <c r="D53" s="412">
        <f>+'INFLATION INDICES'!D52</f>
        <v>105.4</v>
      </c>
      <c r="E53" s="581"/>
      <c r="F53" s="412"/>
      <c r="G53" s="443"/>
      <c r="H53" s="485" t="s">
        <v>55</v>
      </c>
      <c r="I53" s="599">
        <f>+'INFLATION INDICES'!G52</f>
        <v>94.08</v>
      </c>
      <c r="J53" s="581"/>
      <c r="K53" s="466">
        <v>145.69999999999999</v>
      </c>
      <c r="L53" s="412">
        <f>+'INFLATION INDICES'!I52</f>
        <v>967.2</v>
      </c>
      <c r="M53" s="581"/>
      <c r="N53" s="412">
        <f>+'INFLATION INDICES'!J52</f>
        <v>277.56</v>
      </c>
      <c r="O53" s="576"/>
      <c r="P53" s="501" t="s">
        <v>55</v>
      </c>
    </row>
    <row r="54" spans="3:16" s="565" customFormat="1" ht="12.75" hidden="1" customHeight="1" x14ac:dyDescent="0.2">
      <c r="C54" s="54" t="s">
        <v>49</v>
      </c>
      <c r="D54" s="412">
        <f>+'INFLATION INDICES'!D53</f>
        <v>105.6</v>
      </c>
      <c r="E54" s="581"/>
      <c r="F54" s="412"/>
      <c r="G54" s="443"/>
      <c r="H54" s="485" t="s">
        <v>55</v>
      </c>
      <c r="I54" s="599">
        <f>+'INFLATION INDICES'!G53</f>
        <v>96.91</v>
      </c>
      <c r="J54" s="581"/>
      <c r="K54" s="466">
        <v>144.69999999999999</v>
      </c>
      <c r="L54" s="412">
        <f>+'INFLATION INDICES'!I53</f>
        <v>1191.4000000000001</v>
      </c>
      <c r="M54" s="581"/>
      <c r="N54" s="412">
        <f>+'INFLATION INDICES'!J53</f>
        <v>285.39999999999998</v>
      </c>
      <c r="O54" s="576"/>
      <c r="P54" s="501" t="s">
        <v>55</v>
      </c>
    </row>
    <row r="55" spans="3:16" ht="15" customHeight="1" x14ac:dyDescent="0.2">
      <c r="C55" s="51" t="s">
        <v>50</v>
      </c>
      <c r="D55" s="403">
        <f>+'INFLATION INDICES'!D54</f>
        <v>105.4</v>
      </c>
      <c r="E55" s="417">
        <f t="shared" si="5"/>
        <v>1.9342359767891681E-2</v>
      </c>
      <c r="F55" s="403">
        <f>+'INFLATION INDICES'!E54</f>
        <v>1653.4</v>
      </c>
      <c r="G55" s="442">
        <f>+(F55-F50)/F50</f>
        <v>-5.5933120827569337E-3</v>
      </c>
      <c r="H55" s="485" t="s">
        <v>55</v>
      </c>
      <c r="I55" s="599">
        <f>+'INFLATION INDICES'!G54</f>
        <v>88.01</v>
      </c>
      <c r="J55" s="417">
        <f t="shared" si="6"/>
        <v>0.22185200610856592</v>
      </c>
      <c r="K55" s="467">
        <v>144.69999999999999</v>
      </c>
      <c r="L55" s="403">
        <f>+'INFLATION INDICES'!I54</f>
        <v>1191.4000000000001</v>
      </c>
      <c r="M55" s="417"/>
      <c r="N55" s="403">
        <f>+'INFLATION INDICES'!J54</f>
        <v>285.39999999999998</v>
      </c>
      <c r="O55" s="417">
        <f t="shared" si="7"/>
        <v>4.6187683284457354E-2</v>
      </c>
      <c r="P55" s="501" t="s">
        <v>55</v>
      </c>
    </row>
    <row r="56" spans="3:16" s="565" customFormat="1" ht="15" hidden="1" customHeight="1" x14ac:dyDescent="0.2">
      <c r="C56" s="54" t="s">
        <v>51</v>
      </c>
      <c r="D56" s="412">
        <f>+'INFLATION INDICES'!D55</f>
        <v>107.1</v>
      </c>
      <c r="E56" s="581"/>
      <c r="F56" s="412">
        <f>+'INFLATION INDICES'!E55</f>
        <v>1617.2</v>
      </c>
      <c r="G56" s="443"/>
      <c r="H56" s="485" t="s">
        <v>55</v>
      </c>
      <c r="I56" s="599">
        <f>+'INFLATION INDICES'!G55</f>
        <v>99.73</v>
      </c>
      <c r="J56" s="581"/>
      <c r="K56" s="468">
        <v>153.06</v>
      </c>
      <c r="L56" s="412">
        <f>+'INFLATION INDICES'!I55</f>
        <v>965.7</v>
      </c>
      <c r="M56" s="581">
        <f t="shared" si="7"/>
        <v>-5.4440419073729471E-2</v>
      </c>
      <c r="N56" s="412">
        <f>+'INFLATION INDICES'!J55</f>
        <v>298.64</v>
      </c>
      <c r="O56" s="574"/>
      <c r="P56" s="501" t="s">
        <v>55</v>
      </c>
    </row>
    <row r="57" spans="3:16" s="565" customFormat="1" ht="15" hidden="1" customHeight="1" x14ac:dyDescent="0.2">
      <c r="C57" s="54" t="s">
        <v>52</v>
      </c>
      <c r="D57" s="412">
        <f>+'INFLATION INDICES'!D56</f>
        <v>108</v>
      </c>
      <c r="E57" s="581"/>
      <c r="F57" s="412">
        <f>+'INFLATION INDICES'!E56</f>
        <v>1685.4</v>
      </c>
      <c r="G57" s="443"/>
      <c r="H57" s="485" t="s">
        <v>55</v>
      </c>
      <c r="I57" s="599">
        <f>+'INFLATION INDICES'!G56</f>
        <v>100.34</v>
      </c>
      <c r="J57" s="581"/>
      <c r="K57" s="468">
        <v>166.69</v>
      </c>
      <c r="L57" s="412">
        <f>+'INFLATION INDICES'!I56</f>
        <v>957.6</v>
      </c>
      <c r="M57" s="581"/>
      <c r="N57" s="412">
        <f>+'INFLATION INDICES'!J56</f>
        <v>324.95</v>
      </c>
      <c r="O57" s="576"/>
      <c r="P57" s="501" t="s">
        <v>55</v>
      </c>
    </row>
    <row r="58" spans="3:16" s="565" customFormat="1" ht="15" hidden="1" customHeight="1" x14ac:dyDescent="0.2">
      <c r="C58" s="54" t="s">
        <v>53</v>
      </c>
      <c r="D58" s="412">
        <f>+'INFLATION INDICES'!D57</f>
        <v>109.9</v>
      </c>
      <c r="E58" s="581"/>
      <c r="F58" s="412">
        <f>+'INFLATION INDICES'!E57</f>
        <v>1734.3</v>
      </c>
      <c r="G58" s="443"/>
      <c r="H58" s="485" t="s">
        <v>55</v>
      </c>
      <c r="I58" s="599">
        <f>+'INFLATION INDICES'!G57</f>
        <v>87.92</v>
      </c>
      <c r="J58" s="581"/>
      <c r="K58" s="468">
        <v>149.96</v>
      </c>
      <c r="L58" s="412">
        <f>+'INFLATION INDICES'!I57</f>
        <v>1405.1</v>
      </c>
      <c r="M58" s="581"/>
      <c r="N58" s="412">
        <f>+'INFLATION INDICES'!J57</f>
        <v>325.97000000000003</v>
      </c>
      <c r="O58" s="576"/>
      <c r="P58" s="501" t="s">
        <v>55</v>
      </c>
    </row>
    <row r="59" spans="3:16" s="565" customFormat="1" ht="15" hidden="1" customHeight="1" x14ac:dyDescent="0.2">
      <c r="C59" s="54" t="s">
        <v>56</v>
      </c>
      <c r="D59" s="412">
        <f>+'INFLATION INDICES'!D58</f>
        <v>110.5</v>
      </c>
      <c r="E59" s="581"/>
      <c r="F59" s="412">
        <f>+'INFLATION INDICES'!E58</f>
        <v>1661.9</v>
      </c>
      <c r="G59" s="443"/>
      <c r="H59" s="485"/>
      <c r="I59" s="599">
        <f>+'INFLATION INDICES'!G58</f>
        <v>80.72</v>
      </c>
      <c r="J59" s="581"/>
      <c r="K59" s="468">
        <v>140.87</v>
      </c>
      <c r="L59" s="412">
        <f>+'INFLATION INDICES'!I58</f>
        <v>1327.7</v>
      </c>
      <c r="M59" s="581"/>
      <c r="N59" s="412">
        <f>+'INFLATION INDICES'!J58</f>
        <v>327.63</v>
      </c>
      <c r="O59" s="576"/>
      <c r="P59" s="501" t="s">
        <v>55</v>
      </c>
    </row>
    <row r="60" spans="3:16" ht="15" customHeight="1" x14ac:dyDescent="0.2">
      <c r="C60" s="51" t="s">
        <v>57</v>
      </c>
      <c r="D60" s="403">
        <f>+'INFLATION INDICES'!D59</f>
        <v>110.5</v>
      </c>
      <c r="E60" s="417">
        <f t="shared" si="5"/>
        <v>4.8387096774193492E-2</v>
      </c>
      <c r="F60" s="412">
        <f>+'INFLATION INDICES'!E59</f>
        <v>1661.9</v>
      </c>
      <c r="G60" s="444">
        <f>+(F60-F55)/F55</f>
        <v>5.1409217370267327E-3</v>
      </c>
      <c r="H60" s="486"/>
      <c r="I60" s="586">
        <f>+'INFLATION INDICES'!G59</f>
        <v>88.56</v>
      </c>
      <c r="J60" s="417">
        <f t="shared" si="6"/>
        <v>6.2492898534257145E-3</v>
      </c>
      <c r="K60" s="469">
        <v>140.87</v>
      </c>
      <c r="L60" s="403">
        <f>+'INFLATION INDICES'!I59</f>
        <v>1327.7</v>
      </c>
      <c r="M60" s="417">
        <f t="shared" si="7"/>
        <v>0.11440322309887523</v>
      </c>
      <c r="N60" s="403">
        <f>+'INFLATION INDICES'!J59</f>
        <v>327.63</v>
      </c>
      <c r="O60" s="417">
        <f t="shared" ref="O60" si="8">+(N60-N55)/N55</f>
        <v>0.14796776454099517</v>
      </c>
      <c r="P60" s="501" t="s">
        <v>55</v>
      </c>
    </row>
    <row r="61" spans="3:16" s="565" customFormat="1" ht="15" hidden="1" customHeight="1" x14ac:dyDescent="0.2">
      <c r="C61" s="54" t="s">
        <v>58</v>
      </c>
      <c r="D61" s="412">
        <f>+'INFLATION INDICES'!D60</f>
        <v>114.9</v>
      </c>
      <c r="E61" s="581"/>
      <c r="F61" s="412">
        <f>+'INFLATION INDICES'!E60</f>
        <v>1674.7</v>
      </c>
      <c r="G61" s="443"/>
      <c r="H61" s="485"/>
      <c r="I61" s="599">
        <f>+'INFLATION INDICES'!G60</f>
        <v>93.94</v>
      </c>
      <c r="J61" s="581"/>
      <c r="K61" s="468">
        <v>152.38</v>
      </c>
      <c r="L61" s="412">
        <f>+'INFLATION INDICES'!I60</f>
        <v>1250</v>
      </c>
      <c r="M61" s="581"/>
      <c r="N61" s="412">
        <f>+'INFLATION INDICES'!J60</f>
        <v>320.48</v>
      </c>
      <c r="O61" s="574"/>
      <c r="P61" s="501" t="s">
        <v>55</v>
      </c>
    </row>
    <row r="62" spans="3:16" s="565" customFormat="1" ht="15" hidden="1" customHeight="1" x14ac:dyDescent="0.2">
      <c r="C62" s="54" t="s">
        <v>59</v>
      </c>
      <c r="D62" s="412">
        <f>+'INFLATION INDICES'!D61</f>
        <v>117.8</v>
      </c>
      <c r="E62" s="581"/>
      <c r="F62" s="412">
        <f>+'INFLATION INDICES'!E61</f>
        <v>1751.8</v>
      </c>
      <c r="G62" s="443"/>
      <c r="H62" s="485"/>
      <c r="I62" s="599">
        <f>+'INFLATION INDICES'!G61</f>
        <v>100.74</v>
      </c>
      <c r="J62" s="581"/>
      <c r="K62" s="468">
        <v>170.53</v>
      </c>
      <c r="L62" s="412">
        <f>+'INFLATION INDICES'!I61</f>
        <v>1455.4</v>
      </c>
      <c r="M62" s="581"/>
      <c r="N62" s="412">
        <f>+'INFLATION INDICES'!J61</f>
        <v>340.79</v>
      </c>
      <c r="O62" s="576"/>
      <c r="P62" s="501" t="s">
        <v>55</v>
      </c>
    </row>
    <row r="63" spans="3:16" s="565" customFormat="1" ht="15" hidden="1" customHeight="1" x14ac:dyDescent="0.2">
      <c r="C63" s="54" t="s">
        <v>60</v>
      </c>
      <c r="D63" s="412">
        <f>+'INFLATION INDICES'!D62</f>
        <v>118.2</v>
      </c>
      <c r="E63" s="581"/>
      <c r="F63" s="412">
        <f>+'INFLATION INDICES'!E62</f>
        <v>1846.8</v>
      </c>
      <c r="G63" s="443"/>
      <c r="H63" s="485"/>
      <c r="I63" s="599">
        <f>+'INFLATION INDICES'!G62</f>
        <v>103.52</v>
      </c>
      <c r="J63" s="581"/>
      <c r="K63" s="468">
        <v>191.47</v>
      </c>
      <c r="L63" s="412">
        <f>+'INFLATION INDICES'!I62</f>
        <v>1309.0999999999999</v>
      </c>
      <c r="M63" s="581"/>
      <c r="N63" s="412">
        <f>+'INFLATION INDICES'!J62</f>
        <v>330.31</v>
      </c>
      <c r="O63" s="576"/>
      <c r="P63" s="501" t="s">
        <v>55</v>
      </c>
    </row>
    <row r="64" spans="3:16" s="565" customFormat="1" ht="15" hidden="1" customHeight="1" x14ac:dyDescent="0.2">
      <c r="C64" s="54" t="s">
        <v>61</v>
      </c>
      <c r="D64" s="412">
        <f>+'INFLATION INDICES'!D63</f>
        <v>114.9</v>
      </c>
      <c r="E64" s="581"/>
      <c r="F64" s="412"/>
      <c r="G64" s="443"/>
      <c r="H64" s="485"/>
      <c r="I64" s="599">
        <f>+'INFLATION INDICES'!G63</f>
        <v>106.04</v>
      </c>
      <c r="J64" s="581"/>
      <c r="K64" s="468">
        <v>170.37</v>
      </c>
      <c r="L64" s="412">
        <f>+'INFLATION INDICES'!I63</f>
        <v>1070.3</v>
      </c>
      <c r="M64" s="581"/>
      <c r="N64" s="412">
        <f>+'INFLATION INDICES'!J63</f>
        <v>337.59</v>
      </c>
      <c r="O64" s="576"/>
      <c r="P64" s="501" t="s">
        <v>55</v>
      </c>
    </row>
    <row r="65" spans="3:16" ht="15" customHeight="1" x14ac:dyDescent="0.2">
      <c r="C65" s="51" t="s">
        <v>62</v>
      </c>
      <c r="D65" s="403">
        <f>+'INFLATION INDICES'!D64</f>
        <v>114.9</v>
      </c>
      <c r="E65" s="421">
        <f t="shared" si="5"/>
        <v>3.9819004524886931E-2</v>
      </c>
      <c r="F65" s="412">
        <f>+'INFLATION INDICES'!E64</f>
        <v>1873</v>
      </c>
      <c r="G65" s="423">
        <f>+(F65-F60)/F60</f>
        <v>0.12702328659967502</v>
      </c>
      <c r="H65" s="484"/>
      <c r="I65" s="599">
        <f>+'INFLATION INDICES'!G64</f>
        <v>99.25</v>
      </c>
      <c r="J65" s="417">
        <f t="shared" si="6"/>
        <v>0.12070912375790421</v>
      </c>
      <c r="K65" s="468">
        <v>170.37</v>
      </c>
      <c r="L65" s="403">
        <f>+'INFLATION INDICES'!I64</f>
        <v>1078.5</v>
      </c>
      <c r="M65" s="421">
        <f t="shared" si="7"/>
        <v>-0.18769300293741059</v>
      </c>
      <c r="N65" s="403">
        <f>+'INFLATION INDICES'!J64</f>
        <v>339.4</v>
      </c>
      <c r="O65" s="417">
        <f t="shared" ref="O65" si="9">+(N65-N60)/N60</f>
        <v>3.5924671122912991E-2</v>
      </c>
      <c r="P65" s="501" t="s">
        <v>55</v>
      </c>
    </row>
    <row r="66" spans="3:16" s="565" customFormat="1" ht="15" hidden="1" customHeight="1" x14ac:dyDescent="0.2">
      <c r="C66" s="54" t="s">
        <v>63</v>
      </c>
      <c r="D66" s="412">
        <f>+'INFLATION INDICES'!D65</f>
        <v>116.5</v>
      </c>
      <c r="E66" s="582"/>
      <c r="F66" s="412">
        <f>+'INFLATION INDICES'!E65</f>
        <v>1849.2</v>
      </c>
      <c r="G66" s="423"/>
      <c r="H66" s="484"/>
      <c r="I66" s="599">
        <f>+'INFLATION INDICES'!G65</f>
        <v>84.19</v>
      </c>
      <c r="J66" s="581"/>
      <c r="K66" s="468">
        <v>144.19</v>
      </c>
      <c r="L66" s="412">
        <f>+'INFLATION INDICES'!I65</f>
        <v>1277.8</v>
      </c>
      <c r="M66" s="582"/>
      <c r="N66" s="412">
        <f>+'INFLATION INDICES'!J65</f>
        <v>357.1</v>
      </c>
      <c r="O66" s="574"/>
      <c r="P66" s="501" t="s">
        <v>55</v>
      </c>
    </row>
    <row r="67" spans="3:16" s="565" customFormat="1" ht="15" hidden="1" customHeight="1" x14ac:dyDescent="0.2">
      <c r="C67" s="54" t="s">
        <v>64</v>
      </c>
      <c r="D67" s="412">
        <f>+'INFLATION INDICES'!D66</f>
        <v>116.8</v>
      </c>
      <c r="E67" s="582"/>
      <c r="F67" s="412">
        <f>+'INFLATION INDICES'!E66</f>
        <v>1951.11</v>
      </c>
      <c r="G67" s="423"/>
      <c r="H67" s="484"/>
      <c r="I67" s="599">
        <f>+'INFLATION INDICES'!G66</f>
        <v>118.85</v>
      </c>
      <c r="J67" s="581"/>
      <c r="K67" s="468">
        <v>199.19</v>
      </c>
      <c r="L67" s="412">
        <f>+'INFLATION INDICES'!I66</f>
        <v>1435.7</v>
      </c>
      <c r="M67" s="582"/>
      <c r="N67" s="412">
        <f>+'INFLATION INDICES'!J66</f>
        <v>364.8</v>
      </c>
      <c r="O67" s="576"/>
      <c r="P67" s="501" t="s">
        <v>55</v>
      </c>
    </row>
    <row r="68" spans="3:16" s="565" customFormat="1" ht="15" hidden="1" customHeight="1" x14ac:dyDescent="0.2">
      <c r="C68" s="54" t="s">
        <v>65</v>
      </c>
      <c r="D68" s="412">
        <f>+'INFLATION INDICES'!D67</f>
        <v>116.1</v>
      </c>
      <c r="E68" s="582"/>
      <c r="F68" s="412">
        <f>+'INFLATION INDICES'!E67</f>
        <v>1961.8</v>
      </c>
      <c r="G68" s="423"/>
      <c r="H68" s="484"/>
      <c r="I68" s="599">
        <f>+'INFLATION INDICES'!G67</f>
        <v>111.87</v>
      </c>
      <c r="J68" s="581"/>
      <c r="K68" s="468">
        <v>209.62</v>
      </c>
      <c r="L68" s="412">
        <f>+'INFLATION INDICES'!I67</f>
        <v>1450.1</v>
      </c>
      <c r="M68" s="582"/>
      <c r="N68" s="412">
        <f>+'INFLATION INDICES'!J67</f>
        <v>352.67</v>
      </c>
      <c r="O68" s="576"/>
      <c r="P68" s="501" t="s">
        <v>55</v>
      </c>
    </row>
    <row r="69" spans="3:16" s="565" customFormat="1" ht="15" hidden="1" customHeight="1" x14ac:dyDescent="0.2">
      <c r="C69" s="54" t="s">
        <v>66</v>
      </c>
      <c r="D69" s="412">
        <f>+'INFLATION INDICES'!D68</f>
        <v>115.8</v>
      </c>
      <c r="E69" s="582"/>
      <c r="F69" s="412">
        <f>+'INFLATION INDICES'!E68</f>
        <v>1917.1</v>
      </c>
      <c r="G69" s="423"/>
      <c r="H69" s="484"/>
      <c r="I69" s="599">
        <f>+'INFLATION INDICES'!G68</f>
        <v>94.63</v>
      </c>
      <c r="J69" s="581"/>
      <c r="K69" s="468">
        <v>168.07</v>
      </c>
      <c r="L69" s="412">
        <f>+'INFLATION INDICES'!I68</f>
        <v>1233.7</v>
      </c>
      <c r="M69" s="582"/>
      <c r="N69" s="412">
        <f>+'INFLATION INDICES'!J68</f>
        <v>354.2</v>
      </c>
      <c r="O69" s="576"/>
      <c r="P69" s="501" t="s">
        <v>55</v>
      </c>
    </row>
    <row r="70" spans="3:16" ht="15" customHeight="1" x14ac:dyDescent="0.2">
      <c r="C70" s="51" t="s">
        <v>67</v>
      </c>
      <c r="D70" s="403">
        <f>+'INFLATION INDICES'!D69</f>
        <v>115.8</v>
      </c>
      <c r="E70" s="421">
        <f t="shared" si="5"/>
        <v>7.8328981723236844E-3</v>
      </c>
      <c r="F70" s="412">
        <f>+'INFLATION INDICES'!E69</f>
        <v>1917.1</v>
      </c>
      <c r="G70" s="423">
        <f>+(F70-F65)/F65</f>
        <v>2.3545114789108333E-2</v>
      </c>
      <c r="H70" s="55"/>
      <c r="I70" s="599">
        <f>+'INFLATION INDICES'!G69</f>
        <v>94.26</v>
      </c>
      <c r="J70" s="417">
        <f t="shared" si="6"/>
        <v>-5.0277078085642267E-2</v>
      </c>
      <c r="K70" s="468">
        <v>168.07</v>
      </c>
      <c r="L70" s="403">
        <f>+'INFLATION INDICES'!I69</f>
        <v>1233.7</v>
      </c>
      <c r="M70" s="421">
        <f t="shared" si="7"/>
        <v>0.14390356977283267</v>
      </c>
      <c r="N70" s="403">
        <f>+'INFLATION INDICES'!J69</f>
        <v>354.2</v>
      </c>
      <c r="O70" s="417">
        <f t="shared" ref="O70" si="10">+(N70-N65)/N65</f>
        <v>4.3606364172068389E-2</v>
      </c>
      <c r="P70" s="501" t="s">
        <v>55</v>
      </c>
    </row>
    <row r="71" spans="3:16" s="565" customFormat="1" ht="15" hidden="1" customHeight="1" x14ac:dyDescent="0.2">
      <c r="C71" s="54" t="s">
        <v>68</v>
      </c>
      <c r="D71" s="412">
        <f>+'INFLATION INDICES'!D70</f>
        <v>113.9</v>
      </c>
      <c r="E71" s="422"/>
      <c r="F71" s="412">
        <f>+'INFLATION INDICES'!E70</f>
        <v>1973.8</v>
      </c>
      <c r="G71" s="445"/>
      <c r="H71" s="484"/>
      <c r="I71" s="599">
        <f>+'INFLATION INDICES'!G70</f>
        <v>120.02</v>
      </c>
      <c r="J71" s="445"/>
      <c r="K71" s="468">
        <v>204.42</v>
      </c>
      <c r="L71" s="412">
        <f>+'INFLATION INDICES'!I70</f>
        <v>1258.9000000000001</v>
      </c>
      <c r="M71" s="422"/>
      <c r="N71" s="412">
        <f>+'INFLATION INDICES'!J70</f>
        <v>353.8</v>
      </c>
      <c r="O71" s="422"/>
      <c r="P71" s="501" t="s">
        <v>55</v>
      </c>
    </row>
    <row r="72" spans="3:16" s="565" customFormat="1" ht="15" hidden="1" customHeight="1" x14ac:dyDescent="0.2">
      <c r="C72" s="54" t="s">
        <v>69</v>
      </c>
      <c r="D72" s="412">
        <f>+'INFLATION INDICES'!D71</f>
        <v>112.5</v>
      </c>
      <c r="E72" s="422"/>
      <c r="F72" s="412">
        <f>+'INFLATION INDICES'!E71</f>
        <v>1966.5</v>
      </c>
      <c r="G72" s="445"/>
      <c r="H72" s="484"/>
      <c r="I72" s="599">
        <f>+'INFLATION INDICES'!G71</f>
        <v>91.97</v>
      </c>
      <c r="J72" s="445"/>
      <c r="K72" s="468">
        <v>153.79</v>
      </c>
      <c r="L72" s="412">
        <f>+'INFLATION INDICES'!I71</f>
        <v>1152.7</v>
      </c>
      <c r="M72" s="422"/>
      <c r="N72" s="412">
        <f>+'INFLATION INDICES'!J71</f>
        <v>362.8</v>
      </c>
      <c r="O72" s="422"/>
      <c r="P72" s="500"/>
    </row>
    <row r="73" spans="3:16" s="565" customFormat="1" ht="15" hidden="1" customHeight="1" x14ac:dyDescent="0.2">
      <c r="C73" s="54" t="s">
        <v>70</v>
      </c>
      <c r="D73" s="412">
        <f>+'INFLATION INDICES'!D72</f>
        <v>116.7</v>
      </c>
      <c r="E73" s="422"/>
      <c r="F73" s="412" t="str">
        <f>+'INFLATION INDICES'!E72</f>
        <v>1.892.1</v>
      </c>
      <c r="G73" s="445"/>
      <c r="H73" s="484"/>
      <c r="I73" s="599">
        <f>+'INFLATION INDICES'!G72</f>
        <v>102.06</v>
      </c>
      <c r="J73" s="445"/>
      <c r="K73" s="468">
        <v>171.38</v>
      </c>
      <c r="L73" s="412">
        <f>+'INFLATION INDICES'!I72</f>
        <v>1292</v>
      </c>
      <c r="M73" s="422"/>
      <c r="N73" s="412">
        <f>+'INFLATION INDICES'!J72</f>
        <v>365.6</v>
      </c>
      <c r="O73" s="422"/>
      <c r="P73" s="500"/>
    </row>
    <row r="74" spans="3:16" s="565" customFormat="1" ht="15" hidden="1" customHeight="1" x14ac:dyDescent="0.2">
      <c r="C74" s="54" t="s">
        <v>71</v>
      </c>
      <c r="D74" s="412">
        <f>+'INFLATION INDICES'!D73</f>
        <v>118.6</v>
      </c>
      <c r="E74" s="422"/>
      <c r="F74" s="412">
        <f>+'INFLATION INDICES'!E73</f>
        <v>1862.3</v>
      </c>
      <c r="G74" s="445"/>
      <c r="H74" s="484"/>
      <c r="I74" s="599">
        <f>+'INFLATION INDICES'!G73</f>
        <v>102.38</v>
      </c>
      <c r="J74" s="445"/>
      <c r="K74" s="470"/>
      <c r="L74" s="412">
        <f>+'INFLATION INDICES'!I73</f>
        <v>1508.7</v>
      </c>
      <c r="M74" s="422"/>
      <c r="N74" s="412">
        <f>+'INFLATION INDICES'!J73</f>
        <v>364.8</v>
      </c>
      <c r="O74" s="422"/>
      <c r="P74" s="500"/>
    </row>
    <row r="75" spans="3:16" ht="15" customHeight="1" x14ac:dyDescent="0.2">
      <c r="C75" s="318" t="s">
        <v>72</v>
      </c>
      <c r="D75" s="517">
        <f>+'INFLATION INDICES'!D74</f>
        <v>118.6</v>
      </c>
      <c r="E75" s="414">
        <f t="shared" ref="E75:G75" si="11">+(D75-D70)/D70</f>
        <v>2.4179620034542292E-2</v>
      </c>
      <c r="F75" s="413">
        <f>+'INFLATION INDICES'!E74</f>
        <v>1862.3</v>
      </c>
      <c r="G75" s="414">
        <f t="shared" si="11"/>
        <v>-2.8584841687966177E-2</v>
      </c>
      <c r="H75" s="402"/>
      <c r="I75" s="610">
        <f>+'INFLATION INDICES'!G74</f>
        <v>100</v>
      </c>
      <c r="J75" s="584">
        <f t="shared" ref="J75" si="12">+(I75-I70)/I70</f>
        <v>6.0895395713982545E-2</v>
      </c>
      <c r="K75" s="448" t="s">
        <v>75</v>
      </c>
      <c r="L75" s="517">
        <f>+'INFLATION INDICES'!I74</f>
        <v>1508.7</v>
      </c>
      <c r="M75" s="414">
        <f t="shared" ref="M75" si="13">+(L75-L70)/L70</f>
        <v>0.22290670341249899</v>
      </c>
      <c r="N75" s="517">
        <f>+'INFLATION INDICES'!J74</f>
        <v>364.8</v>
      </c>
      <c r="O75" s="518">
        <f t="shared" ref="O75" si="14">+(N75-N70)/N70</f>
        <v>2.9926595143986514E-2</v>
      </c>
      <c r="P75" s="500"/>
    </row>
    <row r="76" spans="3:16" s="565" customFormat="1" ht="15" hidden="1" customHeight="1" x14ac:dyDescent="0.2">
      <c r="C76" s="54" t="s">
        <v>73</v>
      </c>
      <c r="D76" s="412">
        <f>+'INFLATION INDICES'!D75</f>
        <v>128</v>
      </c>
      <c r="E76" s="422"/>
      <c r="F76" s="412">
        <f>+'INFLATION INDICES'!E75</f>
        <v>1912</v>
      </c>
      <c r="G76" s="445"/>
      <c r="H76" s="484"/>
      <c r="I76" s="599">
        <f>+'INFLATION INDICES'!G75</f>
        <v>85.13</v>
      </c>
      <c r="J76" s="445"/>
      <c r="K76" s="468"/>
      <c r="L76" s="412">
        <f>+'INFLATION INDICES'!I75</f>
        <v>1440.8</v>
      </c>
      <c r="M76" s="422"/>
      <c r="N76" s="412">
        <f>+'INFLATION INDICES'!J75</f>
        <v>392</v>
      </c>
      <c r="O76" s="422"/>
      <c r="P76" s="500"/>
    </row>
    <row r="77" spans="3:16" s="565" customFormat="1" ht="15" hidden="1" customHeight="1" x14ac:dyDescent="0.2">
      <c r="C77" s="54" t="s">
        <v>76</v>
      </c>
      <c r="D77" s="412">
        <f>+'INFLATION INDICES'!D76</f>
        <v>140.19999999999999</v>
      </c>
      <c r="E77" s="422"/>
      <c r="F77" s="412">
        <f>+'INFLATION INDICES'!E76</f>
        <v>2034.3</v>
      </c>
      <c r="G77" s="445"/>
      <c r="H77" s="484"/>
      <c r="I77" s="599">
        <f>+'INFLATION INDICES'!G76</f>
        <v>103.39</v>
      </c>
      <c r="J77" s="445"/>
      <c r="K77" s="468"/>
      <c r="L77" s="412">
        <f>+'INFLATION INDICES'!I76</f>
        <v>1355</v>
      </c>
      <c r="M77" s="422"/>
      <c r="N77" s="456">
        <f>+'INFLATION INDICES'!J76</f>
        <v>402.86</v>
      </c>
      <c r="O77" s="423">
        <f>+(N77-N75)/N75</f>
        <v>0.10433114035087719</v>
      </c>
      <c r="P77" s="500"/>
    </row>
    <row r="78" spans="3:16" s="565" customFormat="1" ht="15" hidden="1" customHeight="1" x14ac:dyDescent="0.2">
      <c r="C78" s="54" t="s">
        <v>77</v>
      </c>
      <c r="D78" s="412">
        <f>+'INFLATION INDICES'!D77</f>
        <v>140.4</v>
      </c>
      <c r="E78" s="422"/>
      <c r="F78" s="412">
        <f>+'INFLATION INDICES'!E77</f>
        <v>2093.1999999999998</v>
      </c>
      <c r="G78" s="614"/>
      <c r="H78" s="484"/>
      <c r="I78" s="599">
        <f>+'INFLATION INDICES'!G77</f>
        <v>83.72</v>
      </c>
      <c r="J78" s="445"/>
      <c r="K78" s="468"/>
      <c r="L78" s="412">
        <f>+'INFLATION INDICES'!I77</f>
        <v>1446.7</v>
      </c>
      <c r="M78" s="422"/>
      <c r="N78" s="412" t="str">
        <f>+'INFLATION INDICES'!J77</f>
        <v>discontinued</v>
      </c>
      <c r="O78" s="422"/>
      <c r="P78" s="500"/>
    </row>
    <row r="79" spans="3:16" s="565" customFormat="1" ht="12" hidden="1" x14ac:dyDescent="0.2">
      <c r="C79" s="54" t="s">
        <v>78</v>
      </c>
      <c r="D79" s="412">
        <f>+'INFLATION INDICES'!D78</f>
        <v>146.4</v>
      </c>
      <c r="E79" s="422"/>
      <c r="F79" s="412">
        <v>2185.1999999999998</v>
      </c>
      <c r="G79" s="445"/>
      <c r="H79" s="484"/>
      <c r="I79" s="599">
        <f>+'INFLATION INDICES'!G78</f>
        <v>84.17</v>
      </c>
      <c r="J79" s="445"/>
      <c r="K79" s="468"/>
      <c r="L79" s="412">
        <f>+'INFLATION INDICES'!I78</f>
        <v>1564.1</v>
      </c>
      <c r="M79" s="422"/>
      <c r="N79" s="412">
        <f>+'INFLATION INDICES'!J78</f>
        <v>0</v>
      </c>
      <c r="O79" s="422"/>
      <c r="P79" s="500"/>
    </row>
    <row r="80" spans="3:16" ht="15" customHeight="1" x14ac:dyDescent="0.2">
      <c r="C80" s="318" t="s">
        <v>79</v>
      </c>
      <c r="D80" s="517">
        <f>+'INFLATION INDICES'!D79</f>
        <v>146.4</v>
      </c>
      <c r="E80" s="414">
        <f t="shared" ref="E80:G80" si="15">+(D80-D75)/D75</f>
        <v>0.23440134907251275</v>
      </c>
      <c r="F80" s="517">
        <f>+'INFLATION INDICES'!E79</f>
        <v>2185.1999999999998</v>
      </c>
      <c r="G80" s="414">
        <f t="shared" si="15"/>
        <v>0.17338774633517687</v>
      </c>
      <c r="H80" s="402"/>
      <c r="I80" s="610">
        <f>+'INFLATION INDICES'!G79</f>
        <v>82.1</v>
      </c>
      <c r="J80" s="584">
        <f t="shared" ref="J80" si="16">+(I80-I75)/I75</f>
        <v>-0.17900000000000005</v>
      </c>
      <c r="K80" s="447"/>
      <c r="L80" s="517">
        <f>+'INFLATION INDICES'!I79</f>
        <v>1564.1</v>
      </c>
      <c r="M80" s="414">
        <f t="shared" ref="M80" si="17">+(L80-L75)/L75</f>
        <v>3.6720355272751283E-2</v>
      </c>
      <c r="N80" s="413" t="str">
        <f>+'INFLATION INDICES'!J79</f>
        <v>discontinued</v>
      </c>
      <c r="O80" s="518"/>
      <c r="P80" s="500"/>
    </row>
    <row r="81" spans="3:16" s="7" customFormat="1" ht="15" hidden="1" customHeight="1" x14ac:dyDescent="0.2">
      <c r="C81" s="54" t="str">
        <f>+'INFLATION INDICES'!C80</f>
        <v>2022 Q1</v>
      </c>
      <c r="D81" s="412">
        <f>+'INFLATION INDICES'!D80</f>
        <v>162.1</v>
      </c>
      <c r="E81" s="423"/>
      <c r="F81" s="412">
        <f>+'INFLATION INDICES'!E80</f>
        <v>2286.4</v>
      </c>
      <c r="G81" s="423"/>
      <c r="H81" s="484"/>
      <c r="I81" s="599">
        <f>+'INFLATION INDICES'!G80</f>
        <v>97.94</v>
      </c>
      <c r="J81" s="423"/>
      <c r="K81" s="484"/>
      <c r="L81" s="412">
        <f>+'INFLATION INDICES'!I80</f>
        <v>1674.8</v>
      </c>
      <c r="M81" s="423"/>
      <c r="N81" s="412"/>
      <c r="O81" s="422"/>
      <c r="P81" s="500"/>
    </row>
    <row r="82" spans="3:16" s="7" customFormat="1" ht="15" hidden="1" customHeight="1" x14ac:dyDescent="0.2">
      <c r="C82" s="54" t="str">
        <f>+'INFLATION INDICES'!C81</f>
        <v>2022 Q2</v>
      </c>
      <c r="D82" s="412">
        <f>+'INFLATION INDICES'!D81</f>
        <v>168.4</v>
      </c>
      <c r="E82" s="423"/>
      <c r="F82" s="412">
        <f>+'INFLATION INDICES'!E81</f>
        <v>2553.4</v>
      </c>
      <c r="G82" s="423"/>
      <c r="H82" s="484"/>
      <c r="I82" s="599">
        <f>+'INFLATION INDICES'!G81</f>
        <v>83.5</v>
      </c>
      <c r="J82" s="423"/>
      <c r="K82" s="484"/>
      <c r="L82" s="412">
        <f>+'INFLATION INDICES'!I81</f>
        <v>1670</v>
      </c>
      <c r="M82" s="422"/>
      <c r="N82" s="412"/>
      <c r="O82" s="422"/>
      <c r="P82" s="500"/>
    </row>
    <row r="83" spans="3:16" s="7" customFormat="1" ht="15" hidden="1" customHeight="1" x14ac:dyDescent="0.2">
      <c r="C83" s="54" t="str">
        <f>+'INFLATION INDICES'!C82</f>
        <v>2022 Q3</v>
      </c>
      <c r="D83" s="412">
        <f>+'INFLATION INDICES'!D82</f>
        <v>162.69999999999999</v>
      </c>
      <c r="E83" s="423"/>
      <c r="F83" s="412">
        <f>+'INFLATION INDICES'!E82</f>
        <v>2781.9</v>
      </c>
      <c r="G83" s="423"/>
      <c r="H83" s="484"/>
      <c r="I83" s="599">
        <f>+'INFLATION INDICES'!G82</f>
        <v>95.65</v>
      </c>
      <c r="J83" s="627"/>
      <c r="K83" s="468"/>
      <c r="L83" s="412">
        <f>+'INFLATION INDICES'!I82</f>
        <v>2437.6999999999998</v>
      </c>
      <c r="M83" s="422"/>
      <c r="N83" s="412"/>
      <c r="O83" s="422"/>
      <c r="P83" s="500"/>
    </row>
    <row r="84" spans="3:16" s="7" customFormat="1" ht="15" hidden="1" customHeight="1" x14ac:dyDescent="0.2">
      <c r="C84" s="54" t="str">
        <f>+'INFLATION INDICES'!C83</f>
        <v>2022 Q4</v>
      </c>
      <c r="D84" s="412">
        <f>+'INFLATION INDICES'!D83</f>
        <v>157.69999999999999</v>
      </c>
      <c r="E84" s="423"/>
      <c r="F84" s="412">
        <f>+'INFLATION INDICES'!E83</f>
        <v>2784.4</v>
      </c>
      <c r="G84" s="423"/>
      <c r="H84" s="484"/>
      <c r="I84" s="599">
        <f>+'INFLATION INDICES'!G83</f>
        <v>108.07</v>
      </c>
      <c r="J84" s="627"/>
      <c r="K84" s="468"/>
      <c r="L84" s="412">
        <f>+'INFLATION INDICES'!I83</f>
        <v>1902.4</v>
      </c>
      <c r="M84" s="422"/>
      <c r="N84" s="412"/>
      <c r="O84" s="422"/>
      <c r="P84" s="500"/>
    </row>
    <row r="85" spans="3:16" s="7" customFormat="1" ht="15" hidden="1" customHeight="1" x14ac:dyDescent="0.2">
      <c r="C85" s="318" t="str">
        <f>+'INFLATION INDICES'!C84</f>
        <v>2022 Annual</v>
      </c>
      <c r="D85" s="517">
        <f>+'INFLATION INDICES'!D84</f>
        <v>157.69999999999999</v>
      </c>
      <c r="E85" s="414">
        <f t="shared" ref="E85" si="18">+(D85-D80)/D80</f>
        <v>7.7185792349726653E-2</v>
      </c>
      <c r="F85" s="517">
        <f>+'INFLATION INDICES'!E84</f>
        <v>2784.4</v>
      </c>
      <c r="G85" s="414">
        <f t="shared" ref="G85" si="19">+(F85-F80)/F80</f>
        <v>0.27420831045213268</v>
      </c>
      <c r="H85" s="484"/>
      <c r="I85" s="610">
        <f>+'INFLATION INDICES'!G84</f>
        <v>108.07</v>
      </c>
      <c r="J85" s="414">
        <f t="shared" ref="J85" si="20">+(I85-I80)/I80</f>
        <v>0.31632155907429965</v>
      </c>
      <c r="K85" s="468"/>
      <c r="L85" s="517">
        <f>+'INFLATION INDICES'!I84</f>
        <v>1902.4</v>
      </c>
      <c r="M85" s="414">
        <f t="shared" ref="M85" si="21">+(L85-L80)/L80</f>
        <v>0.21629051850904688</v>
      </c>
      <c r="N85" s="412"/>
      <c r="O85" s="422"/>
      <c r="P85" s="500"/>
    </row>
    <row r="86" spans="3:16" s="7" customFormat="1" ht="15" hidden="1" customHeight="1" x14ac:dyDescent="0.2">
      <c r="C86" s="54" t="str">
        <f>+'INFLATION INDICES'!C85</f>
        <v>2023 Q1</v>
      </c>
      <c r="D86" s="412">
        <f>+'INFLATION INDICES'!D85</f>
        <v>161.1</v>
      </c>
      <c r="E86" s="423">
        <f>+(D86-D85)/D85</f>
        <v>2.1559923906150958E-2</v>
      </c>
      <c r="F86" s="412">
        <f>+'INFLATION INDICES'!E85</f>
        <v>2843</v>
      </c>
      <c r="G86" s="423"/>
      <c r="H86" s="484"/>
      <c r="I86" s="599">
        <f>+'INFLATION INDICES'!G85</f>
        <v>134.47999999999999</v>
      </c>
      <c r="J86" s="631"/>
      <c r="K86" s="468"/>
      <c r="L86" s="599">
        <f>+'INFLATION INDICES'!I85</f>
        <v>1876.1</v>
      </c>
      <c r="M86" s="423">
        <f>+(L86-L85)/L85</f>
        <v>-1.3824642556770491E-2</v>
      </c>
      <c r="N86" s="412"/>
      <c r="O86" s="422"/>
      <c r="P86" s="500"/>
    </row>
    <row r="87" spans="3:16" s="7" customFormat="1" ht="15" hidden="1" customHeight="1" x14ac:dyDescent="0.2">
      <c r="C87" s="54" t="str">
        <f>+'INFLATION INDICES'!C86</f>
        <v>2023 Q2</v>
      </c>
      <c r="D87" s="412">
        <f>+'INFLATION INDICES'!D86</f>
        <v>160.1</v>
      </c>
      <c r="E87" s="422"/>
      <c r="F87" s="412">
        <f>+'INFLATION INDICES'!E86</f>
        <v>2968</v>
      </c>
      <c r="G87" s="445"/>
      <c r="H87" s="484"/>
      <c r="I87" s="599">
        <f>+'INFLATION INDICES'!G86</f>
        <v>125.4</v>
      </c>
      <c r="J87" s="630"/>
      <c r="K87" s="468"/>
      <c r="L87" s="412">
        <f>+'INFLATION INDICES'!I86</f>
        <v>2134.6</v>
      </c>
      <c r="M87" s="422"/>
      <c r="N87" s="412"/>
      <c r="O87" s="422"/>
      <c r="P87" s="500"/>
    </row>
    <row r="88" spans="3:16" s="7" customFormat="1" ht="15" hidden="1" customHeight="1" x14ac:dyDescent="0.2">
      <c r="C88" s="54" t="str">
        <f>+'INFLATION INDICES'!C87</f>
        <v>2023 Q3</v>
      </c>
      <c r="D88" s="412">
        <f>+'INFLATION INDICES'!D87</f>
        <v>163.5</v>
      </c>
      <c r="E88" s="422"/>
      <c r="F88" s="412">
        <f>+'INFLATION INDICES'!E87</f>
        <v>3146</v>
      </c>
      <c r="G88" s="614">
        <f>(+F88-F85)/F85</f>
        <v>0.12986639850596174</v>
      </c>
      <c r="H88" s="484"/>
      <c r="I88" s="599">
        <f>+'INFLATION INDICES'!G87</f>
        <v>175.1</v>
      </c>
      <c r="J88" s="630"/>
      <c r="K88" s="468"/>
      <c r="L88" s="412">
        <f>+'INFLATION INDICES'!I87</f>
        <v>2120.4</v>
      </c>
      <c r="M88" s="422"/>
      <c r="N88" s="412"/>
      <c r="O88" s="422"/>
      <c r="P88" s="500"/>
    </row>
    <row r="89" spans="3:16" s="7" customFormat="1" ht="15" hidden="1" customHeight="1" x14ac:dyDescent="0.2">
      <c r="C89" s="54" t="str">
        <f>+'INFLATION INDICES'!C88</f>
        <v>2023 Q4</v>
      </c>
      <c r="D89" s="412">
        <f>+'INFLATION INDICES'!D88</f>
        <v>162.69999999999999</v>
      </c>
      <c r="E89" s="422"/>
      <c r="F89" s="412"/>
      <c r="G89" s="445"/>
      <c r="H89" s="484"/>
      <c r="I89" s="609">
        <f>+'INFLATION INDICES'!G88</f>
        <v>137.19999999999999</v>
      </c>
      <c r="J89" s="630"/>
      <c r="K89" s="468"/>
      <c r="L89" s="412">
        <f>+'INFLATION INDICES'!I88</f>
        <v>2007</v>
      </c>
      <c r="M89" s="422"/>
      <c r="N89" s="412"/>
      <c r="O89" s="422"/>
      <c r="P89" s="500"/>
    </row>
    <row r="90" spans="3:16" s="7" customFormat="1" ht="15" customHeight="1" x14ac:dyDescent="0.2">
      <c r="C90" s="318" t="str">
        <f>+'INFLATION INDICES'!C89</f>
        <v>2023 Annual</v>
      </c>
      <c r="D90" s="517">
        <f>+'INFLATION INDICES'!D89</f>
        <v>159.80000000000001</v>
      </c>
      <c r="E90" s="414">
        <f t="shared" ref="E90" si="22">+(D90-D85)/D85</f>
        <v>1.331642358909336E-2</v>
      </c>
      <c r="F90" s="517">
        <f>+'INFLATION INDICES'!E89</f>
        <v>3116</v>
      </c>
      <c r="G90" s="414">
        <f t="shared" ref="G90" si="23">+(F90-F85)/F85</f>
        <v>0.119092084470622</v>
      </c>
      <c r="H90" s="484"/>
      <c r="I90" s="610">
        <f>+'INFLATION INDICES'!G89</f>
        <v>137.19999999999999</v>
      </c>
      <c r="J90" s="414">
        <f t="shared" ref="J90" si="24">+(I90-I85)/I85</f>
        <v>0.26954751549921346</v>
      </c>
      <c r="K90" s="468"/>
      <c r="L90" s="517">
        <f>+'INFLATION INDICES'!I89</f>
        <v>2007</v>
      </c>
      <c r="M90" s="414">
        <f t="shared" ref="M90" si="25">+(L90-L85)/L85</f>
        <v>5.4983179142136199E-2</v>
      </c>
      <c r="N90" s="412"/>
      <c r="O90" s="422"/>
      <c r="P90" s="500"/>
    </row>
    <row r="91" spans="3:16" s="7" customFormat="1" ht="15" customHeight="1" x14ac:dyDescent="0.2">
      <c r="C91" s="45" t="str">
        <f>+'INFLATION INDICES'!C90</f>
        <v>2024 Q1</v>
      </c>
      <c r="D91" s="412">
        <f>+'INFLATION INDICES'!D90</f>
        <v>163.6</v>
      </c>
      <c r="E91" s="423">
        <f>+(D91-D90)/D90</f>
        <v>2.3779724655819668E-2</v>
      </c>
      <c r="F91" s="456">
        <f>+'INFLATION INDICES'!E90</f>
        <v>3190</v>
      </c>
      <c r="G91" s="423">
        <f>+(F91-F90)/F90</f>
        <v>2.3748395378690629E-2</v>
      </c>
      <c r="H91" s="484"/>
      <c r="I91" s="456">
        <f>+'INFLATION INDICES'!G90</f>
        <v>147.69999999999999</v>
      </c>
      <c r="J91" s="423">
        <f>+(I91-I90)/I90</f>
        <v>7.6530612244897961E-2</v>
      </c>
      <c r="K91" s="468"/>
      <c r="L91" s="412">
        <f>+'INFLATION INDICES'!I90</f>
        <v>2098.4</v>
      </c>
      <c r="M91" s="423">
        <f>+(L91-L90)/L90</f>
        <v>4.554060787244648E-2</v>
      </c>
      <c r="N91" s="412"/>
      <c r="O91" s="422"/>
      <c r="P91" s="500"/>
    </row>
    <row r="92" spans="3:16" s="7" customFormat="1" ht="15" customHeight="1" x14ac:dyDescent="0.2">
      <c r="C92" s="45" t="str">
        <f>+'INFLATION INDICES'!C91</f>
        <v>2024 Q2</v>
      </c>
      <c r="D92" s="412">
        <f>+'INFLATION INDICES'!D91</f>
        <v>161.30000000000001</v>
      </c>
      <c r="E92" s="423">
        <f>+(D92-D$90)/D$90</f>
        <v>9.3867334167709628E-3</v>
      </c>
      <c r="F92" s="412"/>
      <c r="G92" s="445"/>
      <c r="H92" s="484"/>
      <c r="I92" s="599"/>
      <c r="J92" s="551"/>
      <c r="K92" s="468"/>
      <c r="L92" s="456">
        <f>+'INFLATION INDICES'!I91</f>
        <v>2207</v>
      </c>
      <c r="M92" s="423">
        <f>+(L92-L$90)/L$90</f>
        <v>9.9651220727453915E-2</v>
      </c>
      <c r="N92" s="412"/>
      <c r="O92" s="422"/>
      <c r="P92" s="500"/>
    </row>
    <row r="93" spans="3:16" s="7" customFormat="1" ht="15" customHeight="1" x14ac:dyDescent="0.2">
      <c r="C93" s="45" t="str">
        <f>+'INFLATION INDICES'!C92</f>
        <v>2024 Q3</v>
      </c>
      <c r="D93" s="456">
        <f>+'INFLATION INDICES'!D92</f>
        <v>160.6</v>
      </c>
      <c r="E93" s="423">
        <f>+(D93-D$90)/D$90</f>
        <v>5.0062578222777399E-3</v>
      </c>
      <c r="F93" s="412"/>
      <c r="G93" s="445"/>
      <c r="H93" s="484"/>
      <c r="I93" s="599"/>
      <c r="J93" s="551"/>
      <c r="K93" s="468"/>
      <c r="L93" s="412"/>
      <c r="M93" s="422"/>
      <c r="N93" s="412"/>
      <c r="O93" s="422"/>
      <c r="P93" s="500"/>
    </row>
    <row r="94" spans="3:16" s="7" customFormat="1" ht="15" customHeight="1" x14ac:dyDescent="0.2">
      <c r="C94" s="45">
        <f>+'INFLATION INDICES'!C93</f>
        <v>0</v>
      </c>
      <c r="D94" s="412"/>
      <c r="E94" s="422"/>
      <c r="F94" s="412"/>
      <c r="G94" s="445"/>
      <c r="H94" s="484"/>
      <c r="I94" s="599"/>
      <c r="J94" s="551"/>
      <c r="K94" s="468"/>
      <c r="L94" s="412"/>
      <c r="M94" s="422"/>
      <c r="N94" s="412"/>
      <c r="O94" s="422"/>
      <c r="P94" s="500"/>
    </row>
    <row r="95" spans="3:16" s="7" customFormat="1" ht="15" customHeight="1" x14ac:dyDescent="0.2">
      <c r="C95" s="54"/>
      <c r="D95" s="412"/>
      <c r="E95" s="422"/>
      <c r="F95" s="412"/>
      <c r="G95" s="445"/>
      <c r="H95" s="484"/>
      <c r="I95" s="599"/>
      <c r="J95" s="551"/>
      <c r="K95" s="468"/>
      <c r="L95" s="412"/>
      <c r="M95" s="422"/>
      <c r="N95" s="412"/>
      <c r="O95" s="422"/>
      <c r="P95" s="500"/>
    </row>
    <row r="96" spans="3:16" x14ac:dyDescent="0.2">
      <c r="C96" s="54"/>
      <c r="D96" s="412">
        <f>+'INFLATION INDICES'!D93</f>
        <v>0</v>
      </c>
      <c r="E96" s="422"/>
      <c r="F96" s="412">
        <f>+'INFLATION INDICES'!E93</f>
        <v>0</v>
      </c>
      <c r="G96" s="445"/>
      <c r="H96" s="484"/>
      <c r="I96" s="599">
        <f>+'INFLATION INDICES'!G93</f>
        <v>0</v>
      </c>
      <c r="J96" s="551"/>
      <c r="K96" s="468"/>
      <c r="L96" s="412">
        <f>+'INFLATION INDICES'!I93</f>
        <v>0</v>
      </c>
      <c r="M96" s="422"/>
      <c r="N96" s="412">
        <f>+'INFLATION INDICES'!J93</f>
        <v>0</v>
      </c>
      <c r="O96" s="422"/>
      <c r="P96" s="500"/>
    </row>
    <row r="97" spans="3:16" ht="13.5" thickBot="1" x14ac:dyDescent="0.25">
      <c r="C97" s="401"/>
      <c r="D97" s="415"/>
      <c r="E97" s="424"/>
      <c r="F97" s="415"/>
      <c r="G97" s="446"/>
      <c r="H97" s="487"/>
      <c r="I97" s="600"/>
      <c r="J97" s="18"/>
      <c r="K97" s="457"/>
      <c r="L97" s="455"/>
      <c r="M97" s="424"/>
      <c r="N97" s="415"/>
      <c r="O97" s="424"/>
      <c r="P97" s="502"/>
    </row>
    <row r="98" spans="3:16" ht="9" customHeight="1" thickTop="1" thickBot="1" x14ac:dyDescent="0.25"/>
    <row r="99" spans="3:16" ht="29.25" customHeight="1" thickBot="1" x14ac:dyDescent="0.25">
      <c r="C99" s="637" t="s">
        <v>158</v>
      </c>
      <c r="D99" s="638"/>
      <c r="E99" s="638"/>
      <c r="F99" s="638"/>
      <c r="G99" s="638"/>
      <c r="H99" s="639"/>
      <c r="I99" s="639"/>
      <c r="J99" s="640"/>
      <c r="L99" s="618"/>
      <c r="M99" s="619" t="s">
        <v>165</v>
      </c>
      <c r="N99" s="620"/>
    </row>
    <row r="100" spans="3:16" ht="24" customHeight="1" x14ac:dyDescent="0.2">
      <c r="C100" s="637" t="s">
        <v>159</v>
      </c>
      <c r="D100" s="638"/>
      <c r="E100" s="638"/>
      <c r="F100" s="638"/>
      <c r="G100" s="639"/>
      <c r="H100" s="639"/>
      <c r="I100" s="639"/>
      <c r="J100" s="640"/>
      <c r="L100" s="3"/>
      <c r="M100" s="3"/>
      <c r="O100" s="3"/>
    </row>
    <row r="101" spans="3:16" ht="20.25" customHeight="1" x14ac:dyDescent="0.2">
      <c r="C101" s="637" t="s">
        <v>160</v>
      </c>
      <c r="D101" s="638"/>
      <c r="E101" s="638"/>
      <c r="F101" s="638"/>
      <c r="G101" s="639"/>
      <c r="H101" s="639"/>
      <c r="I101" s="639"/>
      <c r="J101" s="640"/>
      <c r="L101" s="3"/>
      <c r="M101" s="3"/>
      <c r="O101" s="3"/>
    </row>
    <row r="102" spans="3:16" ht="20.25" customHeight="1" x14ac:dyDescent="0.2">
      <c r="C102" s="637" t="s">
        <v>161</v>
      </c>
      <c r="D102" s="638"/>
      <c r="E102" s="638"/>
      <c r="F102" s="638"/>
      <c r="G102" s="639"/>
      <c r="H102" s="639"/>
      <c r="I102" s="639"/>
      <c r="J102" s="640"/>
      <c r="L102" s="3"/>
      <c r="M102" s="3"/>
      <c r="O102" s="3"/>
    </row>
    <row r="103" spans="3:16" ht="27.75" customHeight="1" x14ac:dyDescent="0.2">
      <c r="C103" s="647" t="s">
        <v>163</v>
      </c>
      <c r="D103" s="648"/>
      <c r="E103" s="648"/>
      <c r="F103" s="648"/>
      <c r="G103" s="649"/>
      <c r="H103" s="649"/>
      <c r="I103" s="649"/>
      <c r="J103" s="650"/>
      <c r="L103" s="3"/>
      <c r="M103" s="3"/>
      <c r="O103" s="3"/>
    </row>
    <row r="104" spans="3:16" ht="17.25" customHeight="1" x14ac:dyDescent="0.2">
      <c r="C104" s="637" t="s">
        <v>162</v>
      </c>
      <c r="D104" s="638"/>
      <c r="E104" s="638"/>
      <c r="F104" s="638"/>
      <c r="G104" s="639"/>
      <c r="H104" s="639"/>
      <c r="I104" s="639"/>
      <c r="J104" s="640"/>
    </row>
  </sheetData>
  <mergeCells count="11">
    <mergeCell ref="L5:M5"/>
    <mergeCell ref="N5:O5"/>
    <mergeCell ref="I5:J5"/>
    <mergeCell ref="C99:J99"/>
    <mergeCell ref="C100:J100"/>
    <mergeCell ref="C104:J104"/>
    <mergeCell ref="C101:J101"/>
    <mergeCell ref="D5:E5"/>
    <mergeCell ref="F5:G5"/>
    <mergeCell ref="C102:J102"/>
    <mergeCell ref="C103:J103"/>
  </mergeCells>
  <pageMargins left="0.75" right="0.75" top="1" bottom="1" header="0.5" footer="0.5"/>
  <pageSetup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A886C-A1C0-4970-8DCC-56D443549E3E}">
  <dimension ref="B1:J43"/>
  <sheetViews>
    <sheetView zoomScale="110" zoomScaleNormal="110" workbookViewId="0">
      <pane xSplit="3" ySplit="5" topLeftCell="D9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defaultRowHeight="12.75" x14ac:dyDescent="0.2"/>
  <cols>
    <col min="1" max="1" width="3.5703125" customWidth="1"/>
    <col min="2" max="2" width="3.28515625" customWidth="1"/>
    <col min="3" max="4" width="18.140625" customWidth="1"/>
    <col min="5" max="5" width="13.5703125" style="376" customWidth="1"/>
    <col min="6" max="6" width="16.140625" style="323" customWidth="1"/>
    <col min="7" max="7" width="13" style="365" customWidth="1"/>
  </cols>
  <sheetData>
    <row r="1" spans="3:8" ht="7.5" customHeight="1" x14ac:dyDescent="0.2"/>
    <row r="2" spans="3:8" ht="15.75" x14ac:dyDescent="0.25">
      <c r="C2" s="1" t="s">
        <v>176</v>
      </c>
      <c r="D2" s="68"/>
      <c r="E2" s="384"/>
      <c r="F2" s="385"/>
      <c r="G2" s="386"/>
    </row>
    <row r="3" spans="3:8" ht="15.75" x14ac:dyDescent="0.25">
      <c r="C3" s="41" t="s">
        <v>166</v>
      </c>
      <c r="D3" s="68"/>
      <c r="E3" s="377"/>
      <c r="F3" s="322"/>
      <c r="G3" s="324"/>
      <c r="H3" s="2"/>
    </row>
    <row r="4" spans="3:8" ht="3" customHeight="1" thickBot="1" x14ac:dyDescent="0.25">
      <c r="D4" s="7"/>
      <c r="E4" s="367"/>
    </row>
    <row r="5" spans="3:8" ht="54.75" customHeight="1" x14ac:dyDescent="0.2">
      <c r="C5" s="40" t="s">
        <v>0</v>
      </c>
      <c r="D5" s="545" t="s">
        <v>175</v>
      </c>
      <c r="E5" s="556" t="s">
        <v>143</v>
      </c>
      <c r="F5" s="611" t="s">
        <v>180</v>
      </c>
      <c r="G5" s="555" t="s">
        <v>144</v>
      </c>
      <c r="H5" s="15"/>
    </row>
    <row r="6" spans="3:8" x14ac:dyDescent="0.2">
      <c r="C6" s="16"/>
      <c r="D6" s="10"/>
      <c r="E6" s="368"/>
      <c r="F6" s="338"/>
      <c r="G6" s="366"/>
      <c r="H6" s="17"/>
    </row>
    <row r="7" spans="3:8" x14ac:dyDescent="0.2">
      <c r="C7" s="16">
        <v>1997</v>
      </c>
      <c r="D7" s="4">
        <v>47.6</v>
      </c>
      <c r="E7" s="369"/>
      <c r="F7" s="340">
        <v>26.7</v>
      </c>
      <c r="G7" s="366"/>
      <c r="H7" s="18"/>
    </row>
    <row r="8" spans="3:8" x14ac:dyDescent="0.2">
      <c r="C8" s="16">
        <v>1998</v>
      </c>
      <c r="D8" s="4">
        <v>49.9</v>
      </c>
      <c r="E8" s="370">
        <f>+(D8-D7)/D7</f>
        <v>4.8319327731092376E-2</v>
      </c>
      <c r="F8" s="340">
        <v>28</v>
      </c>
      <c r="G8" s="388">
        <f>+(F8-F7)/F7</f>
        <v>4.8689138576779055E-2</v>
      </c>
      <c r="H8" s="18"/>
    </row>
    <row r="9" spans="3:8" x14ac:dyDescent="0.2">
      <c r="C9" s="16">
        <v>1999</v>
      </c>
      <c r="D9" s="4">
        <v>52.9</v>
      </c>
      <c r="E9" s="370">
        <f t="shared" ref="E9:G17" si="0">+(D9-D8)/D8</f>
        <v>6.0120240480961928E-2</v>
      </c>
      <c r="F9" s="340">
        <v>30</v>
      </c>
      <c r="G9" s="388">
        <f t="shared" si="0"/>
        <v>7.1428571428571425E-2</v>
      </c>
      <c r="H9" s="18"/>
    </row>
    <row r="10" spans="3:8" x14ac:dyDescent="0.2">
      <c r="C10" s="16">
        <v>2000</v>
      </c>
      <c r="D10" s="4">
        <v>53.5</v>
      </c>
      <c r="E10" s="370">
        <f t="shared" si="0"/>
        <v>1.1342155009451823E-2</v>
      </c>
      <c r="F10" s="340">
        <v>30.9</v>
      </c>
      <c r="G10" s="388">
        <f t="shared" si="0"/>
        <v>2.9999999999999954E-2</v>
      </c>
      <c r="H10" s="18"/>
    </row>
    <row r="11" spans="3:8" x14ac:dyDescent="0.2">
      <c r="C11" s="16">
        <v>2001</v>
      </c>
      <c r="D11" s="4">
        <v>58.7</v>
      </c>
      <c r="E11" s="370">
        <f t="shared" si="0"/>
        <v>9.7196261682243046E-2</v>
      </c>
      <c r="F11" s="340">
        <v>33.5</v>
      </c>
      <c r="G11" s="388">
        <f t="shared" si="0"/>
        <v>8.4142394822006528E-2</v>
      </c>
      <c r="H11" s="18"/>
    </row>
    <row r="12" spans="3:8" x14ac:dyDescent="0.2">
      <c r="C12" s="16">
        <v>2002</v>
      </c>
      <c r="D12" s="4">
        <v>53.1</v>
      </c>
      <c r="E12" s="370">
        <f t="shared" si="0"/>
        <v>-9.5400340715502574E-2</v>
      </c>
      <c r="F12" s="340">
        <v>31</v>
      </c>
      <c r="G12" s="388">
        <f t="shared" si="0"/>
        <v>-7.4626865671641784E-2</v>
      </c>
      <c r="H12" s="18"/>
    </row>
    <row r="13" spans="3:8" x14ac:dyDescent="0.2">
      <c r="C13" s="16">
        <v>2003</v>
      </c>
      <c r="D13" s="4">
        <v>56.6</v>
      </c>
      <c r="E13" s="370">
        <f t="shared" si="0"/>
        <v>6.5913370998116755E-2</v>
      </c>
      <c r="F13" s="340">
        <v>32.700000000000003</v>
      </c>
      <c r="G13" s="388">
        <f t="shared" si="0"/>
        <v>5.4838709677419446E-2</v>
      </c>
      <c r="H13" s="18"/>
    </row>
    <row r="14" spans="3:8" x14ac:dyDescent="0.2">
      <c r="C14" s="16">
        <v>2004</v>
      </c>
      <c r="D14" s="4">
        <v>79.099999999999994</v>
      </c>
      <c r="E14" s="370">
        <f t="shared" si="0"/>
        <v>0.39752650176678433</v>
      </c>
      <c r="F14" s="340">
        <v>49.5</v>
      </c>
      <c r="G14" s="388">
        <f t="shared" si="0"/>
        <v>0.51376146788990817</v>
      </c>
      <c r="H14" s="18"/>
    </row>
    <row r="15" spans="3:8" x14ac:dyDescent="0.2">
      <c r="C15" s="16">
        <v>2005</v>
      </c>
      <c r="D15" s="4">
        <v>98.1</v>
      </c>
      <c r="E15" s="370">
        <f t="shared" si="0"/>
        <v>0.24020227560050569</v>
      </c>
      <c r="F15" s="340">
        <v>56.8</v>
      </c>
      <c r="G15" s="388">
        <f t="shared" si="0"/>
        <v>0.14747474747474743</v>
      </c>
      <c r="H15" s="18"/>
    </row>
    <row r="16" spans="3:8" x14ac:dyDescent="0.2">
      <c r="C16" s="16">
        <v>2006</v>
      </c>
      <c r="D16" s="4">
        <v>104.1</v>
      </c>
      <c r="E16" s="370">
        <f t="shared" si="0"/>
        <v>6.116207951070337E-2</v>
      </c>
      <c r="F16" s="340">
        <v>58.8</v>
      </c>
      <c r="G16" s="388">
        <f t="shared" si="0"/>
        <v>3.5211267605633804E-2</v>
      </c>
      <c r="H16" s="18"/>
    </row>
    <row r="17" spans="2:8" x14ac:dyDescent="0.2">
      <c r="C17" s="16">
        <v>2007</v>
      </c>
      <c r="D17" s="26">
        <v>100</v>
      </c>
      <c r="E17" s="370">
        <f t="shared" si="0"/>
        <v>-3.9385206532180542E-2</v>
      </c>
      <c r="F17" s="340">
        <v>58.5</v>
      </c>
      <c r="G17" s="388">
        <f t="shared" si="0"/>
        <v>-5.1020408163264825E-3</v>
      </c>
      <c r="H17" s="18"/>
    </row>
    <row r="18" spans="2:8" x14ac:dyDescent="0.2">
      <c r="C18" s="14" t="s">
        <v>3</v>
      </c>
      <c r="D18" s="5">
        <v>95</v>
      </c>
      <c r="E18" s="370">
        <f>+(D18-D17)/D17</f>
        <v>-0.05</v>
      </c>
      <c r="F18" s="341">
        <v>54.8</v>
      </c>
      <c r="G18" s="389">
        <f>+(F18-F17)/F17</f>
        <v>-6.3247863247863301E-2</v>
      </c>
      <c r="H18" s="19"/>
    </row>
    <row r="19" spans="2:8" x14ac:dyDescent="0.2">
      <c r="C19" s="14" t="s">
        <v>4</v>
      </c>
      <c r="D19" s="6">
        <v>78.400000000000006</v>
      </c>
      <c r="E19" s="371">
        <f>+(D19-D18)/D18</f>
        <v>-0.17473684210526311</v>
      </c>
      <c r="F19" s="341">
        <v>46</v>
      </c>
      <c r="G19" s="389">
        <f>+(F19-F18)/F18</f>
        <v>-0.16058394160583936</v>
      </c>
      <c r="H19" s="19"/>
    </row>
    <row r="20" spans="2:8" x14ac:dyDescent="0.2">
      <c r="C20" s="14" t="s">
        <v>5</v>
      </c>
      <c r="D20" s="5">
        <v>76.8</v>
      </c>
      <c r="E20" s="371">
        <f t="shared" ref="E20:G31" si="1">+(D20-D19)/D19</f>
        <v>-2.0408163265306228E-2</v>
      </c>
      <c r="F20" s="341">
        <v>46</v>
      </c>
      <c r="G20" s="389">
        <f t="shared" ref="G20:G21" si="2">+(F20-F19)/F19</f>
        <v>0</v>
      </c>
      <c r="H20" s="19"/>
    </row>
    <row r="21" spans="2:8" x14ac:dyDescent="0.2">
      <c r="C21" s="314" t="s">
        <v>15</v>
      </c>
      <c r="D21" s="315">
        <v>84</v>
      </c>
      <c r="E21" s="372">
        <f t="shared" si="1"/>
        <v>9.3750000000000042E-2</v>
      </c>
      <c r="F21" s="343">
        <v>51.6</v>
      </c>
      <c r="G21" s="390">
        <f t="shared" si="2"/>
        <v>0.12173913043478264</v>
      </c>
      <c r="H21" s="19"/>
    </row>
    <row r="22" spans="2:8" x14ac:dyDescent="0.2">
      <c r="C22" s="314" t="s">
        <v>20</v>
      </c>
      <c r="D22" s="315">
        <v>79.2</v>
      </c>
      <c r="E22" s="372">
        <f t="shared" si="1"/>
        <v>-5.7142857142857106E-2</v>
      </c>
      <c r="F22" s="343">
        <v>49.8</v>
      </c>
      <c r="G22" s="387">
        <f t="shared" si="1"/>
        <v>-3.4883720930232641E-2</v>
      </c>
      <c r="H22" s="19"/>
    </row>
    <row r="23" spans="2:8" x14ac:dyDescent="0.2">
      <c r="C23" s="314" t="s">
        <v>24</v>
      </c>
      <c r="D23" s="316">
        <v>97.09</v>
      </c>
      <c r="E23" s="372">
        <f t="shared" si="1"/>
        <v>0.22588383838383838</v>
      </c>
      <c r="F23" s="343">
        <v>57.1</v>
      </c>
      <c r="G23" s="387">
        <f t="shared" si="1"/>
        <v>0.14658634538152621</v>
      </c>
      <c r="H23" s="19"/>
    </row>
    <row r="24" spans="2:8" x14ac:dyDescent="0.2">
      <c r="C24" s="314" t="s">
        <v>32</v>
      </c>
      <c r="D24" s="317">
        <v>108.32</v>
      </c>
      <c r="E24" s="372">
        <f t="shared" si="1"/>
        <v>0.11566587702132032</v>
      </c>
      <c r="F24" s="346">
        <v>64.08</v>
      </c>
      <c r="G24" s="387">
        <f t="shared" si="1"/>
        <v>0.12224168126094564</v>
      </c>
      <c r="H24" s="19"/>
    </row>
    <row r="25" spans="2:8" x14ac:dyDescent="0.2">
      <c r="C25" s="318" t="s">
        <v>40</v>
      </c>
      <c r="D25" s="319">
        <v>122</v>
      </c>
      <c r="E25" s="372">
        <f t="shared" si="1"/>
        <v>0.12629246676514039</v>
      </c>
      <c r="F25" s="346">
        <v>72.03</v>
      </c>
      <c r="G25" s="387">
        <f t="shared" si="1"/>
        <v>0.12406367041198507</v>
      </c>
      <c r="H25" s="19"/>
    </row>
    <row r="26" spans="2:8" x14ac:dyDescent="0.2">
      <c r="C26" s="318" t="s">
        <v>50</v>
      </c>
      <c r="D26" s="320">
        <v>144.69999999999999</v>
      </c>
      <c r="E26" s="372">
        <f t="shared" si="1"/>
        <v>0.18606557377049171</v>
      </c>
      <c r="F26" s="346">
        <v>88.01</v>
      </c>
      <c r="G26" s="387">
        <f t="shared" si="1"/>
        <v>0.22185200610856592</v>
      </c>
      <c r="H26" s="39"/>
    </row>
    <row r="27" spans="2:8" x14ac:dyDescent="0.2">
      <c r="C27" s="318" t="s">
        <v>57</v>
      </c>
      <c r="D27" s="321">
        <v>140.87</v>
      </c>
      <c r="E27" s="372">
        <f t="shared" si="1"/>
        <v>-2.6468555632342669E-2</v>
      </c>
      <c r="F27" s="346">
        <v>88.56</v>
      </c>
      <c r="G27" s="387">
        <f t="shared" si="1"/>
        <v>6.2492898534257145E-3</v>
      </c>
      <c r="H27" s="19"/>
    </row>
    <row r="28" spans="2:8" x14ac:dyDescent="0.2">
      <c r="C28" s="61" t="s">
        <v>62</v>
      </c>
      <c r="D28" s="63">
        <v>170.37</v>
      </c>
      <c r="E28" s="372">
        <f t="shared" si="1"/>
        <v>0.20941293391069779</v>
      </c>
      <c r="F28" s="352">
        <v>99.25</v>
      </c>
      <c r="G28" s="387">
        <f t="shared" si="1"/>
        <v>0.12070912375790421</v>
      </c>
      <c r="H28" s="336"/>
    </row>
    <row r="29" spans="2:8" x14ac:dyDescent="0.2">
      <c r="C29" s="396" t="s">
        <v>67</v>
      </c>
      <c r="D29" s="397">
        <v>168.07</v>
      </c>
      <c r="E29" s="398">
        <f t="shared" si="1"/>
        <v>-1.3500029347889953E-2</v>
      </c>
      <c r="F29" s="399">
        <v>94.26</v>
      </c>
      <c r="G29" s="400">
        <f t="shared" si="1"/>
        <v>-5.0277078085642267E-2</v>
      </c>
      <c r="H29" s="43"/>
    </row>
    <row r="30" spans="2:8" x14ac:dyDescent="0.2">
      <c r="C30" s="61" t="s">
        <v>72</v>
      </c>
      <c r="D30" s="65">
        <v>171.38</v>
      </c>
      <c r="E30" s="387">
        <f t="shared" si="1"/>
        <v>1.9694175046111755E-2</v>
      </c>
      <c r="F30" s="358">
        <v>100</v>
      </c>
      <c r="G30" s="387">
        <f t="shared" si="1"/>
        <v>6.0895395713982545E-2</v>
      </c>
      <c r="H30" s="43"/>
    </row>
    <row r="31" spans="2:8" x14ac:dyDescent="0.2">
      <c r="C31" s="61" t="s">
        <v>79</v>
      </c>
      <c r="D31" s="63"/>
      <c r="E31" s="373"/>
      <c r="F31" s="356">
        <v>82.1</v>
      </c>
      <c r="G31" s="395">
        <f t="shared" si="1"/>
        <v>-0.17900000000000005</v>
      </c>
      <c r="H31" s="43"/>
    </row>
    <row r="32" spans="2:8" x14ac:dyDescent="0.2">
      <c r="B32" s="7"/>
      <c r="C32" s="59"/>
      <c r="D32" s="48"/>
      <c r="E32" s="374"/>
      <c r="F32" s="354"/>
      <c r="G32" s="391"/>
      <c r="H32" s="43"/>
    </row>
    <row r="33" spans="2:10" x14ac:dyDescent="0.2">
      <c r="B33" s="7"/>
      <c r="C33" s="59"/>
      <c r="D33" s="48"/>
      <c r="E33" s="374"/>
      <c r="F33" s="354"/>
      <c r="G33" s="391"/>
      <c r="H33" s="43"/>
    </row>
    <row r="34" spans="2:10" x14ac:dyDescent="0.2">
      <c r="B34" s="7"/>
      <c r="C34" s="361" t="s">
        <v>138</v>
      </c>
      <c r="D34" s="362"/>
      <c r="E34" s="378">
        <f>+(D29-D7)/D7</f>
        <v>2.5308823529411764</v>
      </c>
      <c r="F34" s="381"/>
      <c r="G34" s="392">
        <f>+(F29-F7)/F7</f>
        <v>2.5303370786516854</v>
      </c>
      <c r="H34" s="43"/>
    </row>
    <row r="35" spans="2:10" x14ac:dyDescent="0.2">
      <c r="B35" s="7"/>
      <c r="C35" s="363" t="s">
        <v>139</v>
      </c>
      <c r="D35" s="364"/>
      <c r="E35" s="379">
        <f>+(D29-D17)/D17</f>
        <v>0.68069999999999997</v>
      </c>
      <c r="F35" s="382"/>
      <c r="G35" s="393">
        <f>+(F29-F17)/F17</f>
        <v>0.61128205128205138</v>
      </c>
      <c r="H35" s="43"/>
    </row>
    <row r="36" spans="2:10" x14ac:dyDescent="0.2">
      <c r="B36" s="7"/>
      <c r="C36" s="359" t="s">
        <v>140</v>
      </c>
      <c r="D36" s="360"/>
      <c r="E36" s="380">
        <f>+(D29-D24)/D24</f>
        <v>0.55160635155096016</v>
      </c>
      <c r="F36" s="383"/>
      <c r="G36" s="394">
        <f>+(F29-F24)/F24</f>
        <v>0.47097378277153568</v>
      </c>
      <c r="H36" s="43"/>
    </row>
    <row r="37" spans="2:10" x14ac:dyDescent="0.2">
      <c r="B37" s="7"/>
      <c r="C37" s="359" t="s">
        <v>141</v>
      </c>
      <c r="D37" s="360"/>
      <c r="E37" s="380">
        <f>+(D29-D26)/D26</f>
        <v>0.16150656530753288</v>
      </c>
      <c r="F37" s="383"/>
      <c r="G37" s="394">
        <f>+(F29-F26)/F26</f>
        <v>7.1014657425292574E-2</v>
      </c>
      <c r="H37" s="43"/>
    </row>
    <row r="38" spans="2:10" x14ac:dyDescent="0.2">
      <c r="B38" s="7"/>
      <c r="C38" s="359" t="s">
        <v>142</v>
      </c>
      <c r="D38" s="360"/>
      <c r="E38" s="380">
        <f>+(D29-D27)/D27</f>
        <v>0.19308582380918568</v>
      </c>
      <c r="F38" s="383"/>
      <c r="G38" s="394">
        <f>+(F29-F27)/F27</f>
        <v>6.4363143631436345E-2</v>
      </c>
      <c r="H38" s="43"/>
    </row>
    <row r="39" spans="2:10" x14ac:dyDescent="0.2">
      <c r="C39" s="49"/>
      <c r="D39" s="4"/>
      <c r="E39" s="375"/>
      <c r="F39" s="338"/>
      <c r="G39" s="366"/>
      <c r="H39" s="44"/>
    </row>
    <row r="41" spans="2:10" ht="6" customHeight="1" x14ac:dyDescent="0.2">
      <c r="C41" s="66"/>
    </row>
    <row r="42" spans="2:10" ht="30.75" customHeight="1" x14ac:dyDescent="0.2">
      <c r="C42" s="653" t="s">
        <v>161</v>
      </c>
      <c r="D42" s="654"/>
      <c r="E42" s="654"/>
      <c r="F42" s="654"/>
      <c r="G42" s="655"/>
      <c r="H42" s="655"/>
      <c r="I42" s="655"/>
      <c r="J42" s="656"/>
    </row>
    <row r="43" spans="2:10" ht="24" customHeight="1" x14ac:dyDescent="0.2">
      <c r="C43" s="657" t="s">
        <v>163</v>
      </c>
      <c r="D43" s="658"/>
      <c r="E43" s="658"/>
      <c r="F43" s="658"/>
      <c r="G43" s="659"/>
      <c r="H43" s="659"/>
      <c r="I43" s="659"/>
      <c r="J43" s="660"/>
    </row>
  </sheetData>
  <mergeCells count="2">
    <mergeCell ref="C42:J42"/>
    <mergeCell ref="C43:J43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E87B-34A5-4678-B75F-4A466AAE55C1}">
  <dimension ref="B2:J81"/>
  <sheetViews>
    <sheetView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F5" sqref="F5"/>
    </sheetView>
  </sheetViews>
  <sheetFormatPr defaultRowHeight="12.75" x14ac:dyDescent="0.2"/>
  <cols>
    <col min="2" max="2" width="5.7109375" customWidth="1"/>
    <col min="3" max="3" width="16.85546875" customWidth="1"/>
    <col min="4" max="5" width="15.7109375" customWidth="1"/>
    <col min="6" max="6" width="14.42578125" style="323" customWidth="1"/>
    <col min="7" max="7" width="13.28515625" style="325" customWidth="1"/>
  </cols>
  <sheetData>
    <row r="2" spans="3:8" ht="15.75" x14ac:dyDescent="0.25">
      <c r="C2" s="1"/>
      <c r="D2" s="1" t="s">
        <v>176</v>
      </c>
      <c r="E2" s="1"/>
      <c r="F2" s="322"/>
      <c r="G2" s="324"/>
      <c r="H2" s="2"/>
    </row>
    <row r="3" spans="3:8" ht="15.75" x14ac:dyDescent="0.25">
      <c r="C3" s="41" t="s">
        <v>166</v>
      </c>
      <c r="D3" s="2"/>
      <c r="E3" s="2"/>
      <c r="F3" s="322"/>
      <c r="G3" s="324"/>
      <c r="H3" s="2"/>
    </row>
    <row r="4" spans="3:8" ht="13.5" thickBot="1" x14ac:dyDescent="0.25">
      <c r="D4" s="7"/>
      <c r="E4" s="7"/>
    </row>
    <row r="5" spans="3:8" ht="45" customHeight="1" x14ac:dyDescent="0.2">
      <c r="C5" s="40" t="s">
        <v>0</v>
      </c>
      <c r="D5" s="545" t="s">
        <v>164</v>
      </c>
      <c r="E5" s="554" t="s">
        <v>136</v>
      </c>
      <c r="F5" s="553" t="s">
        <v>181</v>
      </c>
      <c r="G5" s="555" t="s">
        <v>137</v>
      </c>
      <c r="H5" s="15"/>
    </row>
    <row r="6" spans="3:8" x14ac:dyDescent="0.2">
      <c r="C6" s="16"/>
      <c r="D6" s="10"/>
      <c r="E6" s="326"/>
      <c r="F6" s="338"/>
      <c r="G6" s="339"/>
      <c r="H6" s="17"/>
    </row>
    <row r="7" spans="3:8" x14ac:dyDescent="0.2">
      <c r="C7" s="16">
        <v>1997</v>
      </c>
      <c r="D7" s="4">
        <v>47.6</v>
      </c>
      <c r="E7" s="327"/>
      <c r="F7" s="340">
        <v>26.7</v>
      </c>
      <c r="G7" s="339"/>
      <c r="H7" s="18"/>
    </row>
    <row r="8" spans="3:8" x14ac:dyDescent="0.2">
      <c r="C8" s="16">
        <v>1998</v>
      </c>
      <c r="D8" s="4">
        <v>49.9</v>
      </c>
      <c r="E8" s="328">
        <f>+(D8-D7)/D7</f>
        <v>4.8319327731092376E-2</v>
      </c>
      <c r="F8" s="340">
        <v>28</v>
      </c>
      <c r="G8" s="339">
        <f>+(F8-F7)/F7</f>
        <v>4.8689138576779055E-2</v>
      </c>
      <c r="H8" s="18"/>
    </row>
    <row r="9" spans="3:8" x14ac:dyDescent="0.2">
      <c r="C9" s="16">
        <v>1999</v>
      </c>
      <c r="D9" s="4">
        <v>52.9</v>
      </c>
      <c r="E9" s="328">
        <f t="shared" ref="E9:G17" si="0">+(D9-D8)/D8</f>
        <v>6.0120240480961928E-2</v>
      </c>
      <c r="F9" s="340">
        <v>30</v>
      </c>
      <c r="G9" s="339">
        <f t="shared" si="0"/>
        <v>7.1428571428571425E-2</v>
      </c>
      <c r="H9" s="18"/>
    </row>
    <row r="10" spans="3:8" x14ac:dyDescent="0.2">
      <c r="C10" s="16">
        <v>2000</v>
      </c>
      <c r="D10" s="4">
        <v>53.5</v>
      </c>
      <c r="E10" s="328">
        <f t="shared" si="0"/>
        <v>1.1342155009451823E-2</v>
      </c>
      <c r="F10" s="340">
        <v>30.9</v>
      </c>
      <c r="G10" s="339">
        <f t="shared" si="0"/>
        <v>2.9999999999999954E-2</v>
      </c>
      <c r="H10" s="18"/>
    </row>
    <row r="11" spans="3:8" x14ac:dyDescent="0.2">
      <c r="C11" s="16">
        <v>2001</v>
      </c>
      <c r="D11" s="4">
        <v>58.7</v>
      </c>
      <c r="E11" s="328">
        <f t="shared" si="0"/>
        <v>9.7196261682243046E-2</v>
      </c>
      <c r="F11" s="340">
        <v>33.5</v>
      </c>
      <c r="G11" s="339">
        <f t="shared" si="0"/>
        <v>8.4142394822006528E-2</v>
      </c>
      <c r="H11" s="18"/>
    </row>
    <row r="12" spans="3:8" x14ac:dyDescent="0.2">
      <c r="C12" s="16">
        <v>2002</v>
      </c>
      <c r="D12" s="4">
        <v>53.1</v>
      </c>
      <c r="E12" s="328">
        <f t="shared" si="0"/>
        <v>-9.5400340715502574E-2</v>
      </c>
      <c r="F12" s="340">
        <v>31</v>
      </c>
      <c r="G12" s="339">
        <f t="shared" si="0"/>
        <v>-7.4626865671641784E-2</v>
      </c>
      <c r="H12" s="18"/>
    </row>
    <row r="13" spans="3:8" x14ac:dyDescent="0.2">
      <c r="C13" s="16">
        <v>2003</v>
      </c>
      <c r="D13" s="4">
        <v>56.6</v>
      </c>
      <c r="E13" s="328">
        <f t="shared" si="0"/>
        <v>6.5913370998116755E-2</v>
      </c>
      <c r="F13" s="340">
        <v>32.700000000000003</v>
      </c>
      <c r="G13" s="339">
        <f t="shared" si="0"/>
        <v>5.4838709677419446E-2</v>
      </c>
      <c r="H13" s="18"/>
    </row>
    <row r="14" spans="3:8" x14ac:dyDescent="0.2">
      <c r="C14" s="16">
        <v>2004</v>
      </c>
      <c r="D14" s="4">
        <v>79.099999999999994</v>
      </c>
      <c r="E14" s="328">
        <f t="shared" si="0"/>
        <v>0.39752650176678433</v>
      </c>
      <c r="F14" s="340">
        <v>49.5</v>
      </c>
      <c r="G14" s="339">
        <f t="shared" si="0"/>
        <v>0.51376146788990817</v>
      </c>
      <c r="H14" s="18"/>
    </row>
    <row r="15" spans="3:8" x14ac:dyDescent="0.2">
      <c r="C15" s="16">
        <v>2005</v>
      </c>
      <c r="D15" s="4">
        <v>98.1</v>
      </c>
      <c r="E15" s="328">
        <f t="shared" si="0"/>
        <v>0.24020227560050569</v>
      </c>
      <c r="F15" s="340">
        <v>56.8</v>
      </c>
      <c r="G15" s="339">
        <f t="shared" si="0"/>
        <v>0.14747474747474743</v>
      </c>
      <c r="H15" s="18"/>
    </row>
    <row r="16" spans="3:8" x14ac:dyDescent="0.2">
      <c r="C16" s="16">
        <v>2006</v>
      </c>
      <c r="D16" s="4">
        <v>104.1</v>
      </c>
      <c r="E16" s="328">
        <f t="shared" si="0"/>
        <v>6.116207951070337E-2</v>
      </c>
      <c r="F16" s="340">
        <v>58.8</v>
      </c>
      <c r="G16" s="339">
        <f t="shared" si="0"/>
        <v>3.5211267605633804E-2</v>
      </c>
      <c r="H16" s="18"/>
    </row>
    <row r="17" spans="3:8" x14ac:dyDescent="0.2">
      <c r="C17" s="16">
        <v>2007</v>
      </c>
      <c r="D17" s="26">
        <v>100</v>
      </c>
      <c r="E17" s="328">
        <f t="shared" si="0"/>
        <v>-3.9385206532180542E-2</v>
      </c>
      <c r="F17" s="340">
        <v>58.5</v>
      </c>
      <c r="G17" s="339">
        <f t="shared" si="0"/>
        <v>-5.1020408163264825E-3</v>
      </c>
      <c r="H17" s="18"/>
    </row>
    <row r="18" spans="3:8" x14ac:dyDescent="0.2">
      <c r="C18" s="14" t="s">
        <v>3</v>
      </c>
      <c r="D18" s="5">
        <v>95</v>
      </c>
      <c r="E18" s="328">
        <f>+(D18-D17)/D17</f>
        <v>-0.05</v>
      </c>
      <c r="F18" s="341">
        <v>54.8</v>
      </c>
      <c r="G18" s="342">
        <f>+(F18-F17)/F17</f>
        <v>-6.3247863247863301E-2</v>
      </c>
      <c r="H18" s="19"/>
    </row>
    <row r="19" spans="3:8" x14ac:dyDescent="0.2">
      <c r="C19" s="14" t="s">
        <v>4</v>
      </c>
      <c r="D19" s="6">
        <v>78.400000000000006</v>
      </c>
      <c r="E19" s="329">
        <f>+(D19-D18)/D18</f>
        <v>-0.17473684210526311</v>
      </c>
      <c r="F19" s="341">
        <v>46</v>
      </c>
      <c r="G19" s="342">
        <f>+(F19-F18)/F18</f>
        <v>-0.16058394160583936</v>
      </c>
      <c r="H19" s="19"/>
    </row>
    <row r="20" spans="3:8" x14ac:dyDescent="0.2">
      <c r="C20" s="14" t="s">
        <v>5</v>
      </c>
      <c r="D20" s="5">
        <v>76.8</v>
      </c>
      <c r="E20" s="329">
        <f t="shared" ref="E20:E64" si="1">+(D20-D19)/D19</f>
        <v>-2.0408163265306228E-2</v>
      </c>
      <c r="F20" s="341">
        <v>46</v>
      </c>
      <c r="G20" s="342">
        <f t="shared" ref="G20" si="2">+(F20-F19)/F19</f>
        <v>0</v>
      </c>
      <c r="H20" s="19"/>
    </row>
    <row r="21" spans="3:8" x14ac:dyDescent="0.2">
      <c r="C21" s="314" t="s">
        <v>15</v>
      </c>
      <c r="D21" s="315">
        <v>84</v>
      </c>
      <c r="E21" s="330">
        <f t="shared" si="1"/>
        <v>9.3750000000000042E-2</v>
      </c>
      <c r="F21" s="343">
        <v>51.6</v>
      </c>
      <c r="G21" s="344">
        <f t="shared" ref="G21" si="3">+(F21-F20)/F20</f>
        <v>0.12173913043478264</v>
      </c>
      <c r="H21" s="19"/>
    </row>
    <row r="22" spans="3:8" x14ac:dyDescent="0.2">
      <c r="C22" s="20" t="s">
        <v>16</v>
      </c>
      <c r="D22" s="8">
        <v>82.9</v>
      </c>
      <c r="E22" s="329">
        <f t="shared" si="1"/>
        <v>-1.3095238095238028E-2</v>
      </c>
      <c r="F22" s="341">
        <v>50.9</v>
      </c>
      <c r="G22" s="342">
        <f t="shared" ref="G22" si="4">+(F22-F21)/F21</f>
        <v>-1.3565891472868272E-2</v>
      </c>
      <c r="H22" s="19"/>
    </row>
    <row r="23" spans="3:8" x14ac:dyDescent="0.2">
      <c r="C23" s="23" t="s">
        <v>17</v>
      </c>
      <c r="D23" s="8">
        <v>84.6</v>
      </c>
      <c r="E23" s="329">
        <f t="shared" si="1"/>
        <v>2.0506634499396725E-2</v>
      </c>
      <c r="F23" s="341">
        <v>53.3</v>
      </c>
      <c r="G23" s="342">
        <f t="shared" ref="G23" si="5">+(F23-F22)/F22</f>
        <v>4.7151277013752428E-2</v>
      </c>
      <c r="H23" s="19"/>
    </row>
    <row r="24" spans="3:8" x14ac:dyDescent="0.2">
      <c r="C24" s="23" t="s">
        <v>18</v>
      </c>
      <c r="D24" s="12">
        <v>76.400000000000006</v>
      </c>
      <c r="E24" s="329">
        <f t="shared" si="1"/>
        <v>-9.692671394799042E-2</v>
      </c>
      <c r="F24" s="341">
        <v>45.3</v>
      </c>
      <c r="G24" s="342">
        <f t="shared" ref="G24" si="6">+(F24-F23)/F23</f>
        <v>-0.15009380863039401</v>
      </c>
      <c r="H24" s="19"/>
    </row>
    <row r="25" spans="3:8" x14ac:dyDescent="0.2">
      <c r="C25" s="23" t="s">
        <v>19</v>
      </c>
      <c r="D25" s="31">
        <v>82.8</v>
      </c>
      <c r="E25" s="329">
        <f t="shared" si="1"/>
        <v>8.3769633507853283E-2</v>
      </c>
      <c r="F25" s="341">
        <v>58.8</v>
      </c>
      <c r="G25" s="342">
        <f t="shared" ref="G25" si="7">+(F25-F24)/F24</f>
        <v>0.29801324503311261</v>
      </c>
      <c r="H25" s="19"/>
    </row>
    <row r="26" spans="3:8" x14ac:dyDescent="0.2">
      <c r="C26" s="314" t="s">
        <v>20</v>
      </c>
      <c r="D26" s="315">
        <v>79.2</v>
      </c>
      <c r="E26" s="330">
        <f t="shared" si="1"/>
        <v>-4.3478260869565147E-2</v>
      </c>
      <c r="F26" s="343">
        <v>49.8</v>
      </c>
      <c r="G26" s="344">
        <f t="shared" ref="G26" si="8">+(F26-F25)/F25</f>
        <v>-0.15306122448979592</v>
      </c>
      <c r="H26" s="19"/>
    </row>
    <row r="27" spans="3:8" x14ac:dyDescent="0.2">
      <c r="C27" s="27" t="s">
        <v>21</v>
      </c>
      <c r="D27" s="28">
        <v>117.9</v>
      </c>
      <c r="E27" s="329">
        <f t="shared" si="1"/>
        <v>0.48863636363636365</v>
      </c>
      <c r="F27" s="341">
        <v>70</v>
      </c>
      <c r="G27" s="342">
        <f t="shared" ref="G27" si="9">+(F27-F26)/F26</f>
        <v>0.40562248995983946</v>
      </c>
      <c r="H27" s="19"/>
    </row>
    <row r="28" spans="3:8" x14ac:dyDescent="0.2">
      <c r="C28" s="27" t="s">
        <v>22</v>
      </c>
      <c r="D28" s="28">
        <v>129.80000000000001</v>
      </c>
      <c r="E28" s="329">
        <f t="shared" si="1"/>
        <v>0.1009329940627651</v>
      </c>
      <c r="F28" s="341">
        <v>83.3</v>
      </c>
      <c r="G28" s="342">
        <f t="shared" ref="G28" si="10">+(F28-F27)/F27</f>
        <v>0.18999999999999995</v>
      </c>
      <c r="H28" s="19"/>
    </row>
    <row r="29" spans="3:8" x14ac:dyDescent="0.2">
      <c r="C29" s="27" t="s">
        <v>23</v>
      </c>
      <c r="D29" s="28">
        <v>81.599999999999994</v>
      </c>
      <c r="E29" s="329">
        <f t="shared" si="1"/>
        <v>-0.37134052388289684</v>
      </c>
      <c r="F29" s="341">
        <v>45.5</v>
      </c>
      <c r="G29" s="342">
        <f t="shared" ref="G29" si="11">+(F29-F28)/F28</f>
        <v>-0.45378151260504201</v>
      </c>
      <c r="H29" s="19"/>
    </row>
    <row r="30" spans="3:8" x14ac:dyDescent="0.2">
      <c r="C30" s="27" t="s">
        <v>25</v>
      </c>
      <c r="D30" s="28">
        <v>106.2</v>
      </c>
      <c r="E30" s="329">
        <f t="shared" si="1"/>
        <v>0.30147058823529427</v>
      </c>
      <c r="F30" s="341">
        <v>65.900000000000006</v>
      </c>
      <c r="G30" s="342">
        <f t="shared" ref="G30" si="12">+(F30-F29)/F29</f>
        <v>0.44835164835164848</v>
      </c>
      <c r="H30" s="19"/>
    </row>
    <row r="31" spans="3:8" x14ac:dyDescent="0.2">
      <c r="C31" s="314" t="s">
        <v>24</v>
      </c>
      <c r="D31" s="316">
        <v>97.09</v>
      </c>
      <c r="E31" s="330">
        <f t="shared" si="1"/>
        <v>-8.5781544256120515E-2</v>
      </c>
      <c r="F31" s="343">
        <v>57.1</v>
      </c>
      <c r="G31" s="344">
        <f t="shared" ref="G31" si="13">+(F31-F30)/F30</f>
        <v>-0.13353566009104709</v>
      </c>
      <c r="H31" s="19"/>
    </row>
    <row r="32" spans="3:8" x14ac:dyDescent="0.2">
      <c r="C32" s="23" t="s">
        <v>26</v>
      </c>
      <c r="D32" s="8">
        <v>135</v>
      </c>
      <c r="E32" s="329">
        <f t="shared" si="1"/>
        <v>0.39046245751364711</v>
      </c>
      <c r="F32" s="345">
        <v>82.21</v>
      </c>
      <c r="G32" s="342">
        <f t="shared" ref="G32" si="14">+(F32-F31)/F31</f>
        <v>0.43975481611208389</v>
      </c>
      <c r="H32" s="19"/>
    </row>
    <row r="33" spans="3:8" x14ac:dyDescent="0.2">
      <c r="C33" s="23" t="s">
        <v>27</v>
      </c>
      <c r="D33" s="8">
        <v>109.11</v>
      </c>
      <c r="E33" s="329">
        <f t="shared" si="1"/>
        <v>-0.19177777777777777</v>
      </c>
      <c r="F33" s="345">
        <v>63.65</v>
      </c>
      <c r="G33" s="342">
        <f t="shared" ref="G33" si="15">+(F33-F32)/F32</f>
        <v>-0.22576328913757446</v>
      </c>
      <c r="H33" s="19"/>
    </row>
    <row r="34" spans="3:8" x14ac:dyDescent="0.2">
      <c r="C34" s="23" t="s">
        <v>28</v>
      </c>
      <c r="D34" s="8">
        <v>110.39</v>
      </c>
      <c r="E34" s="329">
        <f t="shared" si="1"/>
        <v>1.1731280359270471E-2</v>
      </c>
      <c r="F34" s="345">
        <v>65.91</v>
      </c>
      <c r="G34" s="342">
        <f t="shared" ref="G34" si="16">+(F34-F33)/F33</f>
        <v>3.5506677140612695E-2</v>
      </c>
      <c r="H34" s="19"/>
    </row>
    <row r="35" spans="3:8" x14ac:dyDescent="0.2">
      <c r="C35" s="23" t="s">
        <v>31</v>
      </c>
      <c r="D35" s="8">
        <v>120.17</v>
      </c>
      <c r="E35" s="329">
        <f t="shared" si="1"/>
        <v>8.8594981429477318E-2</v>
      </c>
      <c r="F35" s="345">
        <v>75.13</v>
      </c>
      <c r="G35" s="342">
        <f t="shared" ref="G35" si="17">+(F35-F34)/F34</f>
        <v>0.13988772568654226</v>
      </c>
      <c r="H35" s="19"/>
    </row>
    <row r="36" spans="3:8" x14ac:dyDescent="0.2">
      <c r="C36" s="314" t="s">
        <v>32</v>
      </c>
      <c r="D36" s="317">
        <v>108.32</v>
      </c>
      <c r="E36" s="330">
        <f t="shared" si="1"/>
        <v>-9.8610302072064643E-2</v>
      </c>
      <c r="F36" s="346">
        <v>64.08</v>
      </c>
      <c r="G36" s="344">
        <f t="shared" ref="G36" si="18">+(F36-F35)/F35</f>
        <v>-0.14707839744442963</v>
      </c>
      <c r="H36" s="19"/>
    </row>
    <row r="37" spans="3:8" x14ac:dyDescent="0.2">
      <c r="C37" s="23" t="s">
        <v>36</v>
      </c>
      <c r="D37" s="34">
        <v>107.9</v>
      </c>
      <c r="E37" s="329">
        <f t="shared" si="1"/>
        <v>-3.8774002954208597E-3</v>
      </c>
      <c r="F37" s="345">
        <v>96.02</v>
      </c>
      <c r="G37" s="342">
        <f t="shared" ref="G37" si="19">+(F37-F36)/F36</f>
        <v>0.49843945068664169</v>
      </c>
      <c r="H37" s="19"/>
    </row>
    <row r="38" spans="3:8" x14ac:dyDescent="0.2">
      <c r="C38" s="23" t="s">
        <v>37</v>
      </c>
      <c r="D38" s="38">
        <v>109.9</v>
      </c>
      <c r="E38" s="329">
        <f t="shared" si="1"/>
        <v>1.8535681186283594E-2</v>
      </c>
      <c r="F38" s="345">
        <v>68.73</v>
      </c>
      <c r="G38" s="342">
        <f t="shared" ref="G38" si="20">+(F38-F37)/F37</f>
        <v>-0.28421162257862936</v>
      </c>
      <c r="H38" s="19"/>
    </row>
    <row r="39" spans="3:8" x14ac:dyDescent="0.2">
      <c r="C39" s="23" t="s">
        <v>38</v>
      </c>
      <c r="D39" s="38">
        <v>119.69</v>
      </c>
      <c r="E39" s="329">
        <f t="shared" si="1"/>
        <v>8.9080982711555887E-2</v>
      </c>
      <c r="F39" s="345">
        <v>68.98</v>
      </c>
      <c r="G39" s="342">
        <f t="shared" ref="G39" si="21">+(F39-F38)/F38</f>
        <v>3.6374217954313979E-3</v>
      </c>
      <c r="H39" s="19"/>
    </row>
    <row r="40" spans="3:8" x14ac:dyDescent="0.2">
      <c r="C40" s="23" t="s">
        <v>39</v>
      </c>
      <c r="D40" s="34">
        <v>122.02</v>
      </c>
      <c r="E40" s="329">
        <f t="shared" si="1"/>
        <v>1.9466956303784762E-2</v>
      </c>
      <c r="F40" s="345">
        <v>76.150000000000006</v>
      </c>
      <c r="G40" s="342">
        <f t="shared" ref="G40" si="22">+(F40-F39)/F39</f>
        <v>0.10394317193389391</v>
      </c>
      <c r="H40" s="19"/>
    </row>
    <row r="41" spans="3:8" x14ac:dyDescent="0.2">
      <c r="C41" s="318" t="s">
        <v>40</v>
      </c>
      <c r="D41" s="319">
        <v>122</v>
      </c>
      <c r="E41" s="330">
        <f t="shared" si="1"/>
        <v>-1.6390755613830538E-4</v>
      </c>
      <c r="F41" s="346">
        <v>72.03</v>
      </c>
      <c r="G41" s="344">
        <f t="shared" ref="G41" si="23">+(F41-F40)/F40</f>
        <v>-5.4103742613263353E-2</v>
      </c>
      <c r="H41" s="19"/>
    </row>
    <row r="42" spans="3:8" x14ac:dyDescent="0.2">
      <c r="C42" s="54" t="s">
        <v>41</v>
      </c>
      <c r="D42" s="47">
        <v>127.93</v>
      </c>
      <c r="E42" s="329">
        <f t="shared" si="1"/>
        <v>4.8606557377049234E-2</v>
      </c>
      <c r="F42" s="347">
        <v>77.680000000000007</v>
      </c>
      <c r="G42" s="348">
        <f t="shared" ref="G42" si="24">+(F42-F41)/F41</f>
        <v>7.8439539080938578E-2</v>
      </c>
      <c r="H42" s="39"/>
    </row>
    <row r="43" spans="3:8" x14ac:dyDescent="0.2">
      <c r="C43" s="54" t="s">
        <v>42</v>
      </c>
      <c r="D43" s="47">
        <v>130.75</v>
      </c>
      <c r="E43" s="329">
        <f t="shared" si="1"/>
        <v>2.2043304932384843E-2</v>
      </c>
      <c r="F43" s="347">
        <v>79.66</v>
      </c>
      <c r="G43" s="348">
        <f t="shared" ref="G43" si="25">+(F43-F42)/F42</f>
        <v>2.5489186405767115E-2</v>
      </c>
      <c r="H43" s="39"/>
    </row>
    <row r="44" spans="3:8" x14ac:dyDescent="0.2">
      <c r="C44" s="54" t="s">
        <v>48</v>
      </c>
      <c r="D44" s="47">
        <v>145.69999999999999</v>
      </c>
      <c r="E44" s="329">
        <f t="shared" si="1"/>
        <v>0.11434034416825996</v>
      </c>
      <c r="F44" s="347">
        <v>94.08</v>
      </c>
      <c r="G44" s="348">
        <f t="shared" ref="G44" si="26">+(F44-F43)/F43</f>
        <v>0.1810193321616872</v>
      </c>
      <c r="H44" s="39"/>
    </row>
    <row r="45" spans="3:8" x14ac:dyDescent="0.2">
      <c r="C45" s="54" t="s">
        <v>49</v>
      </c>
      <c r="D45" s="47">
        <v>144.69999999999999</v>
      </c>
      <c r="E45" s="329">
        <f t="shared" si="1"/>
        <v>-6.8634179821551134E-3</v>
      </c>
      <c r="F45" s="347">
        <v>96.91</v>
      </c>
      <c r="G45" s="348">
        <f t="shared" ref="G45" si="27">+(F45-F44)/F44</f>
        <v>3.0080782312925151E-2</v>
      </c>
      <c r="H45" s="39"/>
    </row>
    <row r="46" spans="3:8" x14ac:dyDescent="0.2">
      <c r="C46" s="318" t="s">
        <v>50</v>
      </c>
      <c r="D46" s="320">
        <v>144.69999999999999</v>
      </c>
      <c r="E46" s="330">
        <f t="shared" si="1"/>
        <v>0</v>
      </c>
      <c r="F46" s="346">
        <v>88.01</v>
      </c>
      <c r="G46" s="349">
        <f t="shared" ref="G46" si="28">+(F46-F45)/F45</f>
        <v>-9.1837787638014562E-2</v>
      </c>
      <c r="H46" s="39"/>
    </row>
    <row r="47" spans="3:8" x14ac:dyDescent="0.2">
      <c r="C47" s="54" t="s">
        <v>51</v>
      </c>
      <c r="D47" s="48">
        <v>153.06</v>
      </c>
      <c r="E47" s="329">
        <f t="shared" si="1"/>
        <v>5.7774706288873628E-2</v>
      </c>
      <c r="F47" s="347">
        <v>99.73</v>
      </c>
      <c r="G47" s="348">
        <f t="shared" ref="G47" si="29">+(F47-F46)/F46</f>
        <v>0.13316668560390862</v>
      </c>
      <c r="H47" s="39"/>
    </row>
    <row r="48" spans="3:8" x14ac:dyDescent="0.2">
      <c r="C48" s="54" t="s">
        <v>52</v>
      </c>
      <c r="D48" s="48">
        <v>166.69</v>
      </c>
      <c r="E48" s="329">
        <f t="shared" si="1"/>
        <v>8.9050045733699165E-2</v>
      </c>
      <c r="F48" s="347">
        <v>100.34</v>
      </c>
      <c r="G48" s="348">
        <f t="shared" ref="G48" si="30">+(F48-F47)/F47</f>
        <v>6.1165145893913508E-3</v>
      </c>
      <c r="H48" s="39"/>
    </row>
    <row r="49" spans="3:8" x14ac:dyDescent="0.2">
      <c r="C49" s="54" t="s">
        <v>53</v>
      </c>
      <c r="D49" s="48">
        <v>149.96</v>
      </c>
      <c r="E49" s="329">
        <f t="shared" si="1"/>
        <v>-0.10036594876717253</v>
      </c>
      <c r="F49" s="347">
        <v>87.92</v>
      </c>
      <c r="G49" s="348">
        <f t="shared" ref="G49" si="31">+(F49-F48)/F48</f>
        <v>-0.12377915088698427</v>
      </c>
      <c r="H49" s="39"/>
    </row>
    <row r="50" spans="3:8" x14ac:dyDescent="0.2">
      <c r="C50" s="54" t="s">
        <v>56</v>
      </c>
      <c r="D50" s="48">
        <v>140.87</v>
      </c>
      <c r="E50" s="329">
        <f t="shared" si="1"/>
        <v>-6.0616164310482813E-2</v>
      </c>
      <c r="F50" s="347">
        <v>80.72</v>
      </c>
      <c r="G50" s="348">
        <f t="shared" ref="G50" si="32">+(F50-F49)/F49</f>
        <v>-8.189262966333033E-2</v>
      </c>
      <c r="H50" s="39"/>
    </row>
    <row r="51" spans="3:8" x14ac:dyDescent="0.2">
      <c r="C51" s="318" t="s">
        <v>57</v>
      </c>
      <c r="D51" s="321">
        <v>140.87</v>
      </c>
      <c r="E51" s="330">
        <f t="shared" si="1"/>
        <v>0</v>
      </c>
      <c r="F51" s="346">
        <v>88.56</v>
      </c>
      <c r="G51" s="344">
        <f t="shared" ref="G51" si="33">+(F51-F50)/F50</f>
        <v>9.7125867195242854E-2</v>
      </c>
      <c r="H51" s="19"/>
    </row>
    <row r="52" spans="3:8" x14ac:dyDescent="0.2">
      <c r="C52" s="54" t="s">
        <v>58</v>
      </c>
      <c r="D52" s="48">
        <v>152.38</v>
      </c>
      <c r="E52" s="329">
        <f t="shared" si="1"/>
        <v>8.1706537942784055E-2</v>
      </c>
      <c r="F52" s="347">
        <v>93.94</v>
      </c>
      <c r="G52" s="348">
        <f t="shared" ref="G52" si="34">+(F52-F51)/F51</f>
        <v>6.0749774164408257E-2</v>
      </c>
      <c r="H52" s="39"/>
    </row>
    <row r="53" spans="3:8" x14ac:dyDescent="0.2">
      <c r="C53" s="54" t="s">
        <v>59</v>
      </c>
      <c r="D53" s="48">
        <v>170.53</v>
      </c>
      <c r="E53" s="329">
        <f t="shared" si="1"/>
        <v>0.11911011943824654</v>
      </c>
      <c r="F53" s="347">
        <v>100.74</v>
      </c>
      <c r="G53" s="348">
        <f t="shared" ref="G53" si="35">+(F53-F52)/F52</f>
        <v>7.238662976367892E-2</v>
      </c>
      <c r="H53" s="39"/>
    </row>
    <row r="54" spans="3:8" x14ac:dyDescent="0.2">
      <c r="C54" s="54" t="s">
        <v>60</v>
      </c>
      <c r="D54" s="48">
        <v>191.47</v>
      </c>
      <c r="E54" s="329">
        <f t="shared" si="1"/>
        <v>0.12279364334721161</v>
      </c>
      <c r="F54" s="347">
        <v>103.52</v>
      </c>
      <c r="G54" s="348">
        <f t="shared" ref="G54" si="36">+(F54-F53)/F53</f>
        <v>2.759579114552314E-2</v>
      </c>
      <c r="H54" s="39"/>
    </row>
    <row r="55" spans="3:8" x14ac:dyDescent="0.2">
      <c r="C55" s="54" t="s">
        <v>61</v>
      </c>
      <c r="D55" s="48">
        <v>170.37</v>
      </c>
      <c r="E55" s="329">
        <f t="shared" si="1"/>
        <v>-0.11020003133650177</v>
      </c>
      <c r="F55" s="350">
        <v>106.04</v>
      </c>
      <c r="G55" s="351">
        <f t="shared" ref="G55" si="37">+(F55-F54)/F54</f>
        <v>2.4343122102009375E-2</v>
      </c>
      <c r="H55" s="336"/>
    </row>
    <row r="56" spans="3:8" x14ac:dyDescent="0.2">
      <c r="C56" s="61" t="s">
        <v>62</v>
      </c>
      <c r="D56" s="63">
        <v>170.37</v>
      </c>
      <c r="E56" s="330">
        <f t="shared" si="1"/>
        <v>0</v>
      </c>
      <c r="F56" s="352">
        <v>99.25</v>
      </c>
      <c r="G56" s="353">
        <f t="shared" ref="G56" si="38">+(F56-F55)/F55</f>
        <v>-6.4032440588457237E-2</v>
      </c>
      <c r="H56" s="336"/>
    </row>
    <row r="57" spans="3:8" x14ac:dyDescent="0.2">
      <c r="C57" s="45" t="s">
        <v>63</v>
      </c>
      <c r="D57" s="48">
        <v>144.19</v>
      </c>
      <c r="E57" s="329">
        <f t="shared" si="1"/>
        <v>-0.15366555144685101</v>
      </c>
      <c r="F57" s="350">
        <v>84.19</v>
      </c>
      <c r="G57" s="351">
        <f t="shared" ref="G57" si="39">+(F57-F56)/F56</f>
        <v>-0.15173803526448365</v>
      </c>
      <c r="H57" s="337"/>
    </row>
    <row r="58" spans="3:8" x14ac:dyDescent="0.2">
      <c r="C58" s="45" t="s">
        <v>64</v>
      </c>
      <c r="D58" s="48">
        <v>199.19</v>
      </c>
      <c r="E58" s="329">
        <f t="shared" si="1"/>
        <v>0.38144115403287332</v>
      </c>
      <c r="F58" s="350">
        <v>118.85</v>
      </c>
      <c r="G58" s="351">
        <f t="shared" ref="G58" si="40">+(F58-F57)/F57</f>
        <v>0.41168784891317256</v>
      </c>
      <c r="H58" s="337"/>
    </row>
    <row r="59" spans="3:8" x14ac:dyDescent="0.2">
      <c r="C59" s="45" t="s">
        <v>65</v>
      </c>
      <c r="D59" s="48">
        <v>209.62</v>
      </c>
      <c r="E59" s="329">
        <f t="shared" si="1"/>
        <v>5.2362066368793647E-2</v>
      </c>
      <c r="F59" s="354">
        <v>111.87</v>
      </c>
      <c r="G59" s="355">
        <f t="shared" ref="G59" si="41">+(F59-F58)/F58</f>
        <v>-5.872949095498519E-2</v>
      </c>
      <c r="H59" s="43"/>
    </row>
    <row r="60" spans="3:8" x14ac:dyDescent="0.2">
      <c r="C60" s="45" t="s">
        <v>66</v>
      </c>
      <c r="D60" s="48">
        <v>168.07</v>
      </c>
      <c r="E60" s="329">
        <f t="shared" si="1"/>
        <v>-0.19821581910123084</v>
      </c>
      <c r="F60" s="354">
        <v>94.63</v>
      </c>
      <c r="G60" s="355">
        <f t="shared" ref="G60" si="42">+(F60-F59)/F59</f>
        <v>-0.15410744614284444</v>
      </c>
      <c r="H60" s="43"/>
    </row>
    <row r="61" spans="3:8" x14ac:dyDescent="0.2">
      <c r="C61" s="61" t="s">
        <v>67</v>
      </c>
      <c r="D61" s="63">
        <v>168.07</v>
      </c>
      <c r="E61" s="330">
        <f t="shared" si="1"/>
        <v>0</v>
      </c>
      <c r="F61" s="356">
        <v>94.26</v>
      </c>
      <c r="G61" s="357">
        <f t="shared" ref="G61" si="43">+(F61-F60)/F60</f>
        <v>-3.9099651273379514E-3</v>
      </c>
      <c r="H61" s="43"/>
    </row>
    <row r="62" spans="3:8" x14ac:dyDescent="0.2">
      <c r="C62" s="45" t="s">
        <v>68</v>
      </c>
      <c r="D62" s="48">
        <v>204.42</v>
      </c>
      <c r="E62" s="329">
        <f t="shared" si="1"/>
        <v>0.21627893139763191</v>
      </c>
      <c r="F62" s="354">
        <v>120.02</v>
      </c>
      <c r="G62" s="355">
        <f t="shared" ref="G62" si="44">+(F62-F61)/F61</f>
        <v>0.27328665393592183</v>
      </c>
      <c r="H62" s="43"/>
    </row>
    <row r="63" spans="3:8" x14ac:dyDescent="0.2">
      <c r="C63" s="45" t="s">
        <v>69</v>
      </c>
      <c r="D63" s="48">
        <v>153.79</v>
      </c>
      <c r="E63" s="329">
        <f t="shared" si="1"/>
        <v>-0.24767635260737697</v>
      </c>
      <c r="F63" s="354">
        <v>91.97</v>
      </c>
      <c r="G63" s="355">
        <f t="shared" ref="G63" si="45">+(F63-F62)/F62</f>
        <v>-0.23371104815864022</v>
      </c>
      <c r="H63" s="43"/>
    </row>
    <row r="64" spans="3:8" x14ac:dyDescent="0.2">
      <c r="C64" s="45" t="s">
        <v>70</v>
      </c>
      <c r="D64" s="60">
        <v>171.38</v>
      </c>
      <c r="E64" s="329">
        <f t="shared" si="1"/>
        <v>0.11437674751284221</v>
      </c>
      <c r="F64" s="354">
        <v>102.06</v>
      </c>
      <c r="G64" s="355">
        <f t="shared" ref="G64:G71" si="46">+(F64-F63)/F63</f>
        <v>0.10970968794172016</v>
      </c>
      <c r="H64" s="43"/>
    </row>
    <row r="65" spans="2:10" x14ac:dyDescent="0.2">
      <c r="C65" s="45" t="s">
        <v>71</v>
      </c>
      <c r="D65" s="64" t="s">
        <v>75</v>
      </c>
      <c r="E65" s="331"/>
      <c r="F65" s="354">
        <v>102.38</v>
      </c>
      <c r="G65" s="355">
        <f t="shared" si="46"/>
        <v>3.1354105428178835E-3</v>
      </c>
      <c r="H65" s="43"/>
    </row>
    <row r="66" spans="2:10" x14ac:dyDescent="0.2">
      <c r="C66" s="61" t="s">
        <v>72</v>
      </c>
      <c r="D66" s="65"/>
      <c r="E66" s="332"/>
      <c r="F66" s="358">
        <v>100</v>
      </c>
      <c r="G66" s="357">
        <f t="shared" si="46"/>
        <v>-2.3246727876538344E-2</v>
      </c>
      <c r="H66" s="43"/>
    </row>
    <row r="67" spans="2:10" x14ac:dyDescent="0.2">
      <c r="C67" s="45" t="s">
        <v>73</v>
      </c>
      <c r="D67" s="48"/>
      <c r="E67" s="333"/>
      <c r="F67" s="354">
        <v>85.13</v>
      </c>
      <c r="G67" s="355">
        <f t="shared" si="46"/>
        <v>-0.14870000000000005</v>
      </c>
      <c r="H67" s="43"/>
    </row>
    <row r="68" spans="2:10" x14ac:dyDescent="0.2">
      <c r="C68" s="45" t="s">
        <v>76</v>
      </c>
      <c r="D68" s="48"/>
      <c r="E68" s="333"/>
      <c r="F68" s="354">
        <v>103.39</v>
      </c>
      <c r="G68" s="355">
        <f t="shared" si="46"/>
        <v>0.21449547750499243</v>
      </c>
      <c r="H68" s="43"/>
    </row>
    <row r="69" spans="2:10" x14ac:dyDescent="0.2">
      <c r="C69" s="45" t="s">
        <v>77</v>
      </c>
      <c r="D69" s="48"/>
      <c r="E69" s="333"/>
      <c r="F69" s="354">
        <v>83.72</v>
      </c>
      <c r="G69" s="355">
        <f t="shared" si="46"/>
        <v>-0.19025050778605282</v>
      </c>
      <c r="H69" s="43"/>
    </row>
    <row r="70" spans="2:10" x14ac:dyDescent="0.2">
      <c r="C70" s="45" t="s">
        <v>78</v>
      </c>
      <c r="D70" s="48"/>
      <c r="E70" s="333"/>
      <c r="F70" s="354">
        <v>84.17</v>
      </c>
      <c r="G70" s="355">
        <f t="shared" si="46"/>
        <v>5.3750597228858438E-3</v>
      </c>
      <c r="H70" s="43"/>
    </row>
    <row r="71" spans="2:10" x14ac:dyDescent="0.2">
      <c r="C71" s="61" t="s">
        <v>79</v>
      </c>
      <c r="D71" s="63"/>
      <c r="E71" s="334"/>
      <c r="F71" s="356">
        <v>82.1</v>
      </c>
      <c r="G71" s="357">
        <f t="shared" si="46"/>
        <v>-2.4593085422359599E-2</v>
      </c>
      <c r="H71" s="43"/>
    </row>
    <row r="72" spans="2:10" x14ac:dyDescent="0.2">
      <c r="B72" s="7"/>
      <c r="C72" s="59"/>
      <c r="D72" s="48"/>
      <c r="E72" s="333"/>
      <c r="F72" s="354"/>
      <c r="G72" s="355"/>
      <c r="H72" s="43"/>
    </row>
    <row r="73" spans="2:10" x14ac:dyDescent="0.2">
      <c r="B73" s="7"/>
      <c r="C73" s="59"/>
      <c r="D73" s="48"/>
      <c r="E73" s="333"/>
      <c r="F73" s="354"/>
      <c r="G73" s="355"/>
      <c r="H73" s="43"/>
    </row>
    <row r="74" spans="2:10" x14ac:dyDescent="0.2">
      <c r="B74" s="7"/>
      <c r="C74" s="59"/>
      <c r="D74" s="48"/>
      <c r="E74" s="333"/>
      <c r="F74" s="354"/>
      <c r="G74" s="355"/>
      <c r="H74" s="43"/>
    </row>
    <row r="75" spans="2:10" x14ac:dyDescent="0.2">
      <c r="B75" s="7"/>
      <c r="C75" s="59"/>
      <c r="D75" s="48"/>
      <c r="E75" s="333"/>
      <c r="F75" s="354"/>
      <c r="G75" s="355"/>
      <c r="H75" s="43"/>
    </row>
    <row r="76" spans="2:10" x14ac:dyDescent="0.2">
      <c r="C76" s="45"/>
      <c r="D76" s="48"/>
      <c r="E76" s="333"/>
      <c r="F76" s="354"/>
      <c r="G76" s="355"/>
      <c r="H76" s="43"/>
    </row>
    <row r="77" spans="2:10" x14ac:dyDescent="0.2">
      <c r="C77" s="49"/>
      <c r="D77" s="4"/>
      <c r="E77" s="335"/>
      <c r="F77" s="338"/>
      <c r="G77" s="339"/>
      <c r="H77" s="44"/>
    </row>
    <row r="79" spans="2:10" x14ac:dyDescent="0.2">
      <c r="C79" s="66"/>
    </row>
    <row r="80" spans="2:10" ht="30.75" customHeight="1" x14ac:dyDescent="0.2">
      <c r="C80" s="653" t="s">
        <v>161</v>
      </c>
      <c r="D80" s="654"/>
      <c r="E80" s="654"/>
      <c r="F80" s="654"/>
      <c r="G80" s="655"/>
      <c r="H80" s="655"/>
      <c r="I80" s="655"/>
      <c r="J80" s="656"/>
    </row>
    <row r="81" spans="3:10" ht="26.25" customHeight="1" x14ac:dyDescent="0.2">
      <c r="C81" s="657" t="s">
        <v>163</v>
      </c>
      <c r="D81" s="658"/>
      <c r="E81" s="658"/>
      <c r="F81" s="658"/>
      <c r="G81" s="659"/>
      <c r="H81" s="659"/>
      <c r="I81" s="659"/>
      <c r="J81" s="660"/>
    </row>
  </sheetData>
  <mergeCells count="2">
    <mergeCell ref="C80:J80"/>
    <mergeCell ref="C81:J8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221E-AE7F-4765-89BB-8C0BE7364554}">
  <dimension ref="B4:C12"/>
  <sheetViews>
    <sheetView workbookViewId="0">
      <selection activeCell="C21" sqref="C21"/>
    </sheetView>
  </sheetViews>
  <sheetFormatPr defaultRowHeight="12.75" x14ac:dyDescent="0.2"/>
  <cols>
    <col min="2" max="2" width="30.7109375" customWidth="1"/>
    <col min="3" max="3" width="56" customWidth="1"/>
  </cols>
  <sheetData>
    <row r="4" spans="2:3" ht="31.5" customHeight="1" x14ac:dyDescent="0.2">
      <c r="B4" s="612" t="s">
        <v>167</v>
      </c>
      <c r="C4" s="613" t="s">
        <v>168</v>
      </c>
    </row>
    <row r="6" spans="2:3" ht="22.5" customHeight="1" x14ac:dyDescent="0.2">
      <c r="B6" s="83" t="s">
        <v>169</v>
      </c>
      <c r="C6" s="615" t="s">
        <v>170</v>
      </c>
    </row>
    <row r="8" spans="2:3" ht="21.75" customHeight="1" x14ac:dyDescent="0.2">
      <c r="B8" s="616" t="s">
        <v>172</v>
      </c>
      <c r="C8" s="615" t="s">
        <v>171</v>
      </c>
    </row>
    <row r="10" spans="2:3" ht="21" customHeight="1" x14ac:dyDescent="0.2">
      <c r="B10" s="83" t="s">
        <v>174</v>
      </c>
      <c r="C10" s="615" t="s">
        <v>173</v>
      </c>
    </row>
    <row r="12" spans="2:3" ht="20.25" customHeight="1" x14ac:dyDescent="0.2">
      <c r="B12" s="83" t="s">
        <v>1</v>
      </c>
      <c r="C12" s="617" t="s">
        <v>91</v>
      </c>
    </row>
  </sheetData>
  <hyperlinks>
    <hyperlink ref="C4" r:id="rId1" display="https://data.bls.gov/timeseries/WPUIP2312001" xr:uid="{7C0289D2-B238-41AA-9AEA-0914ABA2973E}"/>
    <hyperlink ref="C6" r:id="rId2" display="https://explore.dot.gov/views/NHIInflationDashboard/NHCCI?:iid=1&amp;:embed=y&amp;:isGuestRedirectFromVizportal=y&amp;:display_count=n&amp;:showVizHome=n&amp;:origin=viz_share_link" xr:uid="{B900C593-152A-484D-BAF2-30556D5908D6}"/>
    <hyperlink ref="C8" r:id="rId3" xr:uid="{25824E1C-100E-42A3-B525-CCD3526878AB}"/>
    <hyperlink ref="C10" r:id="rId4" display="https://www.codot.gov/business/eema/assets" xr:uid="{ABFDB18A-EEE7-47DD-AC90-8EF2E32D6367}"/>
  </hyperlinks>
  <pageMargins left="0.7" right="0.7" top="0.75" bottom="0.75" header="0.3" footer="0.3"/>
  <pageSetup orientation="portrait" horizontalDpi="1200" verticalDpi="1200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C1F4A-EAB7-45F5-BB00-32DB7D6ED0C9}">
  <dimension ref="C2:S59"/>
  <sheetViews>
    <sheetView workbookViewId="0">
      <selection activeCell="F45" sqref="F45"/>
    </sheetView>
  </sheetViews>
  <sheetFormatPr defaultRowHeight="12.75" x14ac:dyDescent="0.2"/>
  <cols>
    <col min="1" max="1" width="3.28515625" customWidth="1"/>
    <col min="2" max="2" width="4.28515625" customWidth="1"/>
    <col min="3" max="3" width="12.5703125" customWidth="1"/>
    <col min="4" max="4" width="13" customWidth="1"/>
    <col min="5" max="6" width="13.28515625" customWidth="1"/>
    <col min="7" max="7" width="13.7109375" customWidth="1"/>
    <col min="8" max="8" width="11.140625" customWidth="1"/>
    <col min="9" max="9" width="10.5703125" customWidth="1"/>
    <col min="10" max="10" width="10.7109375" customWidth="1"/>
    <col min="11" max="12" width="10.5703125" customWidth="1"/>
    <col min="13" max="13" width="12.42578125" customWidth="1"/>
    <col min="14" max="14" width="11" customWidth="1"/>
    <col min="15" max="15" width="11.5703125" customWidth="1"/>
  </cols>
  <sheetData>
    <row r="2" spans="3:19" ht="15.75" x14ac:dyDescent="0.25">
      <c r="C2" s="1" t="s">
        <v>80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3:19" ht="16.5" customHeight="1" x14ac:dyDescent="0.2">
      <c r="C3" s="67"/>
      <c r="D3" s="2"/>
      <c r="E3" s="2"/>
      <c r="F3" s="2"/>
      <c r="G3" s="68"/>
      <c r="H3" s="68"/>
      <c r="I3" s="2"/>
      <c r="J3" s="2"/>
      <c r="K3" s="68"/>
      <c r="L3" s="2"/>
      <c r="M3" s="2"/>
      <c r="N3" s="2"/>
      <c r="O3" s="2"/>
      <c r="P3" s="2"/>
      <c r="Q3" s="2"/>
      <c r="R3" s="2"/>
      <c r="S3" s="2"/>
    </row>
    <row r="4" spans="3:19" ht="13.5" thickBot="1" x14ac:dyDescent="0.25"/>
    <row r="5" spans="3:19" ht="65.25" x14ac:dyDescent="0.2">
      <c r="C5" s="69" t="s">
        <v>0</v>
      </c>
      <c r="D5" s="70" t="s">
        <v>81</v>
      </c>
      <c r="E5" s="71" t="s">
        <v>43</v>
      </c>
      <c r="F5" s="72" t="s">
        <v>82</v>
      </c>
      <c r="G5" s="72" t="s">
        <v>83</v>
      </c>
      <c r="H5" s="72" t="s">
        <v>84</v>
      </c>
      <c r="I5" s="72" t="s">
        <v>85</v>
      </c>
      <c r="J5" s="72" t="s">
        <v>86</v>
      </c>
      <c r="K5" s="72" t="s">
        <v>87</v>
      </c>
      <c r="L5" s="72" t="s">
        <v>88</v>
      </c>
      <c r="M5" s="72" t="s">
        <v>89</v>
      </c>
      <c r="N5" s="72" t="s">
        <v>1</v>
      </c>
      <c r="O5" s="72" t="s">
        <v>2</v>
      </c>
      <c r="P5" s="73"/>
      <c r="Q5" s="74"/>
      <c r="R5" s="74"/>
      <c r="S5" s="75" t="s">
        <v>90</v>
      </c>
    </row>
    <row r="6" spans="3:19" x14ac:dyDescent="0.2">
      <c r="C6" s="76"/>
      <c r="D6" s="77"/>
      <c r="E6" s="78"/>
      <c r="F6" s="79"/>
      <c r="G6" s="80"/>
      <c r="H6" s="79"/>
      <c r="I6" s="81"/>
      <c r="J6" s="81"/>
      <c r="K6" s="81"/>
      <c r="L6" s="81"/>
      <c r="M6" s="81"/>
      <c r="N6" s="81"/>
      <c r="O6" s="81"/>
      <c r="P6" s="82"/>
      <c r="Q6" s="83"/>
      <c r="R6" s="83"/>
      <c r="S6" s="84"/>
    </row>
    <row r="7" spans="3:19" x14ac:dyDescent="0.2">
      <c r="C7" s="76">
        <v>1997</v>
      </c>
      <c r="D7" s="85">
        <v>124.6</v>
      </c>
      <c r="E7" s="86">
        <v>57.9</v>
      </c>
      <c r="F7" s="87">
        <v>130.6</v>
      </c>
      <c r="G7" s="88">
        <v>808.1</v>
      </c>
      <c r="H7" s="87">
        <v>47.6</v>
      </c>
      <c r="I7" s="87">
        <v>139.6</v>
      </c>
      <c r="J7" s="87">
        <v>535.5</v>
      </c>
      <c r="K7" s="87"/>
      <c r="L7" s="87">
        <v>150.4</v>
      </c>
      <c r="M7" s="89">
        <v>147.13999999999999</v>
      </c>
      <c r="N7" s="87">
        <v>163.4</v>
      </c>
      <c r="O7" s="90">
        <v>139</v>
      </c>
      <c r="P7" s="91"/>
      <c r="Q7" s="92"/>
      <c r="R7" s="92"/>
      <c r="S7" s="93"/>
    </row>
    <row r="8" spans="3:19" x14ac:dyDescent="0.2">
      <c r="C8" s="76">
        <v>1998</v>
      </c>
      <c r="D8" s="85">
        <v>123.5</v>
      </c>
      <c r="E8" s="86">
        <v>57.5</v>
      </c>
      <c r="F8" s="87">
        <v>126.9</v>
      </c>
      <c r="G8" s="94">
        <v>785.2</v>
      </c>
      <c r="H8" s="87">
        <v>49.9</v>
      </c>
      <c r="I8" s="87">
        <v>158.1</v>
      </c>
      <c r="J8" s="87">
        <v>606.5</v>
      </c>
      <c r="K8" s="87"/>
      <c r="L8" s="87">
        <v>141.6</v>
      </c>
      <c r="M8" s="89">
        <v>149.09</v>
      </c>
      <c r="N8" s="87">
        <v>146.1</v>
      </c>
      <c r="O8" s="90">
        <v>116</v>
      </c>
      <c r="P8" s="91"/>
      <c r="Q8" s="92"/>
      <c r="R8" s="92"/>
      <c r="S8" s="93"/>
    </row>
    <row r="9" spans="3:19" x14ac:dyDescent="0.2">
      <c r="C9" s="76">
        <v>1999</v>
      </c>
      <c r="D9" s="85">
        <v>126.6</v>
      </c>
      <c r="E9" s="86">
        <v>58.8</v>
      </c>
      <c r="F9" s="87">
        <v>136.5</v>
      </c>
      <c r="G9" s="94">
        <v>844.6</v>
      </c>
      <c r="H9" s="87">
        <v>52.9</v>
      </c>
      <c r="I9" s="87">
        <v>159.19999999999999</v>
      </c>
      <c r="J9" s="87">
        <v>610.70000000000005</v>
      </c>
      <c r="K9" s="87"/>
      <c r="L9" s="87">
        <v>155</v>
      </c>
      <c r="M9" s="89">
        <v>169.25</v>
      </c>
      <c r="N9" s="87">
        <v>143.1</v>
      </c>
      <c r="O9" s="90">
        <v>120</v>
      </c>
      <c r="P9" s="91"/>
      <c r="Q9" s="92"/>
      <c r="R9" s="92"/>
      <c r="S9" s="93"/>
    </row>
    <row r="10" spans="3:19" x14ac:dyDescent="0.2">
      <c r="C10" s="76">
        <v>2000</v>
      </c>
      <c r="D10" s="85">
        <v>136.5</v>
      </c>
      <c r="E10" s="86">
        <v>63.4</v>
      </c>
      <c r="F10" s="87">
        <v>145.6</v>
      </c>
      <c r="G10" s="94">
        <v>900.9</v>
      </c>
      <c r="H10" s="87">
        <v>53.5</v>
      </c>
      <c r="I10" s="87">
        <v>170.7</v>
      </c>
      <c r="J10" s="87">
        <v>654.79999999999995</v>
      </c>
      <c r="K10" s="87"/>
      <c r="L10" s="87">
        <v>147.80000000000001</v>
      </c>
      <c r="M10" s="95">
        <v>176.99700000000001</v>
      </c>
      <c r="N10" s="87">
        <v>131.9</v>
      </c>
      <c r="O10" s="90">
        <v>128</v>
      </c>
      <c r="P10" s="91"/>
      <c r="Q10" s="92"/>
      <c r="R10" s="92"/>
      <c r="S10" s="93"/>
    </row>
    <row r="11" spans="3:19" x14ac:dyDescent="0.2">
      <c r="C11" s="76">
        <v>2001</v>
      </c>
      <c r="D11" s="85">
        <v>137</v>
      </c>
      <c r="E11" s="86">
        <v>63.3</v>
      </c>
      <c r="F11" s="87">
        <v>144.80000000000001</v>
      </c>
      <c r="G11" s="94">
        <v>896</v>
      </c>
      <c r="H11" s="87">
        <v>58.7</v>
      </c>
      <c r="I11" s="87">
        <v>156.80000000000001</v>
      </c>
      <c r="J11" s="87">
        <v>601.5</v>
      </c>
      <c r="K11" s="87"/>
      <c r="L11" s="87">
        <v>130.1</v>
      </c>
      <c r="M11" s="95">
        <v>153.33699999999999</v>
      </c>
      <c r="N11" s="87">
        <v>153.1</v>
      </c>
      <c r="O11" s="90">
        <v>129</v>
      </c>
      <c r="P11" s="91"/>
      <c r="Q11" s="92"/>
      <c r="R11" s="92"/>
      <c r="S11" s="93"/>
    </row>
    <row r="12" spans="3:19" x14ac:dyDescent="0.2">
      <c r="C12" s="76">
        <v>2002</v>
      </c>
      <c r="D12" s="85">
        <v>133.69999999999999</v>
      </c>
      <c r="E12" s="86">
        <v>61.8</v>
      </c>
      <c r="F12" s="87">
        <v>147.9</v>
      </c>
      <c r="G12" s="94">
        <v>915.1</v>
      </c>
      <c r="H12" s="87">
        <v>53.1</v>
      </c>
      <c r="I12" s="87">
        <v>150.1</v>
      </c>
      <c r="J12" s="87">
        <v>575.79999999999995</v>
      </c>
      <c r="K12" s="87"/>
      <c r="L12" s="87">
        <v>164.3</v>
      </c>
      <c r="M12" s="95">
        <v>154.35599999999999</v>
      </c>
      <c r="N12" s="87">
        <v>153</v>
      </c>
      <c r="O12" s="90">
        <v>139</v>
      </c>
      <c r="P12" s="91"/>
      <c r="Q12" s="92"/>
      <c r="R12" s="92"/>
      <c r="S12" s="93"/>
    </row>
    <row r="13" spans="3:19" x14ac:dyDescent="0.2">
      <c r="C13" s="76">
        <v>2003</v>
      </c>
      <c r="D13" s="85">
        <v>136.6</v>
      </c>
      <c r="E13" s="86">
        <v>63.1</v>
      </c>
      <c r="F13" s="87">
        <v>149.80000000000001</v>
      </c>
      <c r="G13" s="88">
        <v>992.9</v>
      </c>
      <c r="H13" s="87">
        <v>56.6</v>
      </c>
      <c r="I13" s="87">
        <v>154.4</v>
      </c>
      <c r="J13" s="87">
        <v>592.29999999999995</v>
      </c>
      <c r="K13" s="87">
        <v>104.9</v>
      </c>
      <c r="L13" s="87">
        <v>171.7</v>
      </c>
      <c r="M13" s="95">
        <v>161.26900000000001</v>
      </c>
      <c r="N13" s="87">
        <v>127.2</v>
      </c>
      <c r="O13" s="90">
        <v>145</v>
      </c>
      <c r="P13" s="91"/>
      <c r="Q13" s="92"/>
      <c r="R13" s="92"/>
      <c r="S13" s="93"/>
    </row>
    <row r="14" spans="3:19" x14ac:dyDescent="0.2">
      <c r="C14" s="76">
        <v>2004</v>
      </c>
      <c r="D14" s="85">
        <v>148.19999999999999</v>
      </c>
      <c r="E14" s="86">
        <v>68.5</v>
      </c>
      <c r="F14" s="87">
        <v>154.4</v>
      </c>
      <c r="G14" s="88">
        <v>1091.0999999999999</v>
      </c>
      <c r="H14" s="87">
        <v>79.099999999999994</v>
      </c>
      <c r="I14" s="87">
        <v>168</v>
      </c>
      <c r="J14" s="87">
        <v>644.5</v>
      </c>
      <c r="K14" s="87">
        <v>109.2</v>
      </c>
      <c r="L14" s="87">
        <v>205.8</v>
      </c>
      <c r="M14" s="95">
        <v>202.15600000000001</v>
      </c>
      <c r="N14" s="87">
        <v>152.5</v>
      </c>
      <c r="O14" s="90">
        <v>170</v>
      </c>
      <c r="P14" s="91"/>
      <c r="Q14" s="92"/>
      <c r="R14" s="92"/>
      <c r="S14" s="93"/>
    </row>
    <row r="15" spans="3:19" x14ac:dyDescent="0.2">
      <c r="C15" s="76">
        <v>2005</v>
      </c>
      <c r="D15" s="85">
        <v>166.8</v>
      </c>
      <c r="E15" s="86">
        <v>77.099999999999994</v>
      </c>
      <c r="F15" s="87">
        <v>183.6</v>
      </c>
      <c r="G15" s="88">
        <v>1242.9000000000001</v>
      </c>
      <c r="H15" s="87">
        <v>98.1</v>
      </c>
      <c r="I15" s="87">
        <v>255.2</v>
      </c>
      <c r="J15" s="87">
        <v>979</v>
      </c>
      <c r="K15" s="87">
        <v>121.9</v>
      </c>
      <c r="L15" s="87">
        <v>161.69999999999999</v>
      </c>
      <c r="M15" s="95">
        <v>195.726</v>
      </c>
      <c r="N15" s="87">
        <v>259.5</v>
      </c>
      <c r="O15" s="90">
        <v>176</v>
      </c>
      <c r="P15" s="91"/>
      <c r="Q15" s="92"/>
      <c r="R15" s="92"/>
      <c r="S15" s="93"/>
    </row>
    <row r="16" spans="3:19" x14ac:dyDescent="0.2">
      <c r="C16" s="76">
        <v>2006</v>
      </c>
      <c r="D16" s="85">
        <v>184.8</v>
      </c>
      <c r="E16" s="86">
        <v>85.2</v>
      </c>
      <c r="F16" s="87">
        <v>221.3</v>
      </c>
      <c r="G16" s="88">
        <v>1369.3</v>
      </c>
      <c r="H16" s="87">
        <v>104.1</v>
      </c>
      <c r="I16" s="87">
        <v>255.5</v>
      </c>
      <c r="J16" s="87">
        <v>980.1</v>
      </c>
      <c r="K16" s="87">
        <v>130.80000000000001</v>
      </c>
      <c r="L16" s="87">
        <v>248</v>
      </c>
      <c r="M16" s="95">
        <v>247.21600000000001</v>
      </c>
      <c r="N16" s="87">
        <v>293.8</v>
      </c>
      <c r="O16" s="90">
        <v>228</v>
      </c>
      <c r="P16" s="91"/>
      <c r="Q16" s="92"/>
      <c r="R16" s="92"/>
      <c r="S16" s="93"/>
    </row>
    <row r="17" spans="3:19" x14ac:dyDescent="0.2">
      <c r="C17" s="76">
        <v>2007</v>
      </c>
      <c r="D17" s="85">
        <v>195.3</v>
      </c>
      <c r="E17" s="86">
        <v>90</v>
      </c>
      <c r="F17" s="96" t="s">
        <v>91</v>
      </c>
      <c r="G17" s="97">
        <v>1236.3</v>
      </c>
      <c r="H17" s="98">
        <v>100</v>
      </c>
      <c r="I17" s="87">
        <v>271.10000000000002</v>
      </c>
      <c r="J17" s="87">
        <v>1040</v>
      </c>
      <c r="K17" s="87">
        <v>139.69999999999999</v>
      </c>
      <c r="L17" s="87">
        <v>240.9</v>
      </c>
      <c r="M17" s="95">
        <v>268.04500000000002</v>
      </c>
      <c r="N17" s="87">
        <v>252</v>
      </c>
      <c r="O17" s="90">
        <v>230</v>
      </c>
      <c r="P17" s="91"/>
      <c r="Q17" s="92"/>
      <c r="R17" s="92"/>
      <c r="S17" s="93"/>
    </row>
    <row r="18" spans="3:19" x14ac:dyDescent="0.2">
      <c r="C18" s="99" t="s">
        <v>3</v>
      </c>
      <c r="D18" s="100">
        <v>222.5</v>
      </c>
      <c r="E18" s="101">
        <v>102.5</v>
      </c>
      <c r="F18" s="102"/>
      <c r="G18" s="102">
        <v>1283.5</v>
      </c>
      <c r="H18" s="102">
        <v>95</v>
      </c>
      <c r="I18" s="102">
        <v>283</v>
      </c>
      <c r="J18" s="102">
        <v>1085.5999999999999</v>
      </c>
      <c r="K18" s="102">
        <v>150.6</v>
      </c>
      <c r="L18" s="102">
        <v>243.8</v>
      </c>
      <c r="M18" s="103">
        <v>276.101</v>
      </c>
      <c r="N18" s="102">
        <v>310.2</v>
      </c>
      <c r="O18" s="104">
        <v>241</v>
      </c>
      <c r="P18" s="105"/>
      <c r="Q18" s="106"/>
      <c r="R18" s="106"/>
      <c r="S18" s="107"/>
    </row>
    <row r="19" spans="3:19" x14ac:dyDescent="0.2">
      <c r="C19" s="99" t="s">
        <v>4</v>
      </c>
      <c r="D19" s="108">
        <v>205.3</v>
      </c>
      <c r="E19" s="101">
        <v>94.6</v>
      </c>
      <c r="F19" s="109"/>
      <c r="G19" s="109">
        <v>1041</v>
      </c>
      <c r="H19" s="109">
        <v>78.400000000000006</v>
      </c>
      <c r="I19" s="109">
        <v>255.1</v>
      </c>
      <c r="J19" s="109">
        <v>978.6</v>
      </c>
      <c r="K19" s="109">
        <v>141.4</v>
      </c>
      <c r="L19" s="87">
        <v>220.9</v>
      </c>
      <c r="M19" s="110">
        <v>286.363</v>
      </c>
      <c r="N19" s="109">
        <v>215.3</v>
      </c>
      <c r="O19" s="111">
        <v>223</v>
      </c>
      <c r="P19" s="105"/>
      <c r="Q19" s="106"/>
      <c r="R19" s="106"/>
      <c r="S19" s="107"/>
    </row>
    <row r="20" spans="3:19" x14ac:dyDescent="0.2">
      <c r="C20" s="112" t="s">
        <v>7</v>
      </c>
      <c r="D20" s="113">
        <v>215</v>
      </c>
      <c r="E20" s="114"/>
      <c r="F20" s="115"/>
      <c r="G20" s="116"/>
      <c r="H20" s="115">
        <v>101.5</v>
      </c>
      <c r="I20" s="115">
        <v>298.3</v>
      </c>
      <c r="J20" s="115"/>
      <c r="K20" s="109"/>
      <c r="L20" s="117">
        <v>221.1</v>
      </c>
      <c r="M20" s="109"/>
      <c r="N20" s="116">
        <v>210.3</v>
      </c>
      <c r="O20" s="111"/>
      <c r="P20" s="105"/>
      <c r="Q20" s="106"/>
      <c r="R20" s="106"/>
      <c r="S20" s="107"/>
    </row>
    <row r="21" spans="3:19" x14ac:dyDescent="0.2">
      <c r="C21" s="118" t="s">
        <v>6</v>
      </c>
      <c r="D21" s="113">
        <v>217.1</v>
      </c>
      <c r="E21" s="114">
        <v>100</v>
      </c>
      <c r="F21" s="115"/>
      <c r="G21" s="116"/>
      <c r="H21" s="115">
        <v>79.3</v>
      </c>
      <c r="I21" s="115">
        <v>236.7</v>
      </c>
      <c r="J21" s="115"/>
      <c r="K21" s="109"/>
      <c r="L21" s="117">
        <v>216.1</v>
      </c>
      <c r="M21" s="109"/>
      <c r="N21" s="116">
        <v>238.1</v>
      </c>
      <c r="O21" s="111"/>
      <c r="P21" s="105"/>
      <c r="Q21" s="106"/>
      <c r="R21" s="106"/>
      <c r="S21" s="107"/>
    </row>
    <row r="22" spans="3:19" x14ac:dyDescent="0.2">
      <c r="C22" s="118" t="s">
        <v>8</v>
      </c>
      <c r="D22" s="119" t="s">
        <v>91</v>
      </c>
      <c r="E22" s="120">
        <v>100.1</v>
      </c>
      <c r="F22" s="115"/>
      <c r="G22" s="116"/>
      <c r="H22" s="115">
        <v>72.099999999999994</v>
      </c>
      <c r="I22" s="115">
        <v>270.8</v>
      </c>
      <c r="J22" s="115"/>
      <c r="K22" s="109"/>
      <c r="L22" s="96" t="s">
        <v>91</v>
      </c>
      <c r="M22" s="109"/>
      <c r="N22" s="116">
        <v>228.8</v>
      </c>
      <c r="O22" s="111"/>
      <c r="P22" s="105"/>
      <c r="Q22" s="106"/>
      <c r="R22" s="106"/>
      <c r="S22" s="107"/>
    </row>
    <row r="23" spans="3:19" x14ac:dyDescent="0.2">
      <c r="C23" s="118" t="s">
        <v>9</v>
      </c>
      <c r="D23" s="121"/>
      <c r="E23" s="120">
        <v>102.1</v>
      </c>
      <c r="F23" s="115"/>
      <c r="G23" s="116"/>
      <c r="H23" s="115">
        <v>76.7</v>
      </c>
      <c r="I23" s="115">
        <v>264.5</v>
      </c>
      <c r="J23" s="115"/>
      <c r="K23" s="109"/>
      <c r="L23" s="87"/>
      <c r="M23" s="109"/>
      <c r="N23" s="116">
        <v>236</v>
      </c>
      <c r="O23" s="111"/>
      <c r="P23" s="105"/>
      <c r="Q23" s="106"/>
      <c r="R23" s="106"/>
      <c r="S23" s="107"/>
    </row>
    <row r="24" spans="3:19" ht="22.5" x14ac:dyDescent="0.2">
      <c r="C24" s="99" t="s">
        <v>5</v>
      </c>
      <c r="D24" s="122" t="s">
        <v>92</v>
      </c>
      <c r="E24" s="123">
        <v>102.1</v>
      </c>
      <c r="F24" s="102"/>
      <c r="G24" s="102">
        <v>1052</v>
      </c>
      <c r="H24" s="102">
        <v>76.8</v>
      </c>
      <c r="I24" s="124">
        <v>256.2</v>
      </c>
      <c r="J24" s="124">
        <v>926.1</v>
      </c>
      <c r="K24" s="102">
        <v>147</v>
      </c>
      <c r="L24" s="88">
        <v>221.1</v>
      </c>
      <c r="M24" s="124">
        <v>289.48399999999998</v>
      </c>
      <c r="N24" s="102">
        <v>224.8</v>
      </c>
      <c r="O24" s="104">
        <v>232</v>
      </c>
      <c r="P24" s="105"/>
      <c r="Q24" s="106"/>
      <c r="R24" s="106"/>
      <c r="S24" s="107"/>
    </row>
    <row r="25" spans="3:19" x14ac:dyDescent="0.2">
      <c r="C25" s="112" t="s">
        <v>11</v>
      </c>
      <c r="D25" s="125" t="s">
        <v>93</v>
      </c>
      <c r="E25" s="120">
        <v>106.7</v>
      </c>
      <c r="F25" s="126"/>
      <c r="G25" s="126"/>
      <c r="H25" s="126">
        <v>86.4</v>
      </c>
      <c r="I25" s="127">
        <v>255.2</v>
      </c>
      <c r="J25" s="118"/>
      <c r="K25" s="128" t="s">
        <v>94</v>
      </c>
      <c r="L25" s="128" t="s">
        <v>91</v>
      </c>
      <c r="M25" s="127" t="s">
        <v>95</v>
      </c>
      <c r="N25" s="126">
        <v>267.10000000000002</v>
      </c>
      <c r="O25" s="129"/>
      <c r="P25" s="105"/>
      <c r="Q25" s="106"/>
      <c r="R25" s="106"/>
      <c r="S25" s="107"/>
    </row>
    <row r="26" spans="3:19" x14ac:dyDescent="0.2">
      <c r="C26" s="118" t="s">
        <v>10</v>
      </c>
      <c r="D26" s="130"/>
      <c r="E26" s="120">
        <v>109.4</v>
      </c>
      <c r="F26" s="126"/>
      <c r="G26" s="126"/>
      <c r="H26" s="126">
        <v>85.2</v>
      </c>
      <c r="I26" s="127">
        <v>274.3</v>
      </c>
      <c r="J26" s="127"/>
      <c r="K26" s="102"/>
      <c r="L26" s="127"/>
      <c r="M26" s="127" t="s">
        <v>95</v>
      </c>
      <c r="N26" s="126">
        <v>281.60000000000002</v>
      </c>
      <c r="O26" s="129"/>
      <c r="P26" s="105"/>
      <c r="Q26" s="106"/>
      <c r="R26" s="106"/>
      <c r="S26" s="107"/>
    </row>
    <row r="27" spans="3:19" x14ac:dyDescent="0.2">
      <c r="C27" s="118" t="s">
        <v>12</v>
      </c>
      <c r="D27" s="130"/>
      <c r="E27" s="120">
        <v>109.1</v>
      </c>
      <c r="F27" s="126"/>
      <c r="G27" s="126"/>
      <c r="H27" s="126">
        <v>85.8</v>
      </c>
      <c r="I27" s="127">
        <v>303.2</v>
      </c>
      <c r="J27" s="127"/>
      <c r="K27" s="102"/>
      <c r="L27" s="127"/>
      <c r="M27" s="127" t="s">
        <v>95</v>
      </c>
      <c r="N27" s="126">
        <v>227.2</v>
      </c>
      <c r="O27" s="129">
        <v>245</v>
      </c>
      <c r="P27" s="105"/>
      <c r="Q27" s="106"/>
      <c r="R27" s="106"/>
      <c r="S27" s="107"/>
    </row>
    <row r="28" spans="3:19" x14ac:dyDescent="0.2">
      <c r="C28" s="118" t="s">
        <v>13</v>
      </c>
      <c r="D28" s="130"/>
      <c r="E28" s="120">
        <v>107.9</v>
      </c>
      <c r="F28" s="126"/>
      <c r="G28" s="126"/>
      <c r="H28" s="126">
        <v>81.400000000000006</v>
      </c>
      <c r="I28" s="126">
        <v>284</v>
      </c>
      <c r="J28" s="126"/>
      <c r="K28" s="102"/>
      <c r="L28" s="127"/>
      <c r="M28" s="127" t="s">
        <v>95</v>
      </c>
      <c r="N28" s="126">
        <v>231.5</v>
      </c>
      <c r="O28" s="129"/>
      <c r="P28" s="105"/>
      <c r="Q28" s="106"/>
      <c r="R28" s="106"/>
      <c r="S28" s="107"/>
    </row>
    <row r="29" spans="3:19" x14ac:dyDescent="0.2">
      <c r="C29" s="99" t="s">
        <v>15</v>
      </c>
      <c r="D29" s="108"/>
      <c r="E29" s="101">
        <v>107.9</v>
      </c>
      <c r="F29" s="102"/>
      <c r="G29" s="102">
        <v>1088</v>
      </c>
      <c r="H29" s="102">
        <v>84</v>
      </c>
      <c r="I29" s="102">
        <v>269.39999999999998</v>
      </c>
      <c r="J29" s="131">
        <v>994.4</v>
      </c>
      <c r="K29" s="128" t="s">
        <v>94</v>
      </c>
      <c r="L29" s="128" t="s">
        <v>91</v>
      </c>
      <c r="M29" s="124">
        <v>307.76100000000002</v>
      </c>
      <c r="N29" s="102">
        <v>295.39999999999998</v>
      </c>
      <c r="O29" s="104">
        <v>245</v>
      </c>
      <c r="P29" s="105"/>
      <c r="Q29" s="106"/>
      <c r="R29" s="106"/>
      <c r="S29" s="107"/>
    </row>
    <row r="30" spans="3:19" x14ac:dyDescent="0.2">
      <c r="C30" s="112" t="s">
        <v>16</v>
      </c>
      <c r="D30" s="108"/>
      <c r="E30" s="132">
        <v>110.4</v>
      </c>
      <c r="F30" s="133"/>
      <c r="G30" s="133">
        <v>111.5</v>
      </c>
      <c r="H30" s="133">
        <v>82.9</v>
      </c>
      <c r="I30" s="133">
        <v>285.60000000000002</v>
      </c>
      <c r="J30" s="133"/>
      <c r="K30" s="133"/>
      <c r="L30" s="134"/>
      <c r="M30" s="133"/>
      <c r="N30" s="133">
        <v>276</v>
      </c>
      <c r="O30" s="135">
        <v>262</v>
      </c>
      <c r="P30" s="105"/>
      <c r="Q30" s="106"/>
      <c r="R30" s="106"/>
      <c r="S30" s="107"/>
    </row>
    <row r="31" spans="3:19" x14ac:dyDescent="0.2">
      <c r="C31" s="118" t="s">
        <v>17</v>
      </c>
      <c r="D31" s="108"/>
      <c r="E31" s="132">
        <v>109.4</v>
      </c>
      <c r="F31" s="133"/>
      <c r="G31" s="133">
        <v>114.68</v>
      </c>
      <c r="H31" s="133">
        <v>84.6</v>
      </c>
      <c r="I31" s="133"/>
      <c r="J31" s="133"/>
      <c r="K31" s="133"/>
      <c r="L31" s="134"/>
      <c r="M31" s="134"/>
      <c r="N31" s="133">
        <v>300.8</v>
      </c>
      <c r="O31" s="135">
        <v>269</v>
      </c>
      <c r="P31" s="105"/>
      <c r="Q31" s="106"/>
      <c r="R31" s="106"/>
      <c r="S31" s="107"/>
    </row>
    <row r="32" spans="3:19" x14ac:dyDescent="0.2">
      <c r="C32" s="118" t="s">
        <v>18</v>
      </c>
      <c r="D32" s="108"/>
      <c r="E32" s="101">
        <v>111</v>
      </c>
      <c r="F32" s="102"/>
      <c r="G32" s="131">
        <v>113.15</v>
      </c>
      <c r="H32" s="86">
        <v>76.400000000000006</v>
      </c>
      <c r="I32" s="126"/>
      <c r="J32" s="126"/>
      <c r="K32" s="102"/>
      <c r="L32" s="127"/>
      <c r="M32" s="124"/>
      <c r="N32" s="102">
        <v>287.2</v>
      </c>
      <c r="O32" s="102"/>
      <c r="P32" s="105"/>
      <c r="Q32" s="106"/>
      <c r="R32" s="106"/>
      <c r="S32" s="107"/>
    </row>
    <row r="33" spans="3:19" x14ac:dyDescent="0.2">
      <c r="C33" s="118" t="s">
        <v>19</v>
      </c>
      <c r="D33" s="108"/>
      <c r="E33" s="101">
        <v>108.7</v>
      </c>
      <c r="F33" s="102"/>
      <c r="G33" s="133" t="s">
        <v>14</v>
      </c>
      <c r="H33" s="136">
        <v>82.8</v>
      </c>
      <c r="I33" s="126"/>
      <c r="J33" s="126"/>
      <c r="K33" s="102"/>
      <c r="L33" s="127"/>
      <c r="M33" s="124"/>
      <c r="N33" s="102">
        <v>293.5</v>
      </c>
      <c r="O33" s="102"/>
      <c r="P33" s="105"/>
      <c r="Q33" s="106"/>
      <c r="R33" s="106"/>
      <c r="S33" s="107"/>
    </row>
    <row r="34" spans="3:19" x14ac:dyDescent="0.2">
      <c r="C34" s="99" t="s">
        <v>20</v>
      </c>
      <c r="D34" s="108"/>
      <c r="E34" s="101">
        <v>109.7</v>
      </c>
      <c r="F34" s="102"/>
      <c r="G34" s="102">
        <v>1112.5999999999999</v>
      </c>
      <c r="H34" s="102">
        <v>79.2</v>
      </c>
      <c r="I34" s="126" t="s">
        <v>95</v>
      </c>
      <c r="J34" s="102">
        <v>1159</v>
      </c>
      <c r="K34" s="102"/>
      <c r="L34" s="127"/>
      <c r="M34" s="124">
        <v>332.36900000000003</v>
      </c>
      <c r="N34" s="102">
        <v>289.39999999999998</v>
      </c>
      <c r="O34" s="102">
        <v>258</v>
      </c>
      <c r="P34" s="105"/>
      <c r="Q34" s="106"/>
      <c r="R34" s="106"/>
      <c r="S34" s="107"/>
    </row>
    <row r="35" spans="3:19" ht="24" x14ac:dyDescent="0.2">
      <c r="C35" s="137" t="s">
        <v>21</v>
      </c>
      <c r="D35" s="138"/>
      <c r="E35" s="139">
        <v>110.6</v>
      </c>
      <c r="F35" s="140"/>
      <c r="G35" s="139">
        <v>1100.2</v>
      </c>
      <c r="H35" s="139">
        <v>117.9</v>
      </c>
      <c r="I35" s="141" t="s">
        <v>95</v>
      </c>
      <c r="J35" s="141">
        <v>932.3</v>
      </c>
      <c r="K35" s="140"/>
      <c r="L35" s="142"/>
      <c r="M35" s="139" t="s">
        <v>14</v>
      </c>
      <c r="N35" s="139">
        <v>263.10000000000002</v>
      </c>
      <c r="O35" s="139">
        <v>259</v>
      </c>
      <c r="P35" s="105"/>
      <c r="Q35" s="106"/>
      <c r="R35" s="106"/>
      <c r="S35" s="107"/>
    </row>
    <row r="36" spans="3:19" ht="24" x14ac:dyDescent="0.2">
      <c r="C36" s="137" t="s">
        <v>22</v>
      </c>
      <c r="D36" s="138"/>
      <c r="E36" s="143">
        <v>110.7</v>
      </c>
      <c r="F36" s="140"/>
      <c r="G36" s="139">
        <v>1109.2</v>
      </c>
      <c r="H36" s="139">
        <v>129.80000000000001</v>
      </c>
      <c r="I36" s="141"/>
      <c r="J36" s="140">
        <v>1130</v>
      </c>
      <c r="K36" s="140"/>
      <c r="L36" s="142"/>
      <c r="M36" s="139" t="s">
        <v>14</v>
      </c>
      <c r="N36" s="139">
        <v>311.5</v>
      </c>
      <c r="O36" s="139">
        <v>270</v>
      </c>
      <c r="P36" s="105"/>
      <c r="Q36" s="106"/>
      <c r="R36" s="106"/>
      <c r="S36" s="107"/>
    </row>
    <row r="37" spans="3:19" ht="24" x14ac:dyDescent="0.2">
      <c r="C37" s="137" t="s">
        <v>23</v>
      </c>
      <c r="D37" s="138"/>
      <c r="E37" s="143">
        <v>111.1</v>
      </c>
      <c r="F37" s="140"/>
      <c r="G37" s="139">
        <v>1119.5</v>
      </c>
      <c r="H37" s="139">
        <v>81.599999999999994</v>
      </c>
      <c r="I37" s="141"/>
      <c r="J37" s="139">
        <v>1011.1</v>
      </c>
      <c r="K37" s="140"/>
      <c r="L37" s="142"/>
      <c r="M37" s="139" t="s">
        <v>14</v>
      </c>
      <c r="N37" s="139">
        <v>286.89999999999998</v>
      </c>
      <c r="O37" s="139">
        <v>248</v>
      </c>
      <c r="P37" s="105"/>
      <c r="Q37" s="106"/>
      <c r="R37" s="106"/>
      <c r="S37" s="107"/>
    </row>
    <row r="38" spans="3:19" ht="24" x14ac:dyDescent="0.2">
      <c r="C38" s="137" t="s">
        <v>25</v>
      </c>
      <c r="D38" s="138"/>
      <c r="E38" s="143">
        <v>109.9</v>
      </c>
      <c r="F38" s="140"/>
      <c r="G38" s="139" t="s">
        <v>14</v>
      </c>
      <c r="H38" s="139">
        <v>106.2</v>
      </c>
      <c r="I38" s="141"/>
      <c r="J38" s="139">
        <v>1019.7</v>
      </c>
      <c r="K38" s="140"/>
      <c r="L38" s="142"/>
      <c r="M38" s="144" t="s">
        <v>94</v>
      </c>
      <c r="N38" s="139" t="s">
        <v>14</v>
      </c>
      <c r="O38" s="139"/>
      <c r="P38" s="105"/>
      <c r="Q38" s="106"/>
      <c r="R38" s="106"/>
      <c r="S38" s="107"/>
    </row>
    <row r="39" spans="3:19" x14ac:dyDescent="0.2">
      <c r="C39" s="99" t="s">
        <v>24</v>
      </c>
      <c r="D39" s="138"/>
      <c r="E39" s="145">
        <v>110.5</v>
      </c>
      <c r="F39" s="140"/>
      <c r="G39" s="140">
        <v>1082.7</v>
      </c>
      <c r="H39" s="140">
        <v>97.09</v>
      </c>
      <c r="I39" s="141"/>
      <c r="J39" s="140">
        <v>1019.7</v>
      </c>
      <c r="K39" s="140"/>
      <c r="L39" s="141"/>
      <c r="M39" s="140" t="s">
        <v>91</v>
      </c>
      <c r="N39" s="140">
        <v>252</v>
      </c>
      <c r="O39" s="140">
        <v>243</v>
      </c>
      <c r="P39" s="105"/>
      <c r="Q39" s="106"/>
      <c r="R39" s="106"/>
      <c r="S39" s="107"/>
    </row>
    <row r="40" spans="3:19" ht="24" x14ac:dyDescent="0.2">
      <c r="C40" s="118" t="s">
        <v>26</v>
      </c>
      <c r="D40" s="108"/>
      <c r="E40" s="146">
        <v>111.7</v>
      </c>
      <c r="F40" s="147"/>
      <c r="G40" s="139">
        <v>1094.7</v>
      </c>
      <c r="H40" s="133">
        <v>135</v>
      </c>
      <c r="I40" s="148"/>
      <c r="J40" s="102">
        <v>1283</v>
      </c>
      <c r="K40" s="102"/>
      <c r="L40" s="127"/>
      <c r="M40" s="139" t="s">
        <v>94</v>
      </c>
      <c r="N40" s="133">
        <v>242.6</v>
      </c>
      <c r="O40" s="102">
        <v>286</v>
      </c>
      <c r="P40" s="105"/>
      <c r="Q40" s="106"/>
      <c r="R40" s="106"/>
      <c r="S40" s="107"/>
    </row>
    <row r="41" spans="3:19" ht="24" x14ac:dyDescent="0.2">
      <c r="C41" s="118" t="s">
        <v>27</v>
      </c>
      <c r="D41" s="108"/>
      <c r="E41" s="146">
        <v>112.1</v>
      </c>
      <c r="F41" s="147"/>
      <c r="G41" s="139">
        <v>1100.7</v>
      </c>
      <c r="H41" s="133">
        <v>109.11</v>
      </c>
      <c r="I41" s="124"/>
      <c r="J41" s="124">
        <v>1080.4000000000001</v>
      </c>
      <c r="K41" s="102"/>
      <c r="L41" s="127"/>
      <c r="M41" s="139" t="s">
        <v>94</v>
      </c>
      <c r="N41" s="149" t="s">
        <v>30</v>
      </c>
      <c r="O41" s="102" t="s">
        <v>29</v>
      </c>
      <c r="P41" s="105"/>
      <c r="Q41" s="106"/>
      <c r="R41" s="106"/>
      <c r="S41" s="107"/>
    </row>
    <row r="42" spans="3:19" x14ac:dyDescent="0.2">
      <c r="C42" s="118" t="s">
        <v>28</v>
      </c>
      <c r="D42" s="108"/>
      <c r="E42" s="146" t="s">
        <v>34</v>
      </c>
      <c r="F42" s="102"/>
      <c r="G42" s="139">
        <v>1135.4000000000001</v>
      </c>
      <c r="H42" s="133">
        <v>110.39</v>
      </c>
      <c r="I42" s="124"/>
      <c r="J42" s="124">
        <v>1268.4000000000001</v>
      </c>
      <c r="K42" s="102"/>
      <c r="L42" s="127"/>
      <c r="M42" s="139"/>
      <c r="N42" s="133">
        <v>325.8</v>
      </c>
      <c r="O42" s="102">
        <v>317</v>
      </c>
      <c r="P42" s="105"/>
      <c r="Q42" s="106"/>
      <c r="R42" s="106"/>
      <c r="S42" s="107"/>
    </row>
    <row r="43" spans="3:19" x14ac:dyDescent="0.2">
      <c r="C43" s="118" t="s">
        <v>31</v>
      </c>
      <c r="D43" s="108"/>
      <c r="E43" s="146" t="s">
        <v>33</v>
      </c>
      <c r="F43" s="102"/>
      <c r="G43" s="139">
        <v>1115.8</v>
      </c>
      <c r="H43" s="133">
        <v>120.17</v>
      </c>
      <c r="I43" s="124"/>
      <c r="J43" s="124"/>
      <c r="K43" s="102"/>
      <c r="L43" s="127"/>
      <c r="M43" s="139"/>
      <c r="N43" s="133"/>
      <c r="O43" s="102"/>
      <c r="P43" s="105"/>
      <c r="Q43" s="106"/>
      <c r="R43" s="106"/>
      <c r="S43" s="107"/>
    </row>
    <row r="44" spans="3:19" x14ac:dyDescent="0.2">
      <c r="C44" s="99" t="s">
        <v>32</v>
      </c>
      <c r="D44" s="108"/>
      <c r="E44" s="150">
        <v>111.3</v>
      </c>
      <c r="F44" s="109"/>
      <c r="G44" s="109">
        <v>1115.8</v>
      </c>
      <c r="H44" s="109">
        <v>108.32</v>
      </c>
      <c r="I44" s="151"/>
      <c r="J44" s="151">
        <v>1216.5999999999999</v>
      </c>
      <c r="K44" s="109"/>
      <c r="L44" s="151"/>
      <c r="M44" s="140" t="s">
        <v>91</v>
      </c>
      <c r="N44" s="109">
        <v>267.60000000000002</v>
      </c>
      <c r="O44" s="109">
        <v>329</v>
      </c>
      <c r="P44" s="105"/>
      <c r="Q44" s="106"/>
      <c r="R44" s="106"/>
      <c r="S44" s="107"/>
    </row>
    <row r="45" spans="3:19" ht="24" x14ac:dyDescent="0.2">
      <c r="C45" s="99"/>
      <c r="D45" s="108"/>
      <c r="E45" s="152" t="s">
        <v>35</v>
      </c>
      <c r="F45" s="109"/>
      <c r="G45" s="109"/>
      <c r="H45" s="153"/>
      <c r="I45" s="151"/>
      <c r="J45" s="151"/>
      <c r="K45" s="109"/>
      <c r="L45" s="115"/>
      <c r="M45" s="139" t="s">
        <v>91</v>
      </c>
      <c r="N45" s="153"/>
      <c r="O45" s="109"/>
      <c r="P45" s="105"/>
      <c r="Q45" s="106"/>
      <c r="R45" s="106"/>
      <c r="S45" s="107"/>
    </row>
    <row r="46" spans="3:19" x14ac:dyDescent="0.2">
      <c r="C46" s="118" t="s">
        <v>36</v>
      </c>
      <c r="D46" s="108"/>
      <c r="E46" s="154">
        <v>106.8</v>
      </c>
      <c r="F46" s="153"/>
      <c r="G46" s="153">
        <v>1133.4000000000001</v>
      </c>
      <c r="H46" s="155">
        <v>107.9</v>
      </c>
      <c r="I46" s="156"/>
      <c r="J46" s="156">
        <v>1070.3</v>
      </c>
      <c r="K46" s="153"/>
      <c r="L46" s="156"/>
      <c r="M46" s="139" t="s">
        <v>91</v>
      </c>
      <c r="N46" s="155">
        <v>273.10000000000002</v>
      </c>
      <c r="O46" s="153">
        <v>337</v>
      </c>
      <c r="P46" s="105"/>
      <c r="Q46" s="106"/>
      <c r="R46" s="106"/>
      <c r="S46" s="107"/>
    </row>
    <row r="47" spans="3:19" x14ac:dyDescent="0.2">
      <c r="C47" s="118" t="s">
        <v>37</v>
      </c>
      <c r="D47" s="108"/>
      <c r="E47" s="154">
        <v>108.3</v>
      </c>
      <c r="F47" s="153"/>
      <c r="G47" s="157">
        <v>1143.5999999999999</v>
      </c>
      <c r="H47" s="158">
        <v>109.9</v>
      </c>
      <c r="I47" s="156"/>
      <c r="J47" s="156">
        <v>1219.3</v>
      </c>
      <c r="K47" s="153"/>
      <c r="L47" s="156"/>
      <c r="M47" s="139" t="s">
        <v>91</v>
      </c>
      <c r="N47" s="158">
        <v>279.60000000000002</v>
      </c>
      <c r="O47" s="153">
        <v>319</v>
      </c>
      <c r="P47" s="105"/>
      <c r="Q47" s="106"/>
      <c r="R47" s="106"/>
      <c r="S47" s="107"/>
    </row>
    <row r="48" spans="3:19" x14ac:dyDescent="0.2">
      <c r="C48" s="118" t="s">
        <v>38</v>
      </c>
      <c r="D48" s="108"/>
      <c r="E48" s="154">
        <v>105.4</v>
      </c>
      <c r="F48" s="153"/>
      <c r="G48" s="159"/>
      <c r="H48" s="158">
        <v>119.69</v>
      </c>
      <c r="I48" s="156"/>
      <c r="J48" s="157">
        <v>1406.5</v>
      </c>
      <c r="K48" s="153"/>
      <c r="L48" s="156"/>
      <c r="M48" s="139" t="s">
        <v>91</v>
      </c>
      <c r="N48" s="158">
        <v>280.2</v>
      </c>
      <c r="O48" s="153"/>
      <c r="P48" s="105"/>
      <c r="Q48" s="106"/>
      <c r="R48" s="106"/>
      <c r="S48" s="107"/>
    </row>
    <row r="49" spans="3:19" x14ac:dyDescent="0.2">
      <c r="C49" s="118" t="s">
        <v>39</v>
      </c>
      <c r="D49" s="108"/>
      <c r="E49" s="160">
        <v>103.4</v>
      </c>
      <c r="F49" s="153"/>
      <c r="G49" s="153"/>
      <c r="H49" s="155">
        <v>122.02</v>
      </c>
      <c r="I49" s="156"/>
      <c r="J49" s="161">
        <v>1045.5999999999999</v>
      </c>
      <c r="K49" s="153"/>
      <c r="L49" s="156"/>
      <c r="M49" s="139" t="s">
        <v>91</v>
      </c>
      <c r="N49" s="155">
        <v>272.8</v>
      </c>
      <c r="O49" s="153"/>
      <c r="P49" s="105"/>
      <c r="Q49" s="106"/>
      <c r="R49" s="106"/>
      <c r="S49" s="107"/>
    </row>
    <row r="50" spans="3:19" x14ac:dyDescent="0.2">
      <c r="C50" s="99" t="s">
        <v>40</v>
      </c>
      <c r="D50" s="108"/>
      <c r="E50" s="150">
        <v>103.4</v>
      </c>
      <c r="F50" s="109"/>
      <c r="G50" s="162">
        <v>1085</v>
      </c>
      <c r="H50" s="109">
        <v>122</v>
      </c>
      <c r="I50" s="151"/>
      <c r="J50" s="151">
        <v>1045.5999999999999</v>
      </c>
      <c r="K50" s="109"/>
      <c r="L50" s="151"/>
      <c r="M50" s="140" t="s">
        <v>91</v>
      </c>
      <c r="N50" s="109">
        <v>272.8</v>
      </c>
      <c r="O50" s="109">
        <v>293</v>
      </c>
      <c r="P50" s="105"/>
      <c r="Q50" s="106"/>
      <c r="R50" s="106"/>
      <c r="S50" s="107"/>
    </row>
    <row r="51" spans="3:19" x14ac:dyDescent="0.2">
      <c r="C51" s="163" t="s">
        <v>41</v>
      </c>
      <c r="D51" s="164"/>
      <c r="E51" s="165">
        <v>102.9</v>
      </c>
      <c r="F51" s="153"/>
      <c r="G51" s="133" t="s">
        <v>14</v>
      </c>
      <c r="H51" s="166">
        <v>127.93</v>
      </c>
      <c r="I51" s="156"/>
      <c r="J51" s="167">
        <v>1021.3</v>
      </c>
      <c r="K51" s="153"/>
      <c r="L51" s="168"/>
      <c r="M51" s="156"/>
      <c r="N51" s="166">
        <v>273.98</v>
      </c>
      <c r="O51" s="153"/>
      <c r="P51" s="169"/>
      <c r="Q51" s="170"/>
      <c r="R51" s="170"/>
      <c r="S51" s="171"/>
    </row>
    <row r="52" spans="3:19" x14ac:dyDescent="0.2">
      <c r="C52" s="163" t="s">
        <v>42</v>
      </c>
      <c r="D52" s="164"/>
      <c r="E52" s="146">
        <v>105.5</v>
      </c>
      <c r="F52" s="153"/>
      <c r="G52" s="133" t="s">
        <v>14</v>
      </c>
      <c r="H52" s="133" t="s">
        <v>14</v>
      </c>
      <c r="I52" s="156"/>
      <c r="J52" s="133" t="s">
        <v>14</v>
      </c>
      <c r="K52" s="153"/>
      <c r="L52" s="168"/>
      <c r="M52" s="156"/>
      <c r="N52" s="133" t="s">
        <v>14</v>
      </c>
      <c r="O52" s="172">
        <v>348</v>
      </c>
      <c r="P52" s="169"/>
      <c r="Q52" s="170"/>
      <c r="R52" s="170"/>
      <c r="S52" s="171"/>
    </row>
    <row r="53" spans="3:19" x14ac:dyDescent="0.2">
      <c r="C53" s="163"/>
      <c r="D53" s="164"/>
      <c r="E53" s="146"/>
      <c r="F53" s="153"/>
      <c r="G53" s="133"/>
      <c r="H53" s="133"/>
      <c r="I53" s="156"/>
      <c r="J53" s="133"/>
      <c r="K53" s="153"/>
      <c r="L53" s="168"/>
      <c r="M53" s="156"/>
      <c r="N53" s="173"/>
      <c r="O53" s="153"/>
      <c r="P53" s="169"/>
      <c r="Q53" s="170"/>
      <c r="R53" s="170"/>
      <c r="S53" s="171"/>
    </row>
    <row r="54" spans="3:19" ht="13.5" thickBot="1" x14ac:dyDescent="0.25">
      <c r="C54" s="174"/>
      <c r="D54" s="175"/>
      <c r="E54" s="176"/>
      <c r="F54" s="177"/>
      <c r="G54" s="177"/>
      <c r="H54" s="177"/>
      <c r="I54" s="178"/>
      <c r="J54" s="178"/>
      <c r="K54" s="177"/>
      <c r="L54" s="179"/>
      <c r="M54" s="178"/>
      <c r="N54" s="177"/>
      <c r="O54" s="177"/>
      <c r="P54" s="180"/>
      <c r="Q54" s="181"/>
      <c r="R54" s="181"/>
      <c r="S54" s="176"/>
    </row>
    <row r="56" spans="3:19" ht="13.5" customHeight="1" thickBot="1" x14ac:dyDescent="0.25">
      <c r="C56" s="661" t="s">
        <v>45</v>
      </c>
      <c r="D56" s="661"/>
      <c r="E56" s="661"/>
      <c r="F56" s="661"/>
      <c r="G56" s="661"/>
      <c r="I56" s="182"/>
      <c r="J56" s="182"/>
    </row>
    <row r="57" spans="3:19" ht="14.25" customHeight="1" thickTop="1" thickBot="1" x14ac:dyDescent="0.25">
      <c r="C57" s="661" t="s">
        <v>96</v>
      </c>
      <c r="D57" s="661"/>
      <c r="E57" s="661"/>
      <c r="F57" s="661"/>
      <c r="G57" s="661"/>
      <c r="I57" s="183" t="s">
        <v>97</v>
      </c>
      <c r="J57" s="184"/>
      <c r="K57" s="184"/>
      <c r="L57" s="184"/>
      <c r="M57" s="185"/>
    </row>
    <row r="58" spans="3:19" ht="13.5" customHeight="1" thickTop="1" x14ac:dyDescent="0.2">
      <c r="C58" s="661" t="s">
        <v>44</v>
      </c>
      <c r="D58" s="661"/>
      <c r="E58" s="661"/>
      <c r="F58" s="661"/>
      <c r="G58" s="661"/>
    </row>
    <row r="59" spans="3:19" ht="12.75" customHeight="1" x14ac:dyDescent="0.2">
      <c r="C59" s="661" t="s">
        <v>46</v>
      </c>
      <c r="D59" s="661"/>
      <c r="E59" s="661"/>
      <c r="F59" s="661"/>
      <c r="G59" s="661"/>
    </row>
  </sheetData>
  <mergeCells count="4">
    <mergeCell ref="C56:G56"/>
    <mergeCell ref="C57:G57"/>
    <mergeCell ref="C58:G58"/>
    <mergeCell ref="C59:G5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947C-3223-4D9E-864E-7391FC964024}">
  <dimension ref="C2:AG37"/>
  <sheetViews>
    <sheetView workbookViewId="0">
      <selection activeCell="O39" sqref="O39"/>
    </sheetView>
  </sheetViews>
  <sheetFormatPr defaultRowHeight="12.75" x14ac:dyDescent="0.2"/>
  <sheetData>
    <row r="2" spans="3:33" ht="15.75" x14ac:dyDescent="0.25">
      <c r="C2" s="1" t="s">
        <v>98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3:33" ht="13.5" thickBot="1" x14ac:dyDescent="0.25"/>
    <row r="4" spans="3:33" ht="76.5" x14ac:dyDescent="0.2">
      <c r="C4" s="186" t="s">
        <v>0</v>
      </c>
      <c r="D4" s="187" t="s">
        <v>81</v>
      </c>
      <c r="E4" s="188" t="s">
        <v>99</v>
      </c>
      <c r="F4" s="189" t="s">
        <v>100</v>
      </c>
      <c r="G4" s="662" t="s">
        <v>101</v>
      </c>
      <c r="H4" s="663"/>
      <c r="I4" s="190" t="s">
        <v>102</v>
      </c>
      <c r="J4" s="191" t="s">
        <v>103</v>
      </c>
      <c r="K4" s="664" t="s">
        <v>104</v>
      </c>
      <c r="L4" s="665"/>
      <c r="M4" s="187" t="s">
        <v>105</v>
      </c>
      <c r="N4" s="188" t="s">
        <v>106</v>
      </c>
      <c r="O4" s="192" t="s">
        <v>107</v>
      </c>
      <c r="P4" s="193" t="s">
        <v>108</v>
      </c>
      <c r="Q4" s="188" t="s">
        <v>109</v>
      </c>
      <c r="R4" s="192" t="s">
        <v>110</v>
      </c>
      <c r="S4" s="194" t="s">
        <v>111</v>
      </c>
      <c r="T4" s="188" t="s">
        <v>112</v>
      </c>
      <c r="U4" s="192" t="s">
        <v>113</v>
      </c>
      <c r="V4" s="187" t="s">
        <v>89</v>
      </c>
      <c r="W4" s="188" t="s">
        <v>114</v>
      </c>
      <c r="X4" s="195" t="s">
        <v>115</v>
      </c>
      <c r="Y4" s="196" t="s">
        <v>116</v>
      </c>
      <c r="Z4" s="188" t="s">
        <v>117</v>
      </c>
      <c r="AA4" s="195" t="s">
        <v>118</v>
      </c>
      <c r="AB4" s="187" t="s">
        <v>88</v>
      </c>
      <c r="AC4" s="188" t="s">
        <v>119</v>
      </c>
      <c r="AD4" s="192" t="s">
        <v>120</v>
      </c>
      <c r="AE4" s="197" t="s">
        <v>2</v>
      </c>
      <c r="AF4" s="195" t="s">
        <v>121</v>
      </c>
      <c r="AG4" s="198" t="s">
        <v>122</v>
      </c>
    </row>
    <row r="5" spans="3:33" x14ac:dyDescent="0.2">
      <c r="C5" s="199"/>
      <c r="D5" s="200"/>
      <c r="E5" s="201"/>
      <c r="F5" s="202"/>
      <c r="G5" s="203"/>
      <c r="H5" s="204"/>
      <c r="I5" s="205"/>
      <c r="J5" s="206"/>
      <c r="K5" s="207"/>
      <c r="L5" s="208"/>
      <c r="M5" s="209"/>
      <c r="N5" s="201"/>
      <c r="O5" s="210"/>
      <c r="P5" s="211"/>
      <c r="Q5" s="212"/>
      <c r="R5" s="213"/>
      <c r="S5" s="211"/>
      <c r="T5" s="212"/>
      <c r="U5" s="213"/>
      <c r="V5" s="211"/>
      <c r="W5" s="214" t="s">
        <v>123</v>
      </c>
      <c r="X5" s="204"/>
      <c r="Y5" s="215"/>
      <c r="Z5" s="201" t="s">
        <v>123</v>
      </c>
      <c r="AA5" s="204"/>
      <c r="AB5" s="211"/>
      <c r="AC5" s="214" t="s">
        <v>123</v>
      </c>
      <c r="AD5" s="216"/>
      <c r="AE5" s="215"/>
      <c r="AF5" s="201" t="s">
        <v>123</v>
      </c>
      <c r="AG5" s="204"/>
    </row>
    <row r="6" spans="3:33" x14ac:dyDescent="0.2">
      <c r="C6" s="199">
        <v>1997</v>
      </c>
      <c r="D6" s="217">
        <v>124.6</v>
      </c>
      <c r="E6" s="218"/>
      <c r="F6" s="219"/>
      <c r="G6" s="220">
        <v>57.9</v>
      </c>
      <c r="H6" s="221"/>
      <c r="I6" s="217">
        <v>130.6</v>
      </c>
      <c r="J6" s="222"/>
      <c r="K6" s="223">
        <v>86.3</v>
      </c>
      <c r="L6" s="224"/>
      <c r="M6" s="217">
        <v>124.8</v>
      </c>
      <c r="N6" s="218"/>
      <c r="O6" s="225"/>
      <c r="P6" s="226">
        <v>139.6</v>
      </c>
      <c r="Q6" s="227"/>
      <c r="R6" s="228"/>
      <c r="S6" s="226">
        <v>163.4</v>
      </c>
      <c r="T6" s="227"/>
      <c r="U6" s="228"/>
      <c r="V6" s="229">
        <v>147.13999999999999</v>
      </c>
      <c r="W6" s="227"/>
      <c r="X6" s="221"/>
      <c r="Y6" s="217"/>
      <c r="Z6" s="218"/>
      <c r="AA6" s="221"/>
      <c r="AB6" s="226">
        <v>150.4</v>
      </c>
      <c r="AC6" s="227"/>
      <c r="AD6" s="230"/>
      <c r="AE6" s="217">
        <v>139</v>
      </c>
      <c r="AF6" s="218"/>
      <c r="AG6" s="221"/>
    </row>
    <row r="7" spans="3:33" x14ac:dyDescent="0.2">
      <c r="C7" s="199">
        <v>1998</v>
      </c>
      <c r="D7" s="217">
        <v>123.5</v>
      </c>
      <c r="E7" s="231">
        <f>+(D7-D6)/D6</f>
        <v>-8.8282504012840643E-3</v>
      </c>
      <c r="F7" s="232">
        <f>+(D7-$D$6)/$D$6</f>
        <v>-8.8282504012840643E-3</v>
      </c>
      <c r="G7" s="220">
        <v>57.5</v>
      </c>
      <c r="H7" s="231">
        <f>+(G7-G6)/G6</f>
        <v>-6.9084628670120652E-3</v>
      </c>
      <c r="I7" s="217">
        <v>126.9</v>
      </c>
      <c r="J7" s="232">
        <f t="shared" ref="J7:J15" si="0">+(I7-I6)/I6</f>
        <v>-2.8330781010719668E-2</v>
      </c>
      <c r="K7" s="233">
        <v>83.9</v>
      </c>
      <c r="L7" s="234">
        <f t="shared" ref="L7:L19" si="1">+(K7-K6)/K6</f>
        <v>-2.7809965237543356E-2</v>
      </c>
      <c r="M7" s="217">
        <v>128.6</v>
      </c>
      <c r="N7" s="231">
        <f t="shared" ref="N7:N18" si="2">+(M7-M6)/M6</f>
        <v>3.0448717948717927E-2</v>
      </c>
      <c r="O7" s="235">
        <f>+(M7-$M$6)/$M$6</f>
        <v>3.0448717948717927E-2</v>
      </c>
      <c r="P7" s="226">
        <v>158.1</v>
      </c>
      <c r="Q7" s="236">
        <f>+(P7-P6)/P6</f>
        <v>0.13252148997134672</v>
      </c>
      <c r="R7" s="237">
        <f>+(P7-$P$6)/$P$6</f>
        <v>0.13252148997134672</v>
      </c>
      <c r="S7" s="226">
        <v>146.1</v>
      </c>
      <c r="T7" s="236">
        <f>+(S7-S6)/S6</f>
        <v>-0.10587515299877608</v>
      </c>
      <c r="U7" s="237">
        <f>+(S7-$S$6)/$S$6</f>
        <v>-0.10587515299877608</v>
      </c>
      <c r="V7" s="229">
        <v>149.09</v>
      </c>
      <c r="W7" s="236">
        <f>+(V7-V6)/V6</f>
        <v>1.3252684518146101E-2</v>
      </c>
      <c r="X7" s="234">
        <f t="shared" ref="X7:X17" si="3">+(V7-$V$6)/$V$6</f>
        <v>1.3252684518146101E-2</v>
      </c>
      <c r="Y7" s="217"/>
      <c r="Z7" s="231"/>
      <c r="AA7" s="234"/>
      <c r="AB7" s="226">
        <v>141.6</v>
      </c>
      <c r="AC7" s="236">
        <f>+(AB7-AB6)/AB6</f>
        <v>-5.8510638297872411E-2</v>
      </c>
      <c r="AD7" s="237">
        <f t="shared" ref="AD7:AD17" si="4">+(AB7-$V$6)/$V$6</f>
        <v>-3.7651216528476229E-2</v>
      </c>
      <c r="AE7" s="217">
        <v>116</v>
      </c>
      <c r="AF7" s="231">
        <f>+(AE7-AE6)/AE6</f>
        <v>-0.16546762589928057</v>
      </c>
      <c r="AG7" s="234">
        <f t="shared" ref="AG7:AG17" si="5">+(AE7-$V$6)/$V$6</f>
        <v>-0.21163517738208501</v>
      </c>
    </row>
    <row r="8" spans="3:33" x14ac:dyDescent="0.2">
      <c r="C8" s="199">
        <v>1999</v>
      </c>
      <c r="D8" s="217">
        <v>126.6</v>
      </c>
      <c r="E8" s="231">
        <f t="shared" ref="E8:E16" si="6">+(D8-D7)/D7</f>
        <v>2.510121457489874E-2</v>
      </c>
      <c r="F8" s="232">
        <f t="shared" ref="F8:F16" si="7">+(D8-$D$6)/$D$6</f>
        <v>1.605136436597111E-2</v>
      </c>
      <c r="G8" s="220">
        <v>58.8</v>
      </c>
      <c r="H8" s="231">
        <f t="shared" ref="H8:H16" si="8">+(G8-G7)/G7</f>
        <v>2.2608695652173865E-2</v>
      </c>
      <c r="I8" s="217">
        <v>136.5</v>
      </c>
      <c r="J8" s="232">
        <f t="shared" si="0"/>
        <v>7.5650118203309649E-2</v>
      </c>
      <c r="K8" s="233">
        <v>90.2</v>
      </c>
      <c r="L8" s="234">
        <f t="shared" si="1"/>
        <v>7.5089392133492208E-2</v>
      </c>
      <c r="M8" s="217">
        <v>139.19999999999999</v>
      </c>
      <c r="N8" s="231">
        <f t="shared" si="2"/>
        <v>8.2426127527216134E-2</v>
      </c>
      <c r="O8" s="235">
        <f t="shared" ref="O8:O16" si="9">+(M8-$M$6)/$M$6</f>
        <v>0.11538461538461532</v>
      </c>
      <c r="P8" s="226">
        <v>159.19999999999999</v>
      </c>
      <c r="Q8" s="236">
        <f t="shared" ref="Q8:Q19" si="10">+(P8-P7)/P7</f>
        <v>6.9576217583807356E-3</v>
      </c>
      <c r="R8" s="237">
        <f t="shared" ref="R8:R19" si="11">+(P8-$P$6)/$P$6</f>
        <v>0.14040114613180513</v>
      </c>
      <c r="S8" s="226">
        <v>143.1</v>
      </c>
      <c r="T8" s="236">
        <f t="shared" ref="T8:T16" si="12">+(S8-S7)/S7</f>
        <v>-2.0533880903490762E-2</v>
      </c>
      <c r="U8" s="237">
        <f t="shared" ref="U8:U16" si="13">+(S8-$S$6)/$S$6</f>
        <v>-0.1242350061199511</v>
      </c>
      <c r="V8" s="229">
        <v>169.25</v>
      </c>
      <c r="W8" s="236">
        <f t="shared" ref="W8:W16" si="14">+(V8-V7)/V7</f>
        <v>0.13522033670937014</v>
      </c>
      <c r="X8" s="234">
        <f t="shared" si="3"/>
        <v>0.15026505369036303</v>
      </c>
      <c r="Y8" s="217"/>
      <c r="Z8" s="231"/>
      <c r="AA8" s="234"/>
      <c r="AB8" s="226">
        <v>155</v>
      </c>
      <c r="AC8" s="236">
        <f t="shared" ref="AC8:AC16" si="15">+(AB8-AB7)/AB7</f>
        <v>9.4632768361581965E-2</v>
      </c>
      <c r="AD8" s="237">
        <f t="shared" si="4"/>
        <v>5.3418512980834679E-2</v>
      </c>
      <c r="AE8" s="217">
        <v>120</v>
      </c>
      <c r="AF8" s="231">
        <f t="shared" ref="AF8:AF16" si="16">+(AE8-AE7)/AE7</f>
        <v>3.4482758620689655E-2</v>
      </c>
      <c r="AG8" s="234">
        <f t="shared" si="5"/>
        <v>-0.18445018349870865</v>
      </c>
    </row>
    <row r="9" spans="3:33" x14ac:dyDescent="0.2">
      <c r="C9" s="199">
        <v>2000</v>
      </c>
      <c r="D9" s="217">
        <v>136.5</v>
      </c>
      <c r="E9" s="231">
        <f t="shared" si="6"/>
        <v>7.8199052132701466E-2</v>
      </c>
      <c r="F9" s="232">
        <f t="shared" si="7"/>
        <v>9.5505617977528143E-2</v>
      </c>
      <c r="G9" s="220">
        <v>63.4</v>
      </c>
      <c r="H9" s="231">
        <f t="shared" si="8"/>
        <v>7.8231292517006834E-2</v>
      </c>
      <c r="I9" s="217">
        <v>145.6</v>
      </c>
      <c r="J9" s="232">
        <f t="shared" si="0"/>
        <v>6.6666666666666624E-2</v>
      </c>
      <c r="K9" s="233">
        <v>96.2</v>
      </c>
      <c r="L9" s="234">
        <f t="shared" si="1"/>
        <v>6.6518847006651879E-2</v>
      </c>
      <c r="M9" s="217">
        <v>146.19999999999999</v>
      </c>
      <c r="N9" s="231">
        <f t="shared" si="2"/>
        <v>5.0287356321839081E-2</v>
      </c>
      <c r="O9" s="235">
        <f t="shared" si="9"/>
        <v>0.17147435897435892</v>
      </c>
      <c r="P9" s="226">
        <v>170.7</v>
      </c>
      <c r="Q9" s="236">
        <f t="shared" si="10"/>
        <v>7.2236180904522621E-2</v>
      </c>
      <c r="R9" s="237">
        <f t="shared" si="11"/>
        <v>0.22277936962750713</v>
      </c>
      <c r="S9" s="226">
        <v>131.9</v>
      </c>
      <c r="T9" s="236">
        <f t="shared" si="12"/>
        <v>-7.8266946191474424E-2</v>
      </c>
      <c r="U9" s="237">
        <f t="shared" si="13"/>
        <v>-0.19277845777233782</v>
      </c>
      <c r="V9" s="238">
        <v>176.99700000000001</v>
      </c>
      <c r="W9" s="236">
        <f t="shared" si="14"/>
        <v>4.5772525849335388E-2</v>
      </c>
      <c r="X9" s="234">
        <f t="shared" si="3"/>
        <v>0.20291559059399233</v>
      </c>
      <c r="Y9" s="217"/>
      <c r="Z9" s="231"/>
      <c r="AA9" s="234"/>
      <c r="AB9" s="226">
        <v>147.80000000000001</v>
      </c>
      <c r="AC9" s="236">
        <f t="shared" si="15"/>
        <v>-4.6451612903225734E-2</v>
      </c>
      <c r="AD9" s="237">
        <f t="shared" si="4"/>
        <v>4.4855239907572722E-3</v>
      </c>
      <c r="AE9" s="217">
        <v>128</v>
      </c>
      <c r="AF9" s="231">
        <f t="shared" si="16"/>
        <v>6.6666666666666666E-2</v>
      </c>
      <c r="AG9" s="234">
        <f t="shared" si="5"/>
        <v>-0.13008019573195587</v>
      </c>
    </row>
    <row r="10" spans="3:33" x14ac:dyDescent="0.2">
      <c r="C10" s="199">
        <v>2001</v>
      </c>
      <c r="D10" s="217">
        <v>137</v>
      </c>
      <c r="E10" s="231">
        <f t="shared" si="6"/>
        <v>3.663003663003663E-3</v>
      </c>
      <c r="F10" s="232">
        <f t="shared" si="7"/>
        <v>9.9518459069020918E-2</v>
      </c>
      <c r="G10" s="220">
        <v>63.3</v>
      </c>
      <c r="H10" s="231">
        <f t="shared" si="8"/>
        <v>-1.5772870662460793E-3</v>
      </c>
      <c r="I10" s="217">
        <v>144.80000000000001</v>
      </c>
      <c r="J10" s="232">
        <f t="shared" si="0"/>
        <v>-5.4945054945053778E-3</v>
      </c>
      <c r="K10" s="233">
        <v>95.7</v>
      </c>
      <c r="L10" s="234">
        <f t="shared" si="1"/>
        <v>-5.1975051975051969E-3</v>
      </c>
      <c r="M10" s="217">
        <v>154.1</v>
      </c>
      <c r="N10" s="231">
        <f t="shared" si="2"/>
        <v>5.4035567715458317E-2</v>
      </c>
      <c r="O10" s="235">
        <f t="shared" si="9"/>
        <v>0.234775641025641</v>
      </c>
      <c r="P10" s="226">
        <v>156.80000000000001</v>
      </c>
      <c r="Q10" s="236">
        <f t="shared" si="10"/>
        <v>-8.1429408318687627E-2</v>
      </c>
      <c r="R10" s="237">
        <f t="shared" si="11"/>
        <v>0.12320916905444139</v>
      </c>
      <c r="S10" s="226">
        <v>153.1</v>
      </c>
      <c r="T10" s="236">
        <f t="shared" si="12"/>
        <v>0.16072782410917352</v>
      </c>
      <c r="U10" s="237">
        <f t="shared" si="13"/>
        <v>-6.303549571603434E-2</v>
      </c>
      <c r="V10" s="238">
        <v>153.33699999999999</v>
      </c>
      <c r="W10" s="236">
        <f t="shared" si="14"/>
        <v>-0.13367458205506322</v>
      </c>
      <c r="X10" s="234">
        <f t="shared" si="3"/>
        <v>4.2116351773820872E-2</v>
      </c>
      <c r="Y10" s="217"/>
      <c r="Z10" s="231"/>
      <c r="AA10" s="234"/>
      <c r="AB10" s="226">
        <v>130.1</v>
      </c>
      <c r="AC10" s="236">
        <f t="shared" si="15"/>
        <v>-0.11975642760487155</v>
      </c>
      <c r="AD10" s="237">
        <f t="shared" si="4"/>
        <v>-0.11580807394318332</v>
      </c>
      <c r="AE10" s="217">
        <v>129</v>
      </c>
      <c r="AF10" s="231">
        <f t="shared" si="16"/>
        <v>7.8125E-3</v>
      </c>
      <c r="AG10" s="234">
        <f t="shared" si="5"/>
        <v>-0.12328394726111179</v>
      </c>
    </row>
    <row r="11" spans="3:33" x14ac:dyDescent="0.2">
      <c r="C11" s="199">
        <v>2002</v>
      </c>
      <c r="D11" s="217">
        <v>133.69999999999999</v>
      </c>
      <c r="E11" s="231">
        <f t="shared" si="6"/>
        <v>-2.4087591240875995E-2</v>
      </c>
      <c r="F11" s="232">
        <f t="shared" si="7"/>
        <v>7.3033707865168496E-2</v>
      </c>
      <c r="G11" s="220">
        <v>61.8</v>
      </c>
      <c r="H11" s="231">
        <f t="shared" si="8"/>
        <v>-2.3696682464454978E-2</v>
      </c>
      <c r="I11" s="217">
        <v>147.9</v>
      </c>
      <c r="J11" s="232">
        <f t="shared" si="0"/>
        <v>2.1408839779005484E-2</v>
      </c>
      <c r="K11" s="233">
        <v>97.7</v>
      </c>
      <c r="L11" s="234">
        <f t="shared" si="1"/>
        <v>2.0898641588296761E-2</v>
      </c>
      <c r="M11" s="217">
        <v>142.19999999999999</v>
      </c>
      <c r="N11" s="231">
        <f t="shared" si="2"/>
        <v>-7.7222582738481552E-2</v>
      </c>
      <c r="O11" s="235">
        <f t="shared" si="9"/>
        <v>0.13942307692307684</v>
      </c>
      <c r="P11" s="226">
        <v>150.1</v>
      </c>
      <c r="Q11" s="236">
        <f t="shared" si="10"/>
        <v>-4.2729591836734797E-2</v>
      </c>
      <c r="R11" s="237">
        <f t="shared" si="11"/>
        <v>7.5214899713467051E-2</v>
      </c>
      <c r="S11" s="226">
        <v>153</v>
      </c>
      <c r="T11" s="236">
        <f t="shared" si="12"/>
        <v>-6.531678641410472E-4</v>
      </c>
      <c r="U11" s="237">
        <f t="shared" si="13"/>
        <v>-6.3647490820073468E-2</v>
      </c>
      <c r="V11" s="238">
        <v>154.35599999999999</v>
      </c>
      <c r="W11" s="236">
        <f t="shared" si="14"/>
        <v>6.6454932599438197E-3</v>
      </c>
      <c r="X11" s="234">
        <f t="shared" si="3"/>
        <v>4.9041728965611042E-2</v>
      </c>
      <c r="Y11" s="217"/>
      <c r="Z11" s="231"/>
      <c r="AA11" s="234"/>
      <c r="AB11" s="226">
        <v>164.3</v>
      </c>
      <c r="AC11" s="236">
        <f t="shared" si="15"/>
        <v>0.26287471176018462</v>
      </c>
      <c r="AD11" s="237">
        <f t="shared" si="4"/>
        <v>0.11662362375968484</v>
      </c>
      <c r="AE11" s="217">
        <v>139</v>
      </c>
      <c r="AF11" s="231">
        <f t="shared" si="16"/>
        <v>7.7519379844961239E-2</v>
      </c>
      <c r="AG11" s="234">
        <f t="shared" si="5"/>
        <v>-5.5321462552670841E-2</v>
      </c>
    </row>
    <row r="12" spans="3:33" x14ac:dyDescent="0.2">
      <c r="C12" s="199">
        <v>2003</v>
      </c>
      <c r="D12" s="217">
        <v>136.6</v>
      </c>
      <c r="E12" s="231">
        <f t="shared" si="6"/>
        <v>2.1690351533283515E-2</v>
      </c>
      <c r="F12" s="232">
        <f>+(D12-$D$6)/$D$6</f>
        <v>9.6308186195826651E-2</v>
      </c>
      <c r="G12" s="220">
        <v>63.1</v>
      </c>
      <c r="H12" s="231">
        <f t="shared" si="8"/>
        <v>2.1035598705501687E-2</v>
      </c>
      <c r="I12" s="217">
        <v>149.80000000000001</v>
      </c>
      <c r="J12" s="232">
        <f t="shared" si="0"/>
        <v>1.284651791751187E-2</v>
      </c>
      <c r="K12" s="239">
        <v>99</v>
      </c>
      <c r="L12" s="234">
        <f t="shared" si="1"/>
        <v>1.3306038894575201E-2</v>
      </c>
      <c r="M12" s="217">
        <v>148.6</v>
      </c>
      <c r="N12" s="231">
        <f t="shared" si="2"/>
        <v>4.5007032348804543E-2</v>
      </c>
      <c r="O12" s="235">
        <f t="shared" si="9"/>
        <v>0.19070512820512819</v>
      </c>
      <c r="P12" s="226">
        <v>154.4</v>
      </c>
      <c r="Q12" s="236">
        <f t="shared" si="10"/>
        <v>2.8647568287808206E-2</v>
      </c>
      <c r="R12" s="237">
        <f t="shared" si="11"/>
        <v>0.10601719197707744</v>
      </c>
      <c r="S12" s="240">
        <v>127.2</v>
      </c>
      <c r="T12" s="241">
        <f t="shared" si="12"/>
        <v>-0.16862745098039214</v>
      </c>
      <c r="U12" s="242">
        <f t="shared" si="13"/>
        <v>-0.22154222766217871</v>
      </c>
      <c r="V12" s="238">
        <v>161.26900000000001</v>
      </c>
      <c r="W12" s="236">
        <f t="shared" si="14"/>
        <v>4.478607893441143E-2</v>
      </c>
      <c r="X12" s="234">
        <f t="shared" si="3"/>
        <v>9.6024194644556346E-2</v>
      </c>
      <c r="Y12" s="217">
        <v>100</v>
      </c>
      <c r="Z12" s="231"/>
      <c r="AA12" s="234"/>
      <c r="AB12" s="226">
        <v>171.7</v>
      </c>
      <c r="AC12" s="236">
        <f t="shared" si="15"/>
        <v>4.5039561777236621E-2</v>
      </c>
      <c r="AD12" s="237">
        <f t="shared" si="4"/>
        <v>0.16691586244393097</v>
      </c>
      <c r="AE12" s="217">
        <v>145</v>
      </c>
      <c r="AF12" s="231">
        <f t="shared" si="16"/>
        <v>4.3165467625899283E-2</v>
      </c>
      <c r="AG12" s="234">
        <f t="shared" si="5"/>
        <v>-1.454397172760627E-2</v>
      </c>
    </row>
    <row r="13" spans="3:33" x14ac:dyDescent="0.2">
      <c r="C13" s="199">
        <v>2004</v>
      </c>
      <c r="D13" s="217">
        <v>148.19999999999999</v>
      </c>
      <c r="E13" s="231">
        <f t="shared" si="6"/>
        <v>8.4919472913616359E-2</v>
      </c>
      <c r="F13" s="232">
        <f t="shared" si="7"/>
        <v>0.18940609951845902</v>
      </c>
      <c r="G13" s="220">
        <v>68.5</v>
      </c>
      <c r="H13" s="231">
        <f t="shared" si="8"/>
        <v>8.5578446909667177E-2</v>
      </c>
      <c r="I13" s="217">
        <v>154.4</v>
      </c>
      <c r="J13" s="232">
        <f t="shared" si="0"/>
        <v>3.0707610146862442E-2</v>
      </c>
      <c r="K13" s="86">
        <v>109</v>
      </c>
      <c r="L13" s="234">
        <f t="shared" si="1"/>
        <v>0.10101010101010101</v>
      </c>
      <c r="M13" s="217">
        <v>216.2</v>
      </c>
      <c r="N13" s="231">
        <f t="shared" si="2"/>
        <v>0.45491251682368772</v>
      </c>
      <c r="O13" s="235">
        <f t="shared" si="9"/>
        <v>0.73237179487179482</v>
      </c>
      <c r="P13" s="226">
        <v>168</v>
      </c>
      <c r="Q13" s="236">
        <f t="shared" si="10"/>
        <v>8.8082901554404111E-2</v>
      </c>
      <c r="R13" s="237">
        <f t="shared" si="11"/>
        <v>0.20343839541547282</v>
      </c>
      <c r="S13" s="226">
        <v>152.5</v>
      </c>
      <c r="T13" s="236">
        <f t="shared" si="12"/>
        <v>0.19889937106918237</v>
      </c>
      <c r="U13" s="237">
        <f t="shared" si="13"/>
        <v>-6.6707466340269306E-2</v>
      </c>
      <c r="V13" s="238">
        <v>202.15600000000001</v>
      </c>
      <c r="W13" s="236">
        <f t="shared" si="14"/>
        <v>0.25353291705163422</v>
      </c>
      <c r="X13" s="234">
        <f t="shared" si="3"/>
        <v>0.37390240587195883</v>
      </c>
      <c r="Y13" s="217"/>
      <c r="Z13" s="231"/>
      <c r="AA13" s="234">
        <f>+(Y13-$Y$12)/$Y$12</f>
        <v>-1</v>
      </c>
      <c r="AB13" s="226">
        <v>205.8</v>
      </c>
      <c r="AC13" s="236">
        <f t="shared" si="15"/>
        <v>0.19860221316249285</v>
      </c>
      <c r="AD13" s="237">
        <f t="shared" si="4"/>
        <v>0.39866793529971478</v>
      </c>
      <c r="AE13" s="217">
        <v>170</v>
      </c>
      <c r="AF13" s="231">
        <f t="shared" si="16"/>
        <v>0.17241379310344829</v>
      </c>
      <c r="AG13" s="234">
        <f t="shared" si="5"/>
        <v>0.15536224004349611</v>
      </c>
    </row>
    <row r="14" spans="3:33" x14ac:dyDescent="0.2">
      <c r="C14" s="199">
        <v>2005</v>
      </c>
      <c r="D14" s="217">
        <v>166.8</v>
      </c>
      <c r="E14" s="231">
        <f t="shared" si="6"/>
        <v>0.12550607287449408</v>
      </c>
      <c r="F14" s="232">
        <f t="shared" si="7"/>
        <v>0.33868378812199051</v>
      </c>
      <c r="G14" s="220">
        <v>77.099999999999994</v>
      </c>
      <c r="H14" s="231">
        <f t="shared" si="8"/>
        <v>0.12554744525547437</v>
      </c>
      <c r="I14" s="217">
        <v>183.6</v>
      </c>
      <c r="J14" s="232">
        <f t="shared" si="0"/>
        <v>0.18911917098445588</v>
      </c>
      <c r="K14" s="86">
        <v>124</v>
      </c>
      <c r="L14" s="234">
        <f t="shared" si="1"/>
        <v>0.13761467889908258</v>
      </c>
      <c r="M14" s="217">
        <v>268.3</v>
      </c>
      <c r="N14" s="231">
        <f t="shared" si="2"/>
        <v>0.24098057354301583</v>
      </c>
      <c r="O14" s="235">
        <f t="shared" si="9"/>
        <v>1.1498397435897436</v>
      </c>
      <c r="P14" s="226">
        <v>255.2</v>
      </c>
      <c r="Q14" s="236">
        <f t="shared" si="10"/>
        <v>0.51904761904761898</v>
      </c>
      <c r="R14" s="237">
        <f t="shared" si="11"/>
        <v>0.82808022922636104</v>
      </c>
      <c r="S14" s="226">
        <v>259.5</v>
      </c>
      <c r="T14" s="236">
        <f t="shared" si="12"/>
        <v>0.70163934426229513</v>
      </c>
      <c r="U14" s="237">
        <f t="shared" si="13"/>
        <v>0.58812729498164007</v>
      </c>
      <c r="V14" s="238">
        <v>195.726</v>
      </c>
      <c r="W14" s="236">
        <f t="shared" si="14"/>
        <v>-3.1807119254437202E-2</v>
      </c>
      <c r="X14" s="234">
        <f t="shared" si="3"/>
        <v>0.33020252820443124</v>
      </c>
      <c r="Y14" s="217">
        <v>116.1</v>
      </c>
      <c r="Z14" s="231">
        <f>+(Y14-Y12)/Y12</f>
        <v>0.16099999999999995</v>
      </c>
      <c r="AA14" s="234">
        <f>+(Y14-$Y$12)/$Y$12</f>
        <v>0.16099999999999995</v>
      </c>
      <c r="AB14" s="226">
        <v>161.69999999999999</v>
      </c>
      <c r="AC14" s="236">
        <f t="shared" si="15"/>
        <v>-0.21428571428571438</v>
      </c>
      <c r="AD14" s="237">
        <f t="shared" si="4"/>
        <v>9.8953377735490039E-2</v>
      </c>
      <c r="AE14" s="217">
        <v>176</v>
      </c>
      <c r="AF14" s="231">
        <f t="shared" si="16"/>
        <v>3.5294117647058823E-2</v>
      </c>
      <c r="AG14" s="234">
        <f t="shared" si="5"/>
        <v>0.19613973086856065</v>
      </c>
    </row>
    <row r="15" spans="3:33" x14ac:dyDescent="0.2">
      <c r="C15" s="199">
        <v>2006</v>
      </c>
      <c r="D15" s="217">
        <v>184.8</v>
      </c>
      <c r="E15" s="231">
        <f t="shared" si="6"/>
        <v>0.1079136690647482</v>
      </c>
      <c r="F15" s="232">
        <f t="shared" si="7"/>
        <v>0.48314606741573052</v>
      </c>
      <c r="G15" s="220">
        <v>85.2</v>
      </c>
      <c r="H15" s="231">
        <f t="shared" si="8"/>
        <v>0.10505836575875498</v>
      </c>
      <c r="I15" s="217">
        <v>221.3</v>
      </c>
      <c r="J15" s="232">
        <f t="shared" si="0"/>
        <v>0.20533769063180837</v>
      </c>
      <c r="K15" s="86">
        <v>137</v>
      </c>
      <c r="L15" s="234">
        <f t="shared" si="1"/>
        <v>0.10483870967741936</v>
      </c>
      <c r="M15" s="217">
        <v>280.60000000000002</v>
      </c>
      <c r="N15" s="231">
        <f t="shared" si="2"/>
        <v>4.5844204248975069E-2</v>
      </c>
      <c r="O15" s="235">
        <f t="shared" si="9"/>
        <v>1.2483974358974361</v>
      </c>
      <c r="P15" s="243">
        <v>255.5</v>
      </c>
      <c r="Q15" s="236">
        <f t="shared" si="10"/>
        <v>1.1755485893417373E-3</v>
      </c>
      <c r="R15" s="237">
        <f t="shared" si="11"/>
        <v>0.83022922636103158</v>
      </c>
      <c r="S15" s="226">
        <v>293.8</v>
      </c>
      <c r="T15" s="236">
        <f t="shared" si="12"/>
        <v>0.13217726396917154</v>
      </c>
      <c r="U15" s="237">
        <f t="shared" si="13"/>
        <v>0.79804161566707466</v>
      </c>
      <c r="V15" s="238">
        <v>247.21600000000001</v>
      </c>
      <c r="W15" s="236">
        <f t="shared" si="14"/>
        <v>0.26307184533480482</v>
      </c>
      <c r="X15" s="234">
        <f t="shared" si="3"/>
        <v>0.68014136196819375</v>
      </c>
      <c r="Y15" s="217">
        <v>128.19999999999999</v>
      </c>
      <c r="Z15" s="231">
        <f>+(Y15-Y14)/Y14</f>
        <v>0.10422049956933674</v>
      </c>
      <c r="AA15" s="234">
        <f>+(Y15-$Y$12)/$Y$12</f>
        <v>0.28199999999999986</v>
      </c>
      <c r="AB15" s="226">
        <v>248</v>
      </c>
      <c r="AC15" s="236">
        <f t="shared" si="15"/>
        <v>0.53370439084724808</v>
      </c>
      <c r="AD15" s="237">
        <f t="shared" si="4"/>
        <v>0.68546962076933549</v>
      </c>
      <c r="AE15" s="217">
        <v>228</v>
      </c>
      <c r="AF15" s="231">
        <f t="shared" si="16"/>
        <v>0.29545454545454547</v>
      </c>
      <c r="AG15" s="234">
        <f t="shared" si="5"/>
        <v>0.54954465135245356</v>
      </c>
    </row>
    <row r="16" spans="3:33" x14ac:dyDescent="0.2">
      <c r="C16" s="199">
        <v>2007</v>
      </c>
      <c r="D16" s="217">
        <v>195.3</v>
      </c>
      <c r="E16" s="231">
        <f t="shared" si="6"/>
        <v>5.6818181818181816E-2</v>
      </c>
      <c r="F16" s="232">
        <f t="shared" si="7"/>
        <v>0.56741573033707882</v>
      </c>
      <c r="G16" s="220">
        <v>90</v>
      </c>
      <c r="H16" s="231">
        <f t="shared" si="8"/>
        <v>5.6338028169014051E-2</v>
      </c>
      <c r="I16" s="244" t="s">
        <v>91</v>
      </c>
      <c r="J16" s="245" t="s">
        <v>91</v>
      </c>
      <c r="K16" s="86">
        <v>124</v>
      </c>
      <c r="L16" s="234">
        <f t="shared" si="1"/>
        <v>-9.4890510948905105E-2</v>
      </c>
      <c r="M16" s="217">
        <v>261.10000000000002</v>
      </c>
      <c r="N16" s="231">
        <f t="shared" si="2"/>
        <v>-6.9493941553813249E-2</v>
      </c>
      <c r="O16" s="235">
        <f t="shared" si="9"/>
        <v>1.0921474358974359</v>
      </c>
      <c r="P16" s="226">
        <v>271.10000000000002</v>
      </c>
      <c r="Q16" s="236">
        <f t="shared" si="10"/>
        <v>6.105675146771046E-2</v>
      </c>
      <c r="R16" s="237">
        <f t="shared" si="11"/>
        <v>0.94197707736389713</v>
      </c>
      <c r="S16" s="226">
        <v>252</v>
      </c>
      <c r="T16" s="236">
        <f t="shared" si="12"/>
        <v>-0.14227365554799187</v>
      </c>
      <c r="U16" s="237">
        <f t="shared" si="13"/>
        <v>0.54222766217870255</v>
      </c>
      <c r="V16" s="238">
        <v>268.04500000000002</v>
      </c>
      <c r="W16" s="236">
        <f t="shared" si="14"/>
        <v>8.4254255388000798E-2</v>
      </c>
      <c r="X16" s="234">
        <f t="shared" si="3"/>
        <v>0.82170042136740551</v>
      </c>
      <c r="Y16" s="217">
        <v>139.69999999999999</v>
      </c>
      <c r="Z16" s="231">
        <f>+(Y16-Y15)/Y15</f>
        <v>8.9703588143525748E-2</v>
      </c>
      <c r="AA16" s="234">
        <f>+(Y16-$Y$12)/$Y$12</f>
        <v>0.39699999999999991</v>
      </c>
      <c r="AB16" s="226">
        <v>240.9</v>
      </c>
      <c r="AC16" s="236">
        <f t="shared" si="15"/>
        <v>-2.8629032258064492E-2</v>
      </c>
      <c r="AD16" s="237">
        <f t="shared" si="4"/>
        <v>0.6372162566263424</v>
      </c>
      <c r="AE16" s="217">
        <v>230</v>
      </c>
      <c r="AF16" s="231">
        <f t="shared" si="16"/>
        <v>8.771929824561403E-3</v>
      </c>
      <c r="AG16" s="234">
        <f t="shared" si="5"/>
        <v>0.56313714829414174</v>
      </c>
    </row>
    <row r="17" spans="3:33" ht="15.75" x14ac:dyDescent="0.25">
      <c r="C17" s="246">
        <v>2008</v>
      </c>
      <c r="D17" s="217">
        <v>222.5</v>
      </c>
      <c r="E17" s="231">
        <f>+(D17-D16)/D16</f>
        <v>0.13927291346646178</v>
      </c>
      <c r="F17" s="232">
        <f>+(D17-$D$6)/$D$6</f>
        <v>0.78571428571428581</v>
      </c>
      <c r="G17" s="220">
        <v>102.5</v>
      </c>
      <c r="H17" s="231">
        <f>+(G17-G16)/G16</f>
        <v>0.1388888888888889</v>
      </c>
      <c r="I17" s="247"/>
      <c r="J17" s="248"/>
      <c r="K17" s="101">
        <v>128</v>
      </c>
      <c r="L17" s="234">
        <f t="shared" si="1"/>
        <v>3.2258064516129031E-2</v>
      </c>
      <c r="M17" s="249">
        <v>252.7</v>
      </c>
      <c r="N17" s="231">
        <f t="shared" si="2"/>
        <v>-3.2171581769437123E-2</v>
      </c>
      <c r="O17" s="234">
        <f>+(M17-$M$6)/$M$6</f>
        <v>1.0248397435897436</v>
      </c>
      <c r="P17" s="226">
        <v>281.10000000000002</v>
      </c>
      <c r="Q17" s="236">
        <f t="shared" si="10"/>
        <v>3.6886757654002213E-2</v>
      </c>
      <c r="R17" s="237">
        <f t="shared" si="11"/>
        <v>1.0136103151862466</v>
      </c>
      <c r="S17" s="250">
        <v>310.2</v>
      </c>
      <c r="T17" s="236">
        <f>+(S17-S16)/S16</f>
        <v>0.23095238095238091</v>
      </c>
      <c r="U17" s="237">
        <f>+(S17-$S$6)/$S$6</f>
        <v>0.89840881272949802</v>
      </c>
      <c r="V17" s="251">
        <v>276.101</v>
      </c>
      <c r="W17" s="236">
        <f>+(V17-V16)/V16</f>
        <v>3.0054655001958561E-2</v>
      </c>
      <c r="X17" s="234">
        <f t="shared" si="3"/>
        <v>0.87645099904852541</v>
      </c>
      <c r="Y17" s="249">
        <v>150.6</v>
      </c>
      <c r="Z17" s="231">
        <f>+(Y17-Y16)/Y16</f>
        <v>7.8024337866857599E-2</v>
      </c>
      <c r="AA17" s="234">
        <f>+(Y17-$Y$12)/$Y$12</f>
        <v>0.50599999999999989</v>
      </c>
      <c r="AB17" s="250">
        <v>243.8</v>
      </c>
      <c r="AC17" s="236">
        <f>+(AB17-AB16)/AB16</f>
        <v>1.2038190120381924E-2</v>
      </c>
      <c r="AD17" s="237">
        <f t="shared" si="4"/>
        <v>0.65692537719179034</v>
      </c>
      <c r="AE17" s="249">
        <v>241</v>
      </c>
      <c r="AF17" s="231">
        <f>+(AE17-AE16)/AE16</f>
        <v>4.7826086956521741E-2</v>
      </c>
      <c r="AG17" s="234">
        <f t="shared" si="5"/>
        <v>0.6378958814734268</v>
      </c>
    </row>
    <row r="18" spans="3:33" x14ac:dyDescent="0.2">
      <c r="C18" s="252" t="s">
        <v>4</v>
      </c>
      <c r="D18" s="215">
        <v>205.2</v>
      </c>
      <c r="E18" s="253">
        <f>+(D18-D17)/D17</f>
        <v>-7.7752808988764091E-2</v>
      </c>
      <c r="F18" s="232">
        <f>+(D18-$D$6)/$D$6</f>
        <v>0.6468699839486356</v>
      </c>
      <c r="G18" s="220">
        <v>94.6</v>
      </c>
      <c r="H18" s="231">
        <f>+(G18-G17)/G17</f>
        <v>-7.7073170731707372E-2</v>
      </c>
      <c r="I18" s="254"/>
      <c r="J18" s="255"/>
      <c r="K18" s="107">
        <v>104</v>
      </c>
      <c r="L18" s="234">
        <f t="shared" si="1"/>
        <v>-0.1875</v>
      </c>
      <c r="M18" s="215">
        <v>220.5</v>
      </c>
      <c r="N18" s="256">
        <f t="shared" si="2"/>
        <v>-0.12742382271468139</v>
      </c>
      <c r="O18" s="234">
        <f>+(M18-$D$6)/$D$6</f>
        <v>0.76966292134831471</v>
      </c>
      <c r="P18" s="250">
        <v>255.1</v>
      </c>
      <c r="Q18" s="236">
        <f t="shared" si="10"/>
        <v>-9.2493774457488534E-2</v>
      </c>
      <c r="R18" s="237">
        <f t="shared" si="11"/>
        <v>0.8273638968481376</v>
      </c>
      <c r="S18" s="257">
        <v>215.3</v>
      </c>
      <c r="T18" s="236">
        <f>+(S18-S17)/S17</f>
        <v>-0.30593165699548674</v>
      </c>
      <c r="U18" s="237">
        <f>+(S18-$S$6)/$S$6</f>
        <v>0.31762545899632805</v>
      </c>
      <c r="V18" s="258">
        <v>286.363</v>
      </c>
      <c r="W18" s="236">
        <f>+(V18-V17)/V17</f>
        <v>3.7167558248611926E-2</v>
      </c>
      <c r="X18" s="234">
        <f>+(V18-$V$6)/$V$6</f>
        <v>0.94619410085632749</v>
      </c>
      <c r="Y18" s="215">
        <v>141.4</v>
      </c>
      <c r="Z18" s="259">
        <f>+(Y18-Y17)/Y17</f>
        <v>-6.1088977423638703E-2</v>
      </c>
      <c r="AA18" s="234">
        <f>+(Y18-$D$6)/$D$6</f>
        <v>0.13483146067415741</v>
      </c>
      <c r="AB18" s="257">
        <v>215.1</v>
      </c>
      <c r="AC18" s="236">
        <f>+(AB18-AB17)/AB17</f>
        <v>-0.11771944216570966</v>
      </c>
      <c r="AD18" s="237">
        <f>+(AB18-$V$6)/$V$6</f>
        <v>0.46187304607856472</v>
      </c>
      <c r="AE18" s="217">
        <v>223</v>
      </c>
      <c r="AF18" s="260">
        <f>+(AE18-AE17)/AE17</f>
        <v>-7.4688796680497924E-2</v>
      </c>
      <c r="AG18" s="234">
        <f>+(AE18-$D$6)/$D$6</f>
        <v>0.78972712680577861</v>
      </c>
    </row>
    <row r="19" spans="3:33" x14ac:dyDescent="0.2">
      <c r="C19" s="252" t="s">
        <v>5</v>
      </c>
      <c r="D19" s="261" t="s">
        <v>91</v>
      </c>
      <c r="E19" s="231"/>
      <c r="F19" s="232"/>
      <c r="G19" s="262">
        <v>102.1</v>
      </c>
      <c r="H19" s="231">
        <f>+(G19-G18)/G18</f>
        <v>7.9281183932346733E-2</v>
      </c>
      <c r="I19" s="247"/>
      <c r="J19" s="263"/>
      <c r="K19" s="264">
        <v>105</v>
      </c>
      <c r="L19" s="234">
        <f t="shared" si="1"/>
        <v>9.6153846153846159E-3</v>
      </c>
      <c r="M19" s="265" t="s">
        <v>124</v>
      </c>
      <c r="N19" s="266"/>
      <c r="O19" s="267"/>
      <c r="P19" s="257">
        <v>256.2</v>
      </c>
      <c r="Q19" s="236">
        <f t="shared" si="10"/>
        <v>4.3120344962759476E-3</v>
      </c>
      <c r="R19" s="237">
        <f t="shared" si="11"/>
        <v>0.83524355300859598</v>
      </c>
      <c r="S19" s="226">
        <v>224.8</v>
      </c>
      <c r="T19" s="236">
        <f>+(S19-S18)/S18</f>
        <v>4.4124477473293074E-2</v>
      </c>
      <c r="U19" s="237">
        <f>+(S19-$S$6)/$S$6</f>
        <v>0.37576499388004897</v>
      </c>
      <c r="V19" s="238">
        <v>289.48399999999998</v>
      </c>
      <c r="W19" s="236">
        <f>+(V19-V18)/V18</f>
        <v>1.0898754378184265E-2</v>
      </c>
      <c r="X19" s="234">
        <f>+(V19-$V$6)/$V$6</f>
        <v>0.96740519233383182</v>
      </c>
      <c r="Y19" s="217">
        <v>147</v>
      </c>
      <c r="Z19" s="259">
        <f>+(Y19-Y18)/Y18</f>
        <v>3.9603960396039563E-2</v>
      </c>
      <c r="AA19" s="234">
        <f>+(Y19-$D$6)/$D$6</f>
        <v>0.17977528089887646</v>
      </c>
      <c r="AB19" s="268" t="s">
        <v>91</v>
      </c>
      <c r="AC19" s="236"/>
      <c r="AD19" s="237"/>
      <c r="AE19" s="217">
        <v>232</v>
      </c>
      <c r="AF19" s="231"/>
      <c r="AG19" s="234">
        <f>+(AE19-$D$6)/$D$6</f>
        <v>0.86195826645264861</v>
      </c>
    </row>
    <row r="20" spans="3:33" ht="15.75" x14ac:dyDescent="0.25">
      <c r="C20" s="269">
        <v>2011</v>
      </c>
      <c r="D20" s="217"/>
      <c r="E20" s="231"/>
      <c r="F20" s="232"/>
      <c r="G20" s="220"/>
      <c r="H20" s="267"/>
      <c r="I20" s="247"/>
      <c r="J20" s="263"/>
      <c r="K20" s="264"/>
      <c r="L20" s="270"/>
      <c r="M20" s="247"/>
      <c r="N20" s="266"/>
      <c r="O20" s="267"/>
      <c r="P20" s="226"/>
      <c r="Q20" s="236"/>
      <c r="R20" s="237"/>
      <c r="S20" s="226"/>
      <c r="T20" s="271"/>
      <c r="U20" s="237"/>
      <c r="V20" s="238"/>
      <c r="W20" s="236"/>
      <c r="X20" s="267"/>
      <c r="Y20" s="217"/>
      <c r="Z20" s="231"/>
      <c r="AA20" s="234"/>
      <c r="AB20" s="226"/>
      <c r="AC20" s="236"/>
      <c r="AD20" s="237"/>
      <c r="AE20" s="217"/>
      <c r="AF20" s="231"/>
      <c r="AG20" s="234"/>
    </row>
    <row r="21" spans="3:33" ht="15.75" x14ac:dyDescent="0.25">
      <c r="C21" s="272">
        <v>2012</v>
      </c>
      <c r="D21" s="273"/>
      <c r="E21" s="274"/>
      <c r="F21" s="275"/>
      <c r="G21" s="276"/>
      <c r="H21" s="277"/>
      <c r="I21" s="273"/>
      <c r="J21" s="248"/>
      <c r="K21" s="276"/>
      <c r="L21" s="278"/>
      <c r="M21" s="273"/>
      <c r="N21" s="274"/>
      <c r="O21" s="267"/>
      <c r="P21" s="250"/>
      <c r="Q21" s="279"/>
      <c r="R21" s="280"/>
      <c r="S21" s="250"/>
      <c r="T21" s="281"/>
      <c r="U21" s="280"/>
      <c r="V21" s="251"/>
      <c r="W21" s="279"/>
      <c r="X21" s="277"/>
      <c r="Y21" s="249"/>
      <c r="Z21" s="282"/>
      <c r="AA21" s="234"/>
      <c r="AB21" s="250"/>
      <c r="AC21" s="279"/>
      <c r="AD21" s="280"/>
      <c r="AE21" s="249"/>
      <c r="AF21" s="282"/>
      <c r="AG21" s="234"/>
    </row>
    <row r="22" spans="3:33" ht="15.75" x14ac:dyDescent="0.25">
      <c r="C22" s="272"/>
      <c r="D22" s="273"/>
      <c r="E22" s="274"/>
      <c r="F22" s="275"/>
      <c r="G22" s="276"/>
      <c r="H22" s="277"/>
      <c r="I22" s="273"/>
      <c r="J22" s="248"/>
      <c r="K22" s="276"/>
      <c r="L22" s="278"/>
      <c r="M22" s="273"/>
      <c r="N22" s="274"/>
      <c r="O22" s="267"/>
      <c r="P22" s="250"/>
      <c r="Q22" s="279"/>
      <c r="R22" s="280"/>
      <c r="S22" s="250"/>
      <c r="T22" s="281"/>
      <c r="U22" s="280"/>
      <c r="V22" s="251"/>
      <c r="W22" s="279"/>
      <c r="X22" s="277"/>
      <c r="Y22" s="249"/>
      <c r="Z22" s="282"/>
      <c r="AA22" s="234"/>
      <c r="AB22" s="250"/>
      <c r="AC22" s="279"/>
      <c r="AD22" s="280"/>
      <c r="AE22" s="249"/>
      <c r="AF22" s="282"/>
      <c r="AG22" s="234"/>
    </row>
    <row r="23" spans="3:33" ht="15.75" x14ac:dyDescent="0.25">
      <c r="C23" s="272"/>
      <c r="D23" s="273"/>
      <c r="E23" s="274"/>
      <c r="F23" s="275"/>
      <c r="G23" s="276"/>
      <c r="H23" s="277"/>
      <c r="I23" s="273"/>
      <c r="J23" s="248"/>
      <c r="K23" s="276"/>
      <c r="L23" s="278"/>
      <c r="M23" s="273"/>
      <c r="N23" s="274"/>
      <c r="O23" s="267"/>
      <c r="P23" s="250"/>
      <c r="Q23" s="279"/>
      <c r="R23" s="280"/>
      <c r="S23" s="250"/>
      <c r="T23" s="281"/>
      <c r="U23" s="280"/>
      <c r="V23" s="251"/>
      <c r="W23" s="279"/>
      <c r="X23" s="277"/>
      <c r="Y23" s="249"/>
      <c r="Z23" s="282"/>
      <c r="AA23" s="234"/>
      <c r="AB23" s="250"/>
      <c r="AC23" s="279"/>
      <c r="AD23" s="280"/>
      <c r="AE23" s="249"/>
      <c r="AF23" s="282"/>
      <c r="AG23" s="234"/>
    </row>
    <row r="24" spans="3:33" ht="15.75" x14ac:dyDescent="0.25">
      <c r="C24" s="272"/>
      <c r="D24" s="273"/>
      <c r="E24" s="274"/>
      <c r="F24" s="275"/>
      <c r="G24" s="283"/>
      <c r="H24" s="277"/>
      <c r="I24" s="273"/>
      <c r="J24" s="248"/>
      <c r="K24" s="276"/>
      <c r="L24" s="278"/>
      <c r="M24" s="273"/>
      <c r="N24" s="274"/>
      <c r="O24" s="267"/>
      <c r="P24" s="250"/>
      <c r="Q24" s="279"/>
      <c r="R24" s="280"/>
      <c r="S24" s="250"/>
      <c r="T24" s="281"/>
      <c r="U24" s="280"/>
      <c r="V24" s="251"/>
      <c r="W24" s="279"/>
      <c r="X24" s="277"/>
      <c r="Y24" s="249"/>
      <c r="Z24" s="282"/>
      <c r="AA24" s="234"/>
      <c r="AB24" s="250"/>
      <c r="AC24" s="279"/>
      <c r="AD24" s="280"/>
      <c r="AE24" s="249"/>
      <c r="AF24" s="282"/>
      <c r="AG24" s="234"/>
    </row>
    <row r="25" spans="3:33" ht="15.75" x14ac:dyDescent="0.25">
      <c r="C25" s="272"/>
      <c r="D25" s="273"/>
      <c r="E25" s="274"/>
      <c r="F25" s="275"/>
      <c r="G25" s="283"/>
      <c r="H25" s="277"/>
      <c r="I25" s="273"/>
      <c r="J25" s="248"/>
      <c r="K25" s="276"/>
      <c r="L25" s="278"/>
      <c r="M25" s="273"/>
      <c r="N25" s="274"/>
      <c r="O25" s="267"/>
      <c r="P25" s="250"/>
      <c r="Q25" s="279"/>
      <c r="R25" s="280"/>
      <c r="S25" s="273"/>
      <c r="T25" s="284"/>
      <c r="U25" s="277"/>
      <c r="V25" s="285"/>
      <c r="W25" s="274"/>
      <c r="X25" s="277"/>
      <c r="Y25" s="249"/>
      <c r="Z25" s="282"/>
      <c r="AA25" s="234"/>
      <c r="AB25" s="250"/>
      <c r="AC25" s="279"/>
      <c r="AD25" s="280"/>
      <c r="AE25" s="249"/>
      <c r="AF25" s="282"/>
      <c r="AG25" s="234"/>
    </row>
    <row r="27" spans="3:33" x14ac:dyDescent="0.2">
      <c r="C27" t="s">
        <v>125</v>
      </c>
    </row>
    <row r="29" spans="3:33" x14ac:dyDescent="0.2">
      <c r="C29" t="s">
        <v>126</v>
      </c>
    </row>
    <row r="30" spans="3:33" x14ac:dyDescent="0.2">
      <c r="R30" s="286"/>
    </row>
    <row r="31" spans="3:33" x14ac:dyDescent="0.2">
      <c r="C31" t="s">
        <v>127</v>
      </c>
    </row>
    <row r="34" spans="4:18" x14ac:dyDescent="0.2">
      <c r="D34" t="s">
        <v>128</v>
      </c>
      <c r="O34">
        <v>144.80000000000001</v>
      </c>
      <c r="P34">
        <v>147.9</v>
      </c>
      <c r="Q34">
        <v>99</v>
      </c>
      <c r="R34">
        <f>+(O34*Q34)/P34</f>
        <v>96.924949290060852</v>
      </c>
    </row>
    <row r="36" spans="4:18" x14ac:dyDescent="0.2">
      <c r="D36" t="s">
        <v>129</v>
      </c>
    </row>
    <row r="37" spans="4:18" x14ac:dyDescent="0.2">
      <c r="D37" t="s">
        <v>130</v>
      </c>
    </row>
  </sheetData>
  <mergeCells count="2">
    <mergeCell ref="G4:H4"/>
    <mergeCell ref="K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236E-4E4C-49A9-A3B0-F49B940E38DC}">
  <dimension ref="C4:Q24"/>
  <sheetViews>
    <sheetView workbookViewId="0">
      <selection activeCell="J30" sqref="J30"/>
    </sheetView>
  </sheetViews>
  <sheetFormatPr defaultRowHeight="12.75" x14ac:dyDescent="0.2"/>
  <cols>
    <col min="3" max="3" width="13.140625" customWidth="1"/>
    <col min="4" max="4" width="15.85546875" customWidth="1"/>
    <col min="5" max="5" width="12.140625" customWidth="1"/>
    <col min="6" max="6" width="12.42578125" customWidth="1"/>
    <col min="7" max="7" width="11.140625" customWidth="1"/>
    <col min="8" max="8" width="12.5703125" customWidth="1"/>
    <col min="9" max="9" width="11.42578125" customWidth="1"/>
    <col min="10" max="10" width="13.28515625" customWidth="1"/>
    <col min="11" max="11" width="11.28515625" customWidth="1"/>
    <col min="13" max="13" width="9.7109375" customWidth="1"/>
    <col min="14" max="14" width="12.140625" customWidth="1"/>
    <col min="15" max="15" width="10.140625" customWidth="1"/>
    <col min="16" max="16" width="11.5703125" customWidth="1"/>
  </cols>
  <sheetData>
    <row r="4" spans="3:17" ht="13.5" thickBot="1" x14ac:dyDescent="0.25"/>
    <row r="5" spans="3:17" ht="63.75" x14ac:dyDescent="0.2">
      <c r="C5" s="186" t="s">
        <v>0</v>
      </c>
      <c r="D5" s="193" t="s">
        <v>108</v>
      </c>
      <c r="E5" s="188" t="s">
        <v>109</v>
      </c>
      <c r="F5" s="287" t="s">
        <v>131</v>
      </c>
      <c r="G5" s="188" t="s">
        <v>132</v>
      </c>
      <c r="H5" s="288" t="s">
        <v>81</v>
      </c>
      <c r="I5" s="289"/>
      <c r="J5" s="290" t="s">
        <v>133</v>
      </c>
      <c r="K5" s="289"/>
      <c r="L5" s="190" t="s">
        <v>102</v>
      </c>
      <c r="M5" s="191" t="s">
        <v>103</v>
      </c>
      <c r="N5" s="291" t="s">
        <v>134</v>
      </c>
      <c r="O5" s="291"/>
      <c r="P5" s="292" t="s">
        <v>135</v>
      </c>
      <c r="Q5" s="191" t="s">
        <v>103</v>
      </c>
    </row>
    <row r="6" spans="3:17" x14ac:dyDescent="0.2">
      <c r="C6" s="199"/>
      <c r="D6" s="211"/>
      <c r="E6" s="212"/>
      <c r="F6" s="293"/>
      <c r="G6" s="212"/>
      <c r="H6" s="77"/>
      <c r="I6" s="294"/>
      <c r="J6" s="78"/>
      <c r="K6" s="294"/>
      <c r="L6" s="205"/>
      <c r="M6" s="206"/>
      <c r="N6" s="295"/>
      <c r="O6" s="206"/>
      <c r="P6" s="296"/>
      <c r="Q6" s="206"/>
    </row>
    <row r="7" spans="3:17" x14ac:dyDescent="0.2">
      <c r="C7" s="199">
        <v>1997</v>
      </c>
      <c r="D7" s="226">
        <v>139.6</v>
      </c>
      <c r="E7" s="227"/>
      <c r="F7" s="297">
        <v>535.5</v>
      </c>
      <c r="G7" s="227"/>
      <c r="H7" s="298">
        <v>124.6</v>
      </c>
      <c r="I7" s="227"/>
      <c r="J7" s="86">
        <v>57.9</v>
      </c>
      <c r="K7" s="227"/>
      <c r="L7" s="217">
        <v>130.6</v>
      </c>
      <c r="M7" s="222"/>
      <c r="N7" s="299">
        <v>86.3</v>
      </c>
      <c r="O7" s="222"/>
      <c r="P7" s="300">
        <v>808.1</v>
      </c>
      <c r="Q7" s="222"/>
    </row>
    <row r="8" spans="3:17" x14ac:dyDescent="0.2">
      <c r="C8" s="199">
        <v>1998</v>
      </c>
      <c r="D8" s="226">
        <v>158.1</v>
      </c>
      <c r="E8" s="236">
        <f>+(D8-D7)/D7</f>
        <v>0.13252148997134672</v>
      </c>
      <c r="F8" s="297">
        <v>606.5</v>
      </c>
      <c r="G8" s="236">
        <f>+(F8-F7)/F7</f>
        <v>0.13258636788048553</v>
      </c>
      <c r="H8" s="298">
        <v>123.5</v>
      </c>
      <c r="I8" s="236">
        <f>+(H8-H7)/H7</f>
        <v>-8.8282504012840643E-3</v>
      </c>
      <c r="J8" s="86">
        <v>57.5</v>
      </c>
      <c r="K8" s="236">
        <f>+(J8-J7)/J7</f>
        <v>-6.9084628670120652E-3</v>
      </c>
      <c r="L8" s="217">
        <v>126.9</v>
      </c>
      <c r="M8" s="232">
        <f t="shared" ref="M8:Q16" si="0">+(L8-L7)/L7</f>
        <v>-2.8330781010719668E-2</v>
      </c>
      <c r="N8" s="301">
        <v>86.3</v>
      </c>
      <c r="O8" s="232">
        <f t="shared" si="0"/>
        <v>0</v>
      </c>
      <c r="P8" s="302">
        <v>785.2</v>
      </c>
      <c r="Q8" s="232">
        <f t="shared" si="0"/>
        <v>-2.8338076970671918E-2</v>
      </c>
    </row>
    <row r="9" spans="3:17" x14ac:dyDescent="0.2">
      <c r="C9" s="199">
        <v>1999</v>
      </c>
      <c r="D9" s="226">
        <v>159.19999999999999</v>
      </c>
      <c r="E9" s="236">
        <f t="shared" ref="E9:K20" si="1">+(D9-D8)/D8</f>
        <v>6.9576217583807356E-3</v>
      </c>
      <c r="F9" s="297">
        <v>610.70000000000005</v>
      </c>
      <c r="G9" s="236">
        <f t="shared" si="1"/>
        <v>6.924979389942367E-3</v>
      </c>
      <c r="H9" s="298">
        <v>126.6</v>
      </c>
      <c r="I9" s="236">
        <f t="shared" si="1"/>
        <v>2.510121457489874E-2</v>
      </c>
      <c r="J9" s="86">
        <v>58.8</v>
      </c>
      <c r="K9" s="236">
        <f t="shared" si="1"/>
        <v>2.2608695652173865E-2</v>
      </c>
      <c r="L9" s="217">
        <v>136.5</v>
      </c>
      <c r="M9" s="232">
        <f t="shared" si="0"/>
        <v>7.5650118203309649E-2</v>
      </c>
      <c r="N9" s="301">
        <v>83.9</v>
      </c>
      <c r="O9" s="232">
        <f t="shared" si="0"/>
        <v>-2.7809965237543356E-2</v>
      </c>
      <c r="P9" s="302">
        <v>844.6</v>
      </c>
      <c r="Q9" s="232">
        <f t="shared" si="0"/>
        <v>7.564951604686701E-2</v>
      </c>
    </row>
    <row r="10" spans="3:17" x14ac:dyDescent="0.2">
      <c r="C10" s="199">
        <v>2000</v>
      </c>
      <c r="D10" s="226">
        <v>170.7</v>
      </c>
      <c r="E10" s="236">
        <f t="shared" si="1"/>
        <v>7.2236180904522621E-2</v>
      </c>
      <c r="F10" s="297">
        <v>654.79999999999995</v>
      </c>
      <c r="G10" s="236">
        <f t="shared" si="1"/>
        <v>7.2212215490420673E-2</v>
      </c>
      <c r="H10" s="298">
        <v>136.5</v>
      </c>
      <c r="I10" s="236">
        <f t="shared" si="1"/>
        <v>7.8199052132701466E-2</v>
      </c>
      <c r="J10" s="86">
        <v>63.4</v>
      </c>
      <c r="K10" s="236">
        <f t="shared" si="1"/>
        <v>7.8231292517006834E-2</v>
      </c>
      <c r="L10" s="217">
        <v>145.6</v>
      </c>
      <c r="M10" s="232">
        <f t="shared" si="0"/>
        <v>6.6666666666666624E-2</v>
      </c>
      <c r="N10" s="301">
        <v>90.2</v>
      </c>
      <c r="O10" s="232">
        <f t="shared" si="0"/>
        <v>7.5089392133492208E-2</v>
      </c>
      <c r="P10" s="302">
        <v>900.9</v>
      </c>
      <c r="Q10" s="232">
        <f t="shared" si="0"/>
        <v>6.6658773383850289E-2</v>
      </c>
    </row>
    <row r="11" spans="3:17" x14ac:dyDescent="0.2">
      <c r="C11" s="199">
        <v>2001</v>
      </c>
      <c r="D11" s="226">
        <v>156.80000000000001</v>
      </c>
      <c r="E11" s="236">
        <f t="shared" si="1"/>
        <v>-8.1429408318687627E-2</v>
      </c>
      <c r="F11" s="297">
        <v>601.5</v>
      </c>
      <c r="G11" s="236">
        <f t="shared" si="1"/>
        <v>-8.1398900427611415E-2</v>
      </c>
      <c r="H11" s="298">
        <v>137</v>
      </c>
      <c r="I11" s="236">
        <f t="shared" si="1"/>
        <v>3.663003663003663E-3</v>
      </c>
      <c r="J11" s="86">
        <v>63.3</v>
      </c>
      <c r="K11" s="236">
        <f t="shared" si="1"/>
        <v>-1.5772870662460793E-3</v>
      </c>
      <c r="L11" s="217">
        <v>144.80000000000001</v>
      </c>
      <c r="M11" s="232">
        <f t="shared" si="0"/>
        <v>-5.4945054945053778E-3</v>
      </c>
      <c r="N11" s="301">
        <v>96.2</v>
      </c>
      <c r="O11" s="232">
        <f t="shared" si="0"/>
        <v>6.6518847006651879E-2</v>
      </c>
      <c r="P11" s="302">
        <v>896</v>
      </c>
      <c r="Q11" s="232">
        <f t="shared" si="0"/>
        <v>-5.4390054390054138E-3</v>
      </c>
    </row>
    <row r="12" spans="3:17" x14ac:dyDescent="0.2">
      <c r="C12" s="199">
        <v>2002</v>
      </c>
      <c r="D12" s="226">
        <v>150.1</v>
      </c>
      <c r="E12" s="236">
        <f t="shared" si="1"/>
        <v>-4.2729591836734797E-2</v>
      </c>
      <c r="F12" s="297">
        <v>575.79999999999995</v>
      </c>
      <c r="G12" s="236">
        <f t="shared" si="1"/>
        <v>-4.2726517040731583E-2</v>
      </c>
      <c r="H12" s="298">
        <v>133.69999999999999</v>
      </c>
      <c r="I12" s="236">
        <f t="shared" si="1"/>
        <v>-2.4087591240875995E-2</v>
      </c>
      <c r="J12" s="86">
        <v>61.8</v>
      </c>
      <c r="K12" s="236">
        <f t="shared" si="1"/>
        <v>-2.3696682464454978E-2</v>
      </c>
      <c r="L12" s="217">
        <v>147.9</v>
      </c>
      <c r="M12" s="232">
        <f t="shared" si="0"/>
        <v>2.1408839779005484E-2</v>
      </c>
      <c r="N12" s="301">
        <v>95.7</v>
      </c>
      <c r="O12" s="232">
        <f t="shared" si="0"/>
        <v>-5.1975051975051969E-3</v>
      </c>
      <c r="P12" s="302">
        <v>915.1</v>
      </c>
      <c r="Q12" s="232">
        <f t="shared" si="0"/>
        <v>2.1316964285714311E-2</v>
      </c>
    </row>
    <row r="13" spans="3:17" x14ac:dyDescent="0.2">
      <c r="C13" s="199">
        <v>2003</v>
      </c>
      <c r="D13" s="226">
        <v>154.4</v>
      </c>
      <c r="E13" s="236">
        <f t="shared" si="1"/>
        <v>2.8647568287808206E-2</v>
      </c>
      <c r="F13" s="297">
        <v>592.29999999999995</v>
      </c>
      <c r="G13" s="236">
        <f t="shared" si="1"/>
        <v>2.8655783258075725E-2</v>
      </c>
      <c r="H13" s="298">
        <v>136.6</v>
      </c>
      <c r="I13" s="236">
        <f t="shared" si="1"/>
        <v>2.1690351533283515E-2</v>
      </c>
      <c r="J13" s="86">
        <v>63.1</v>
      </c>
      <c r="K13" s="236">
        <f t="shared" si="1"/>
        <v>2.1035598705501687E-2</v>
      </c>
      <c r="L13" s="217">
        <v>149.80000000000001</v>
      </c>
      <c r="M13" s="232">
        <f t="shared" si="0"/>
        <v>1.284651791751187E-2</v>
      </c>
      <c r="N13" s="301">
        <v>97.7</v>
      </c>
      <c r="O13" s="232">
        <f t="shared" si="0"/>
        <v>2.0898641588296761E-2</v>
      </c>
      <c r="P13" s="303">
        <v>992.9</v>
      </c>
      <c r="Q13" s="232">
        <f t="shared" si="0"/>
        <v>8.5018030816304171E-2</v>
      </c>
    </row>
    <row r="14" spans="3:17" x14ac:dyDescent="0.2">
      <c r="C14" s="199">
        <v>2004</v>
      </c>
      <c r="D14" s="226">
        <v>168</v>
      </c>
      <c r="E14" s="236">
        <f t="shared" si="1"/>
        <v>8.8082901554404111E-2</v>
      </c>
      <c r="F14" s="297">
        <v>644.5</v>
      </c>
      <c r="G14" s="236">
        <f t="shared" si="1"/>
        <v>8.8131014688502526E-2</v>
      </c>
      <c r="H14" s="298">
        <v>148.19999999999999</v>
      </c>
      <c r="I14" s="236">
        <f t="shared" si="1"/>
        <v>8.4919472913616359E-2</v>
      </c>
      <c r="J14" s="86">
        <v>68.5</v>
      </c>
      <c r="K14" s="236">
        <f t="shared" si="1"/>
        <v>8.5578446909667177E-2</v>
      </c>
      <c r="L14" s="217">
        <v>154.4</v>
      </c>
      <c r="M14" s="232">
        <f t="shared" si="0"/>
        <v>3.0707610146862442E-2</v>
      </c>
      <c r="N14" s="301">
        <v>99.3</v>
      </c>
      <c r="O14" s="232">
        <f t="shared" si="0"/>
        <v>1.6376663254861763E-2</v>
      </c>
      <c r="P14" s="303">
        <v>1091.0999999999999</v>
      </c>
      <c r="Q14" s="232">
        <f t="shared" si="0"/>
        <v>9.8902205660187259E-2</v>
      </c>
    </row>
    <row r="15" spans="3:17" x14ac:dyDescent="0.2">
      <c r="C15" s="199">
        <v>2005</v>
      </c>
      <c r="D15" s="226">
        <v>255.2</v>
      </c>
      <c r="E15" s="236">
        <f t="shared" si="1"/>
        <v>0.51904761904761898</v>
      </c>
      <c r="F15" s="297">
        <v>979</v>
      </c>
      <c r="G15" s="236">
        <f t="shared" si="1"/>
        <v>0.51900698215671059</v>
      </c>
      <c r="H15" s="298">
        <v>166.8</v>
      </c>
      <c r="I15" s="236">
        <f t="shared" si="1"/>
        <v>0.12550607287449408</v>
      </c>
      <c r="J15" s="86">
        <v>77.099999999999994</v>
      </c>
      <c r="K15" s="236">
        <f t="shared" si="1"/>
        <v>0.12554744525547437</v>
      </c>
      <c r="L15" s="217">
        <v>183.6</v>
      </c>
      <c r="M15" s="232">
        <f t="shared" si="0"/>
        <v>0.18911917098445588</v>
      </c>
      <c r="N15" s="301">
        <v>109</v>
      </c>
      <c r="O15" s="232">
        <f t="shared" si="0"/>
        <v>9.76837865055388E-2</v>
      </c>
      <c r="P15" s="303">
        <v>1242.9000000000001</v>
      </c>
      <c r="Q15" s="232">
        <f t="shared" si="0"/>
        <v>0.1391256530107233</v>
      </c>
    </row>
    <row r="16" spans="3:17" x14ac:dyDescent="0.2">
      <c r="C16" s="199">
        <v>2006</v>
      </c>
      <c r="D16" s="243">
        <v>255.5</v>
      </c>
      <c r="E16" s="236">
        <f t="shared" si="1"/>
        <v>1.1755485893417373E-3</v>
      </c>
      <c r="F16" s="297">
        <v>980.1</v>
      </c>
      <c r="G16" s="236">
        <f t="shared" si="1"/>
        <v>1.1235955056180008E-3</v>
      </c>
      <c r="H16" s="298">
        <v>184.8</v>
      </c>
      <c r="I16" s="236">
        <f t="shared" si="1"/>
        <v>0.1079136690647482</v>
      </c>
      <c r="J16" s="86">
        <v>85.2</v>
      </c>
      <c r="K16" s="236">
        <f t="shared" si="1"/>
        <v>0.10505836575875498</v>
      </c>
      <c r="L16" s="217">
        <v>221.3</v>
      </c>
      <c r="M16" s="232">
        <f t="shared" si="0"/>
        <v>0.20533769063180837</v>
      </c>
      <c r="N16" s="301">
        <v>124.3</v>
      </c>
      <c r="O16" s="232">
        <f t="shared" si="0"/>
        <v>0.1403669724770642</v>
      </c>
      <c r="P16" s="303">
        <v>1369.3</v>
      </c>
      <c r="Q16" s="232">
        <f t="shared" si="0"/>
        <v>0.10169764261002483</v>
      </c>
    </row>
    <row r="17" spans="3:15" x14ac:dyDescent="0.2">
      <c r="C17" s="199">
        <v>2007</v>
      </c>
      <c r="D17" s="226">
        <v>271.10000000000002</v>
      </c>
      <c r="E17" s="236">
        <f t="shared" si="1"/>
        <v>6.105675146771046E-2</v>
      </c>
      <c r="F17" s="297">
        <v>1040</v>
      </c>
      <c r="G17" s="236">
        <f t="shared" si="1"/>
        <v>6.1116212631364124E-2</v>
      </c>
      <c r="H17" s="304">
        <v>195.3</v>
      </c>
      <c r="I17" s="236">
        <f t="shared" si="1"/>
        <v>5.6818181818181816E-2</v>
      </c>
      <c r="J17" s="86">
        <v>90</v>
      </c>
      <c r="K17" s="236">
        <f t="shared" si="1"/>
        <v>5.6338028169014051E-2</v>
      </c>
      <c r="L17" s="244" t="s">
        <v>91</v>
      </c>
      <c r="M17" s="245" t="s">
        <v>91</v>
      </c>
      <c r="N17" s="305"/>
      <c r="O17" s="305"/>
    </row>
    <row r="18" spans="3:15" ht="15.75" x14ac:dyDescent="0.25">
      <c r="C18" s="246">
        <v>2008</v>
      </c>
      <c r="D18" s="226">
        <v>281.10000000000002</v>
      </c>
      <c r="E18" s="236">
        <f t="shared" si="1"/>
        <v>3.6886757654002213E-2</v>
      </c>
      <c r="F18" s="306">
        <v>1085.5999999999999</v>
      </c>
      <c r="G18" s="236">
        <f t="shared" si="1"/>
        <v>4.3846153846153757E-2</v>
      </c>
      <c r="H18" s="100">
        <v>222.5</v>
      </c>
      <c r="I18" s="236">
        <f t="shared" si="1"/>
        <v>0.13927291346646178</v>
      </c>
      <c r="J18" s="101">
        <v>102.5</v>
      </c>
      <c r="K18" s="236">
        <f t="shared" si="1"/>
        <v>0.1388888888888889</v>
      </c>
    </row>
    <row r="19" spans="3:15" x14ac:dyDescent="0.2">
      <c r="C19" s="252" t="s">
        <v>4</v>
      </c>
      <c r="D19" s="250">
        <v>255.1</v>
      </c>
      <c r="E19" s="236">
        <f t="shared" si="1"/>
        <v>-9.2493774457488534E-2</v>
      </c>
      <c r="F19" s="307">
        <v>978.6</v>
      </c>
      <c r="G19" s="236">
        <f t="shared" si="1"/>
        <v>-9.8563006632276989E-2</v>
      </c>
      <c r="H19" s="108">
        <v>205.3</v>
      </c>
      <c r="I19" s="236">
        <f t="shared" si="1"/>
        <v>-7.7303370786516806E-2</v>
      </c>
      <c r="J19" s="101">
        <v>94.6</v>
      </c>
      <c r="K19" s="236">
        <f t="shared" si="1"/>
        <v>-7.7073170731707372E-2</v>
      </c>
    </row>
    <row r="20" spans="3:15" x14ac:dyDescent="0.2">
      <c r="C20" s="252" t="s">
        <v>5</v>
      </c>
      <c r="D20" s="257">
        <v>256.2</v>
      </c>
      <c r="E20" s="236">
        <f t="shared" si="1"/>
        <v>4.3120344962759476E-3</v>
      </c>
      <c r="F20" s="308">
        <v>926.1</v>
      </c>
      <c r="G20" s="236">
        <f t="shared" si="1"/>
        <v>-5.3648068669527899E-2</v>
      </c>
      <c r="H20" s="113">
        <v>215</v>
      </c>
      <c r="I20" s="236">
        <f t="shared" si="1"/>
        <v>4.7247929858743244E-2</v>
      </c>
      <c r="J20" s="114"/>
      <c r="K20" s="236">
        <f t="shared" si="1"/>
        <v>-1</v>
      </c>
    </row>
    <row r="21" spans="3:15" ht="15.75" x14ac:dyDescent="0.25">
      <c r="C21" s="269">
        <v>2011</v>
      </c>
      <c r="D21" s="102">
        <v>269.39999999999998</v>
      </c>
      <c r="E21" s="236"/>
      <c r="F21" s="309">
        <v>994.4</v>
      </c>
      <c r="H21" s="113">
        <v>217.1</v>
      </c>
      <c r="J21" s="114">
        <v>100</v>
      </c>
    </row>
    <row r="22" spans="3:15" ht="15.75" x14ac:dyDescent="0.25">
      <c r="C22" s="272">
        <v>2012</v>
      </c>
      <c r="D22" s="250"/>
      <c r="E22" s="279"/>
      <c r="F22" s="310"/>
      <c r="H22" s="311" t="s">
        <v>91</v>
      </c>
    </row>
    <row r="23" spans="3:15" x14ac:dyDescent="0.2">
      <c r="H23" s="312"/>
    </row>
    <row r="24" spans="3:15" ht="22.5" x14ac:dyDescent="0.2">
      <c r="H24" s="31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INFLATION INDICES</vt:lpstr>
      <vt:lpstr>Indices % ANNUAL Inflation</vt:lpstr>
      <vt:lpstr>Caltrans CCI Reset 2020 - Year</vt:lpstr>
      <vt:lpstr>Caltrans CCI Reset 2020 by QTR</vt:lpstr>
      <vt:lpstr>LINKS to Indices</vt:lpstr>
      <vt:lpstr>All Old Indices</vt:lpstr>
      <vt:lpstr>Old Indices Inflation % Annual</vt:lpstr>
      <vt:lpstr>Old reset Calc checks</vt:lpstr>
      <vt:lpstr>'Indices % ANNUAL Inflation'!Print_Area</vt:lpstr>
      <vt:lpstr>'INFLATION INDICES'!Print_Area</vt:lpstr>
    </vt:vector>
  </TitlesOfParts>
  <Company>US DOT, FHWA, 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HHIRSBRU</dc:creator>
  <cp:lastModifiedBy>Hirsbrunner, Heidi (FHWA)</cp:lastModifiedBy>
  <cp:lastPrinted>2019-07-25T17:09:31Z</cp:lastPrinted>
  <dcterms:created xsi:type="dcterms:W3CDTF">2006-04-21T19:25:38Z</dcterms:created>
  <dcterms:modified xsi:type="dcterms:W3CDTF">2024-11-07T15:07:58Z</dcterms:modified>
</cp:coreProperties>
</file>