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97D2BCF8-6FB5-4BFA-83A1-AB09AFEF8A2A}\NT\8\"/>
    </mc:Choice>
  </mc:AlternateContent>
  <xr:revisionPtr revIDLastSave="0" documentId="13_ncr:1_{4BC9B94C-BF0C-4595-9301-F78AC4EBD451}" xr6:coauthVersionLast="47" xr6:coauthVersionMax="47" xr10:uidLastSave="{00000000-0000-0000-0000-000000000000}"/>
  <bookViews>
    <workbookView xWindow="6165" yWindow="3045" windowWidth="21600" windowHeight="11175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3" i="1" l="1"/>
  <c r="B42" i="1"/>
  <c r="B41" i="1" l="1"/>
  <c r="C46" i="1" l="1"/>
  <c r="D46" i="1" s="1"/>
  <c r="B40" i="1"/>
  <c r="B39" i="1" l="1"/>
  <c r="B38" i="1"/>
  <c r="C41" i="1" s="1"/>
  <c r="D41" i="1" s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C37" i="1" l="1"/>
  <c r="D37" i="1" s="1"/>
  <c r="C33" i="1"/>
  <c r="D33" i="1" s="1"/>
  <c r="C28" i="1"/>
  <c r="D28" i="1" s="1"/>
  <c r="B21" i="1"/>
  <c r="B20" i="1"/>
  <c r="B19" i="1"/>
  <c r="B18" i="1"/>
  <c r="B17" i="1"/>
  <c r="C20" i="1" s="1"/>
  <c r="D20" i="1" s="1"/>
  <c r="B16" i="1"/>
  <c r="B15" i="1"/>
  <c r="B14" i="1"/>
  <c r="B13" i="1"/>
  <c r="B12" i="1"/>
  <c r="B11" i="1"/>
  <c r="C9" i="2"/>
  <c r="B9" i="2"/>
  <c r="B8" i="2"/>
  <c r="B7" i="2"/>
  <c r="B6" i="2"/>
  <c r="B10" i="1"/>
  <c r="B8" i="1"/>
  <c r="B9" i="1"/>
  <c r="C24" i="1" l="1"/>
  <c r="D24" i="1" s="1"/>
  <c r="C16" i="1"/>
  <c r="D16" i="1" s="1"/>
  <c r="C11" i="1"/>
  <c r="D11" i="1" s="1"/>
  <c r="A5" i="1"/>
  <c r="A6" i="1" s="1"/>
  <c r="A7" i="1" s="1"/>
</calcChain>
</file>

<file path=xl/sharedStrings.xml><?xml version="1.0" encoding="utf-8"?>
<sst xmlns="http://schemas.openxmlformats.org/spreadsheetml/2006/main" count="44" uniqueCount="11">
  <si>
    <t>Week Ending</t>
  </si>
  <si>
    <t>Monthly Performance Price Index (MPPI)</t>
  </si>
  <si>
    <t>BPI =</t>
  </si>
  <si>
    <t>Average Selling Prices Asphalt Cement US$/ST</t>
  </si>
  <si>
    <t xml:space="preserve"> </t>
  </si>
  <si>
    <t xml:space="preserve">  </t>
  </si>
  <si>
    <t>Base Price Index (BPI)</t>
  </si>
  <si>
    <t>Monthly MPPI/BPI Ratio (Min = 0.4, Max = 1.6)</t>
  </si>
  <si>
    <t>Week Ending (Saturday)</t>
  </si>
  <si>
    <t>Project: UT FLAP WEB 10(1) Causey Reservoir Access                         Region: Rocky Mountain</t>
  </si>
  <si>
    <t>Project: 6982AF25C000012, UT FLAP WEB 10(1) Causey Reservoir Access                         Region: Rocky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</si>
</sst>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0" fontId="1" fillId="3" borderId="2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8" xfId="0" applyFill="1" applyBorder="1"/>
    <xf numFmtId="2" fontId="2" fillId="0" borderId="15" xfId="0" applyNumberFormat="1" applyFont="1" applyBorder="1"/>
    <xf numFmtId="0" fontId="0" fillId="2" borderId="1" xfId="0" applyFill="1" applyBorder="1"/>
    <xf numFmtId="0" fontId="0" fillId="2" borderId="3" xfId="0" applyFill="1" applyBorder="1"/>
    <xf numFmtId="2" fontId="0" fillId="0" borderId="5" xfId="0" applyNumberFormat="1" applyBorder="1"/>
    <xf numFmtId="164" fontId="0" fillId="0" borderId="3" xfId="0" quotePrefix="1" applyNumberFormat="1" applyBorder="1"/>
    <xf numFmtId="164" fontId="0" fillId="0" borderId="1" xfId="0" quotePrefix="1" applyNumberFormat="1" applyBorder="1"/>
    <xf numFmtId="164" fontId="0" fillId="0" borderId="5" xfId="0" quotePrefix="1" applyNumberFormat="1" applyBorder="1"/>
    <xf numFmtId="166" fontId="0" fillId="0" borderId="1" xfId="0" applyNumberFormat="1" applyBorder="1"/>
    <xf numFmtId="166" fontId="0" fillId="0" borderId="5" xfId="0" applyNumberFormat="1" applyBorder="1"/>
    <xf numFmtId="0" fontId="0" fillId="2" borderId="6" xfId="0" applyFill="1" applyBorder="1"/>
    <xf numFmtId="0" fontId="0" fillId="2" borderId="9" xfId="0" applyFill="1" applyBorder="1"/>
    <xf numFmtId="165" fontId="0" fillId="2" borderId="7" xfId="0" applyNumberFormat="1" applyFill="1" applyBorder="1"/>
    <xf numFmtId="165" fontId="0" fillId="2" borderId="8" xfId="0" applyNumberFormat="1" applyFill="1" applyBorder="1"/>
    <xf numFmtId="165" fontId="0" fillId="0" borderId="2" xfId="0" applyNumberFormat="1" applyBorder="1"/>
    <xf numFmtId="165" fontId="0" fillId="0" borderId="4" xfId="0" applyNumberFormat="1" applyBorder="1"/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2" borderId="6" xfId="0" applyFill="1" applyBorder="1" applyAlignment="1"/>
    <xf numFmtId="0" fontId="0" fillId="2" borderId="9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3" borderId="5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>
      <pane ySplit="7" topLeftCell="A31" activePane="bottomLeft" state="frozen"/>
      <selection pane="bottomLeft" activeCell="F42" sqref="F42"/>
    </sheetView>
  </sheetViews>
  <sheetFormatPr defaultRowHeight="12.75" x14ac:dyDescent="0.2"/>
  <cols>
    <col min="1" max="1" width="22.7109375" customWidth="1"/>
    <col min="2" max="2" width="14.7109375" customWidth="1"/>
    <col min="3" max="3" width="18.28515625" customWidth="1"/>
    <col min="4" max="4" width="13.42578125" customWidth="1"/>
    <col min="5" max="5" width="8.7109375" customWidth="1"/>
    <col min="9" max="9" width="9.28515625" customWidth="1"/>
  </cols>
  <sheetData>
    <row r="1" spans="1:14" ht="36.75" customHeight="1" thickBot="1" x14ac:dyDescent="0.25">
      <c r="A1" s="28" t="s">
        <v>10</v>
      </c>
      <c r="B1" s="29"/>
      <c r="C1" s="29"/>
      <c r="D1" s="29"/>
      <c r="E1" s="30"/>
    </row>
    <row r="2" spans="1:14" ht="41.25" customHeight="1" x14ac:dyDescent="0.2">
      <c r="A2" s="31" t="s">
        <v>8</v>
      </c>
      <c r="B2" s="31" t="s">
        <v>3</v>
      </c>
      <c r="C2" s="31" t="s">
        <v>1</v>
      </c>
      <c r="D2" s="33" t="s">
        <v>7</v>
      </c>
      <c r="E2" s="34"/>
    </row>
    <row r="3" spans="1:14" ht="23.25" customHeight="1" thickBot="1" x14ac:dyDescent="0.25">
      <c r="A3" s="32"/>
      <c r="B3" s="32"/>
      <c r="C3" s="39"/>
      <c r="D3" s="6" t="s">
        <v>2</v>
      </c>
      <c r="E3" s="7">
        <v>512.5</v>
      </c>
      <c r="F3" s="1"/>
      <c r="G3" s="1"/>
      <c r="H3" s="1"/>
      <c r="I3" s="1"/>
      <c r="J3" s="1"/>
      <c r="K3" s="1"/>
      <c r="L3" s="1"/>
      <c r="M3" s="1"/>
      <c r="N3" s="1"/>
    </row>
    <row r="4" spans="1:14" ht="13.5" hidden="1" thickBot="1" x14ac:dyDescent="0.25">
      <c r="A4" s="2">
        <v>38779</v>
      </c>
      <c r="B4" s="3"/>
      <c r="C4" s="4"/>
      <c r="D4" s="35"/>
      <c r="E4" s="36"/>
    </row>
    <row r="5" spans="1:14" ht="13.5" hidden="1" thickBot="1" x14ac:dyDescent="0.25">
      <c r="A5" s="2">
        <f t="shared" ref="A5:A7" si="0">A4+7</f>
        <v>38786</v>
      </c>
      <c r="B5" s="3"/>
      <c r="C5" s="4"/>
      <c r="D5" s="37"/>
      <c r="E5" s="38"/>
    </row>
    <row r="6" spans="1:14" ht="13.5" hidden="1" thickBot="1" x14ac:dyDescent="0.25">
      <c r="A6" s="2">
        <f t="shared" si="0"/>
        <v>38793</v>
      </c>
      <c r="B6" s="3"/>
      <c r="C6" s="4"/>
      <c r="D6" s="37"/>
      <c r="E6" s="38"/>
    </row>
    <row r="7" spans="1:14" ht="13.5" hidden="1" thickBot="1" x14ac:dyDescent="0.25">
      <c r="A7" s="2">
        <f t="shared" si="0"/>
        <v>38800</v>
      </c>
      <c r="B7" s="3"/>
      <c r="C7" s="4"/>
      <c r="D7" s="37"/>
      <c r="E7" s="38"/>
    </row>
    <row r="8" spans="1:14" x14ac:dyDescent="0.2">
      <c r="A8" s="17">
        <v>45997</v>
      </c>
      <c r="B8" s="5">
        <f t="shared" ref="B8:B10" si="1">(475+535+445+590+460+570)/6</f>
        <v>512.5</v>
      </c>
      <c r="C8" s="15"/>
      <c r="D8" s="22"/>
      <c r="E8" s="23"/>
    </row>
    <row r="9" spans="1:14" x14ac:dyDescent="0.2">
      <c r="A9" s="18">
        <v>46004</v>
      </c>
      <c r="B9" s="5">
        <f t="shared" si="1"/>
        <v>512.5</v>
      </c>
      <c r="C9" s="14"/>
      <c r="D9" s="24"/>
      <c r="E9" s="25"/>
    </row>
    <row r="10" spans="1:14" x14ac:dyDescent="0.2">
      <c r="A10" s="18">
        <v>46011</v>
      </c>
      <c r="B10" s="5">
        <f t="shared" si="1"/>
        <v>512.5</v>
      </c>
      <c r="C10" s="14"/>
      <c r="D10" s="24"/>
      <c r="E10" s="25"/>
    </row>
    <row r="11" spans="1:14" ht="13.5" thickBot="1" x14ac:dyDescent="0.25">
      <c r="A11" s="19">
        <v>46018</v>
      </c>
      <c r="B11" s="16">
        <f>(475+535+445+590+460+570)/6</f>
        <v>512.5</v>
      </c>
      <c r="C11" s="16">
        <f>SUM(B8:B11)/COUNT(B8:B11)</f>
        <v>512.5</v>
      </c>
      <c r="D11" s="26">
        <f>C11/$E$3</f>
        <v>1</v>
      </c>
      <c r="E11" s="27"/>
    </row>
    <row r="12" spans="1:14" x14ac:dyDescent="0.2">
      <c r="A12" s="17">
        <v>46025</v>
      </c>
      <c r="B12" s="5">
        <f t="shared" ref="B12:B13" si="2">(475+535+445+590+460+570)/6</f>
        <v>512.5</v>
      </c>
      <c r="C12" s="15"/>
      <c r="D12" s="22"/>
      <c r="E12" s="23"/>
    </row>
    <row r="13" spans="1:14" x14ac:dyDescent="0.2">
      <c r="A13" s="18">
        <v>46032</v>
      </c>
      <c r="B13" s="5">
        <f t="shared" si="2"/>
        <v>512.5</v>
      </c>
      <c r="C13" s="14"/>
      <c r="D13" s="24"/>
      <c r="E13" s="25"/>
    </row>
    <row r="14" spans="1:14" x14ac:dyDescent="0.2">
      <c r="A14" s="18">
        <v>46039</v>
      </c>
      <c r="B14" s="5">
        <f t="shared" ref="B14:B21" si="3">(475+535+400+590+460+570)/6</f>
        <v>505</v>
      </c>
      <c r="C14" s="14"/>
      <c r="D14" s="24"/>
      <c r="E14" s="25"/>
    </row>
    <row r="15" spans="1:14" x14ac:dyDescent="0.2">
      <c r="A15" s="20">
        <v>46046</v>
      </c>
      <c r="B15" s="5">
        <f t="shared" si="3"/>
        <v>505</v>
      </c>
      <c r="C15" s="14"/>
      <c r="D15" s="24"/>
      <c r="E15" s="25"/>
    </row>
    <row r="16" spans="1:14" ht="13.5" thickBot="1" x14ac:dyDescent="0.25">
      <c r="A16" s="21">
        <v>46053</v>
      </c>
      <c r="B16" s="16">
        <f t="shared" si="3"/>
        <v>505</v>
      </c>
      <c r="C16" s="16">
        <f>SUM(B13:B16)/COUNT(B13:B16)</f>
        <v>506.875</v>
      </c>
      <c r="D16" s="26">
        <f>C16/$E$3</f>
        <v>0.98902439024390243</v>
      </c>
      <c r="E16" s="27"/>
    </row>
    <row r="17" spans="1:5" x14ac:dyDescent="0.2">
      <c r="A17" s="17">
        <v>46060</v>
      </c>
      <c r="B17" s="5">
        <f t="shared" si="3"/>
        <v>505</v>
      </c>
      <c r="C17" s="15"/>
      <c r="D17" s="22"/>
      <c r="E17" s="23"/>
    </row>
    <row r="18" spans="1:5" x14ac:dyDescent="0.2">
      <c r="A18" s="18">
        <v>46067</v>
      </c>
      <c r="B18" s="5">
        <f t="shared" si="3"/>
        <v>505</v>
      </c>
      <c r="C18" s="14"/>
      <c r="D18" s="24"/>
      <c r="E18" s="25"/>
    </row>
    <row r="19" spans="1:5" x14ac:dyDescent="0.2">
      <c r="A19" s="18">
        <v>46074</v>
      </c>
      <c r="B19" s="5">
        <f t="shared" si="3"/>
        <v>505</v>
      </c>
      <c r="C19" s="14"/>
      <c r="D19" s="24"/>
      <c r="E19" s="25"/>
    </row>
    <row r="20" spans="1:5" ht="13.5" thickBot="1" x14ac:dyDescent="0.25">
      <c r="A20" s="19">
        <v>46081</v>
      </c>
      <c r="B20" s="16">
        <f t="shared" si="3"/>
        <v>505</v>
      </c>
      <c r="C20" s="16">
        <f>SUM(B17:B20)/COUNT(B17:B20)</f>
        <v>505</v>
      </c>
      <c r="D20" s="26">
        <f>C20/$E$3</f>
        <v>0.98536585365853657</v>
      </c>
      <c r="E20" s="27"/>
    </row>
    <row r="21" spans="1:5" x14ac:dyDescent="0.2">
      <c r="A21" s="17">
        <v>46088</v>
      </c>
      <c r="B21" s="5">
        <f t="shared" si="3"/>
        <v>505</v>
      </c>
      <c r="C21" s="15"/>
      <c r="D21" s="22"/>
      <c r="E21" s="23"/>
    </row>
    <row r="22" spans="1:5" x14ac:dyDescent="0.2">
      <c r="A22" s="18">
        <v>46095</v>
      </c>
      <c r="B22" s="5">
        <f>(475+535+450+625+550+600)/6</f>
        <v>539.16666666666663</v>
      </c>
      <c r="C22" s="14"/>
      <c r="D22" s="24"/>
      <c r="E22" s="25"/>
    </row>
    <row r="23" spans="1:5" x14ac:dyDescent="0.2">
      <c r="A23" s="18">
        <v>46102</v>
      </c>
      <c r="B23" s="5">
        <f>(475+535+450+625+530+600)/6</f>
        <v>535.83333333333337</v>
      </c>
      <c r="C23" s="14"/>
      <c r="D23" s="24"/>
      <c r="E23" s="25"/>
    </row>
    <row r="24" spans="1:5" ht="13.5" thickBot="1" x14ac:dyDescent="0.25">
      <c r="A24" s="19">
        <v>46109</v>
      </c>
      <c r="B24" s="16">
        <f>(475+550+475+700+530+600)/6</f>
        <v>555</v>
      </c>
      <c r="C24" s="16">
        <f>SUM(B21:B24)/COUNT(B21:B24)</f>
        <v>533.75</v>
      </c>
      <c r="D24" s="26">
        <f>C24/$E$3</f>
        <v>1.0414634146341464</v>
      </c>
      <c r="E24" s="27"/>
    </row>
    <row r="25" spans="1:5" x14ac:dyDescent="0.2">
      <c r="A25" s="18">
        <v>46116</v>
      </c>
      <c r="B25" s="5">
        <f>(475+550+475+700+530+600)/6</f>
        <v>555</v>
      </c>
      <c r="C25" s="15"/>
      <c r="D25" s="22"/>
      <c r="E25" s="23"/>
    </row>
    <row r="26" spans="1:5" x14ac:dyDescent="0.2">
      <c r="A26" s="18">
        <v>46123</v>
      </c>
      <c r="B26" s="5">
        <f>(525+550+500+700+550+600)/6</f>
        <v>570.83333333333337</v>
      </c>
      <c r="C26" s="14"/>
      <c r="D26" s="24"/>
      <c r="E26" s="25"/>
    </row>
    <row r="27" spans="1:5" x14ac:dyDescent="0.2">
      <c r="A27" s="18">
        <v>46130</v>
      </c>
      <c r="B27" s="5">
        <f>(525+575+525+700+550+600)/6</f>
        <v>579.16666666666663</v>
      </c>
      <c r="C27" s="14"/>
      <c r="D27" s="24"/>
      <c r="E27" s="25"/>
    </row>
    <row r="28" spans="1:5" ht="13.5" thickBot="1" x14ac:dyDescent="0.25">
      <c r="A28" s="19">
        <v>46137</v>
      </c>
      <c r="B28" s="16">
        <f>(525+575+525+700+550+600)/6</f>
        <v>579.16666666666663</v>
      </c>
      <c r="C28" s="16">
        <f>SUM(B25:B28)/COUNT(B25:B28)</f>
        <v>571.04166666666663</v>
      </c>
      <c r="D28" s="26">
        <f>C28/$E$3</f>
        <v>1.1142276422764228</v>
      </c>
      <c r="E28" s="27"/>
    </row>
    <row r="29" spans="1:5" x14ac:dyDescent="0.2">
      <c r="A29" s="17">
        <v>46144</v>
      </c>
      <c r="B29" s="5">
        <f>(525+575+525+700+550+600)/6</f>
        <v>579.16666666666663</v>
      </c>
      <c r="C29" s="15"/>
      <c r="D29" s="22"/>
      <c r="E29" s="23"/>
    </row>
    <row r="30" spans="1:5" x14ac:dyDescent="0.2">
      <c r="A30" s="18">
        <v>46151</v>
      </c>
      <c r="B30" s="5">
        <f>(525+575+525+700+550+600)/6</f>
        <v>579.16666666666663</v>
      </c>
      <c r="C30" s="14"/>
      <c r="D30" s="24"/>
      <c r="E30" s="25"/>
    </row>
    <row r="31" spans="1:5" x14ac:dyDescent="0.2">
      <c r="A31" s="18">
        <v>46158</v>
      </c>
      <c r="B31" s="5">
        <f>(550+575+575+700+550+620)/6</f>
        <v>595</v>
      </c>
      <c r="C31" s="14"/>
      <c r="D31" s="24"/>
      <c r="E31" s="25"/>
    </row>
    <row r="32" spans="1:5" x14ac:dyDescent="0.2">
      <c r="A32" s="20">
        <v>46165</v>
      </c>
      <c r="B32" s="5">
        <f>(550+575+575+700+550+620)/6</f>
        <v>595</v>
      </c>
      <c r="C32" s="14"/>
      <c r="D32" s="24"/>
      <c r="E32" s="25"/>
    </row>
    <row r="33" spans="1:5" ht="13.5" thickBot="1" x14ac:dyDescent="0.25">
      <c r="A33" s="21">
        <v>46172</v>
      </c>
      <c r="B33" s="16">
        <f>(550+575+575+700+550+620)/6</f>
        <v>595</v>
      </c>
      <c r="C33" s="16">
        <f>SUM(B30:B33)/COUNT(B30:B33)</f>
        <v>591.04166666666663</v>
      </c>
      <c r="D33" s="26">
        <f>C33/$E$3</f>
        <v>1.153252032520325</v>
      </c>
      <c r="E33" s="27"/>
    </row>
    <row r="34" spans="1:5" x14ac:dyDescent="0.2">
      <c r="A34" s="18">
        <v>46179</v>
      </c>
      <c r="B34" s="5">
        <f t="shared" ref="B34:B43" si="4">(500+550+550+725+575+650)/6</f>
        <v>591.66666666666663</v>
      </c>
      <c r="C34" s="15"/>
      <c r="D34" s="22"/>
      <c r="E34" s="23"/>
    </row>
    <row r="35" spans="1:5" x14ac:dyDescent="0.2">
      <c r="A35" s="18">
        <v>46186</v>
      </c>
      <c r="B35" s="5">
        <f t="shared" si="4"/>
        <v>591.66666666666663</v>
      </c>
      <c r="C35" s="14"/>
      <c r="D35" s="24"/>
      <c r="E35" s="25"/>
    </row>
    <row r="36" spans="1:5" x14ac:dyDescent="0.2">
      <c r="A36" s="18">
        <v>46193</v>
      </c>
      <c r="B36" s="5">
        <f t="shared" si="4"/>
        <v>591.66666666666663</v>
      </c>
      <c r="C36" s="14"/>
      <c r="D36" s="24"/>
      <c r="E36" s="25"/>
    </row>
    <row r="37" spans="1:5" ht="13.5" thickBot="1" x14ac:dyDescent="0.25">
      <c r="A37" s="19">
        <v>46200</v>
      </c>
      <c r="B37" s="16">
        <f t="shared" si="4"/>
        <v>591.66666666666663</v>
      </c>
      <c r="C37" s="16">
        <f>SUM(B34:B37)/COUNT(B34:B37)</f>
        <v>591.66666666666663</v>
      </c>
      <c r="D37" s="26">
        <f>C37/$E$3</f>
        <v>1.154471544715447</v>
      </c>
      <c r="E37" s="27"/>
    </row>
    <row r="38" spans="1:5" x14ac:dyDescent="0.2">
      <c r="A38" s="17">
        <v>46207</v>
      </c>
      <c r="B38" s="5">
        <f t="shared" si="4"/>
        <v>591.66666666666663</v>
      </c>
      <c r="C38" s="15"/>
      <c r="D38" s="22"/>
      <c r="E38" s="23"/>
    </row>
    <row r="39" spans="1:5" x14ac:dyDescent="0.2">
      <c r="A39" s="18">
        <v>46214</v>
      </c>
      <c r="B39" s="5">
        <f t="shared" si="4"/>
        <v>591.66666666666663</v>
      </c>
      <c r="C39" s="14"/>
      <c r="D39" s="24"/>
      <c r="E39" s="25"/>
    </row>
    <row r="40" spans="1:5" x14ac:dyDescent="0.2">
      <c r="A40" s="18">
        <v>46221</v>
      </c>
      <c r="B40" s="5">
        <f t="shared" si="4"/>
        <v>591.66666666666663</v>
      </c>
      <c r="C40" s="14"/>
      <c r="D40" s="24"/>
      <c r="E40" s="25"/>
    </row>
    <row r="41" spans="1:5" ht="13.5" thickBot="1" x14ac:dyDescent="0.25">
      <c r="A41" s="19">
        <v>46228</v>
      </c>
      <c r="B41" s="16">
        <f t="shared" si="4"/>
        <v>591.66666666666663</v>
      </c>
      <c r="C41" s="16">
        <f>SUM(B38:B41)/COUNT(B38:B41)</f>
        <v>591.66666666666663</v>
      </c>
      <c r="D41" s="26">
        <f>C41/$E$3</f>
        <v>1.154471544715447</v>
      </c>
      <c r="E41" s="27"/>
    </row>
    <row r="42" spans="1:5" x14ac:dyDescent="0.2">
      <c r="A42" s="17">
        <v>46235</v>
      </c>
      <c r="B42" s="5">
        <f t="shared" si="4"/>
        <v>591.66666666666663</v>
      </c>
      <c r="C42" s="15"/>
      <c r="D42" s="22"/>
      <c r="E42" s="23"/>
    </row>
    <row r="43" spans="1:5" x14ac:dyDescent="0.2">
      <c r="A43" s="18">
        <v>46242</v>
      </c>
      <c r="B43" s="5">
        <f t="shared" si="4"/>
        <v>591.66666666666663</v>
      </c>
      <c r="C43" s="14"/>
      <c r="D43" s="24"/>
      <c r="E43" s="25"/>
    </row>
    <row r="44" spans="1:5" x14ac:dyDescent="0.2">
      <c r="A44" s="18">
        <v>46249</v>
      </c>
      <c r="B44" s="5"/>
      <c r="C44" s="14"/>
      <c r="D44" s="24"/>
      <c r="E44" s="25"/>
    </row>
    <row r="45" spans="1:5" x14ac:dyDescent="0.2">
      <c r="A45" s="20">
        <v>46256</v>
      </c>
      <c r="B45" s="5"/>
      <c r="C45" s="14"/>
      <c r="D45" s="24"/>
      <c r="E45" s="25"/>
    </row>
    <row r="46" spans="1:5" ht="13.5" thickBot="1" x14ac:dyDescent="0.25">
      <c r="A46" s="21">
        <v>46263</v>
      </c>
      <c r="B46" s="16"/>
      <c r="C46" s="16">
        <f>SUM(B43:B46)/COUNT(B43:B46)</f>
        <v>591.66666666666663</v>
      </c>
      <c r="D46" s="26">
        <f>C46/$E$3</f>
        <v>1.154471544715447</v>
      </c>
      <c r="E46" s="27"/>
    </row>
  </sheetData>
  <mergeCells count="48">
    <mergeCell ref="D42:E42"/>
    <mergeCell ref="D43:E43"/>
    <mergeCell ref="D44:E44"/>
    <mergeCell ref="D45:E45"/>
    <mergeCell ref="D46:E46"/>
    <mergeCell ref="D29:E29"/>
    <mergeCell ref="D30:E30"/>
    <mergeCell ref="D31:E31"/>
    <mergeCell ref="D32:E32"/>
    <mergeCell ref="D33:E33"/>
    <mergeCell ref="D25:E25"/>
    <mergeCell ref="D26:E26"/>
    <mergeCell ref="D27:E27"/>
    <mergeCell ref="D28:E28"/>
    <mergeCell ref="D13:E13"/>
    <mergeCell ref="D14:E14"/>
    <mergeCell ref="D15:E15"/>
    <mergeCell ref="D16:E16"/>
    <mergeCell ref="D21:E21"/>
    <mergeCell ref="D22:E22"/>
    <mergeCell ref="D23:E23"/>
    <mergeCell ref="D24:E24"/>
    <mergeCell ref="D17:E17"/>
    <mergeCell ref="D18:E18"/>
    <mergeCell ref="D19:E19"/>
    <mergeCell ref="D20:E20"/>
    <mergeCell ref="D6:E6"/>
    <mergeCell ref="D12:E12"/>
    <mergeCell ref="D7:E7"/>
    <mergeCell ref="D8:E8"/>
    <mergeCell ref="D9:E9"/>
    <mergeCell ref="D10:E10"/>
    <mergeCell ref="D11:E11"/>
    <mergeCell ref="A1:E1"/>
    <mergeCell ref="A2:A3"/>
    <mergeCell ref="D2:E2"/>
    <mergeCell ref="D4:E4"/>
    <mergeCell ref="D5:E5"/>
    <mergeCell ref="C2:C3"/>
    <mergeCell ref="B2:B3"/>
    <mergeCell ref="D38:E38"/>
    <mergeCell ref="D39:E39"/>
    <mergeCell ref="D40:E40"/>
    <mergeCell ref="D41:E41"/>
    <mergeCell ref="D34:E34"/>
    <mergeCell ref="D35:E35"/>
    <mergeCell ref="D36:E36"/>
    <mergeCell ref="D37:E37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C9" sqref="C9"/>
    </sheetView>
  </sheetViews>
  <sheetFormatPr defaultRowHeight="12.75" x14ac:dyDescent="0.2"/>
  <cols>
    <col min="1" max="1" width="18" bestFit="1" customWidth="1"/>
    <col min="2" max="2" width="15.7109375" customWidth="1"/>
    <col min="3" max="3" width="32.5703125" customWidth="1"/>
    <col min="4" max="5" width="9.140625" hidden="1" customWidth="1"/>
  </cols>
  <sheetData>
    <row r="1" spans="1:11" ht="39.75" customHeight="1" thickBot="1" x14ac:dyDescent="0.25">
      <c r="A1" s="28" t="s">
        <v>9</v>
      </c>
      <c r="B1" s="29"/>
      <c r="C1" s="29"/>
      <c r="D1" s="29"/>
      <c r="E1" s="30"/>
    </row>
    <row r="2" spans="1:11" ht="41.25" customHeight="1" thickBot="1" x14ac:dyDescent="0.25">
      <c r="A2" s="8" t="s">
        <v>0</v>
      </c>
      <c r="B2" s="9" t="s">
        <v>3</v>
      </c>
      <c r="C2" s="10" t="s">
        <v>6</v>
      </c>
    </row>
    <row r="3" spans="1:11" ht="13.5" hidden="1" thickBot="1" x14ac:dyDescent="0.25">
      <c r="A3" s="2"/>
      <c r="B3" s="5"/>
      <c r="C3" s="4"/>
    </row>
    <row r="4" spans="1:11" ht="13.5" hidden="1" thickBot="1" x14ac:dyDescent="0.25">
      <c r="A4" s="2"/>
      <c r="B4" s="5"/>
      <c r="C4" s="4"/>
    </row>
    <row r="5" spans="1:11" ht="13.5" hidden="1" thickBot="1" x14ac:dyDescent="0.25">
      <c r="A5" s="2"/>
      <c r="B5" s="5"/>
      <c r="C5" s="4" t="s">
        <v>4</v>
      </c>
    </row>
    <row r="6" spans="1:11" x14ac:dyDescent="0.2">
      <c r="A6" s="17">
        <v>45997</v>
      </c>
      <c r="B6" s="5">
        <f t="shared" ref="B6:B9" si="0">(475+535+445+590+460+570)/6</f>
        <v>512.5</v>
      </c>
      <c r="C6" s="11"/>
    </row>
    <row r="7" spans="1:11" x14ac:dyDescent="0.2">
      <c r="A7" s="18">
        <v>46004</v>
      </c>
      <c r="B7" s="5">
        <f t="shared" si="0"/>
        <v>512.5</v>
      </c>
      <c r="C7" s="12"/>
    </row>
    <row r="8" spans="1:11" ht="13.5" thickBot="1" x14ac:dyDescent="0.25">
      <c r="A8" s="18">
        <v>46011</v>
      </c>
      <c r="B8" s="5">
        <f t="shared" si="0"/>
        <v>512.5</v>
      </c>
      <c r="C8" s="12"/>
    </row>
    <row r="9" spans="1:11" ht="13.5" thickBot="1" x14ac:dyDescent="0.25">
      <c r="A9" s="19">
        <v>46018</v>
      </c>
      <c r="B9" s="16">
        <f t="shared" si="0"/>
        <v>512.5</v>
      </c>
      <c r="C9" s="13">
        <f>SUM(B6:B9)/COUNT(B6:B9)</f>
        <v>512.5</v>
      </c>
      <c r="D9" t="s">
        <v>4</v>
      </c>
    </row>
    <row r="10" spans="1:11" x14ac:dyDescent="0.2">
      <c r="F10" t="s">
        <v>4</v>
      </c>
      <c r="H10" t="s">
        <v>4</v>
      </c>
      <c r="J10" t="s">
        <v>4</v>
      </c>
    </row>
    <row r="11" spans="1:11" x14ac:dyDescent="0.2">
      <c r="C11" t="s">
        <v>4</v>
      </c>
      <c r="E11" t="s">
        <v>4</v>
      </c>
      <c r="F11" t="s">
        <v>4</v>
      </c>
      <c r="G11" t="s">
        <v>4</v>
      </c>
      <c r="H11" t="s">
        <v>4</v>
      </c>
      <c r="K11" t="s">
        <v>4</v>
      </c>
    </row>
    <row r="12" spans="1:11" x14ac:dyDescent="0.2">
      <c r="F12" t="s">
        <v>4</v>
      </c>
    </row>
    <row r="13" spans="1:11" x14ac:dyDescent="0.2">
      <c r="F13" t="s">
        <v>4</v>
      </c>
      <c r="G13" t="s">
        <v>4</v>
      </c>
      <c r="H13" t="s">
        <v>4</v>
      </c>
      <c r="I13" t="s">
        <v>4</v>
      </c>
      <c r="K13" t="s">
        <v>4</v>
      </c>
    </row>
    <row r="14" spans="1:11" x14ac:dyDescent="0.2">
      <c r="E14" t="s">
        <v>4</v>
      </c>
      <c r="F14" t="s">
        <v>4</v>
      </c>
      <c r="G14" t="s">
        <v>4</v>
      </c>
    </row>
    <row r="15" spans="1:11" x14ac:dyDescent="0.2">
      <c r="E15" t="s">
        <v>4</v>
      </c>
      <c r="F15" t="s">
        <v>4</v>
      </c>
      <c r="G15" t="s">
        <v>5</v>
      </c>
      <c r="K15" t="s">
        <v>4</v>
      </c>
    </row>
    <row r="16" spans="1:11" x14ac:dyDescent="0.2">
      <c r="F16" t="s">
        <v>4</v>
      </c>
    </row>
    <row r="17" spans="6:11" x14ac:dyDescent="0.2">
      <c r="F17" t="s">
        <v>4</v>
      </c>
      <c r="H17" t="s">
        <v>4</v>
      </c>
    </row>
    <row r="18" spans="6:11" x14ac:dyDescent="0.2">
      <c r="H18" t="s">
        <v>4</v>
      </c>
    </row>
    <row r="19" spans="6:11" x14ac:dyDescent="0.2">
      <c r="G19" t="s">
        <v>4</v>
      </c>
      <c r="H19" t="s">
        <v>4</v>
      </c>
      <c r="I19" t="s">
        <v>4</v>
      </c>
    </row>
    <row r="20" spans="6:11" x14ac:dyDescent="0.2">
      <c r="K20" t="s">
        <v>4</v>
      </c>
    </row>
    <row r="21" spans="6:11" x14ac:dyDescent="0.2">
      <c r="G21" t="s">
        <v>5</v>
      </c>
      <c r="J21" t="s">
        <v>4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2026-08-10T19:18:24Z</dcterms:modified>
</cp:coreProperties>
</file>