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3F38D070-A597-4090-BC67-5F82AC9EEE7C}\NT\0\"/>
    </mc:Choice>
  </mc:AlternateContent>
  <xr:revisionPtr revIDLastSave="0" documentId="13_ncr:1_{0EFDBC09-46B5-4CB5-B3E8-D5D4D6888452}" xr6:coauthVersionLast="47" xr6:coauthVersionMax="47" xr10:uidLastSave="{00000000-0000-0000-0000-000000000000}"/>
  <bookViews>
    <workbookView xWindow="390" yWindow="390" windowWidth="23355" windowHeight="1528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7" i="1" l="1"/>
  <c r="B136" i="1" l="1"/>
  <c r="B135" i="1" l="1"/>
  <c r="B134" i="1" l="1"/>
  <c r="B133" i="1" l="1"/>
  <c r="C137" i="1" l="1"/>
  <c r="B132" i="1" l="1"/>
  <c r="B131" i="1" l="1"/>
  <c r="B130" i="1" l="1"/>
  <c r="B129" i="1" l="1"/>
  <c r="B128" i="1" l="1"/>
  <c r="B127" i="1"/>
  <c r="C133" i="1" l="1"/>
  <c r="B126" i="1" l="1"/>
  <c r="B125" i="1" l="1"/>
  <c r="B124" i="1" l="1"/>
  <c r="C128" i="1"/>
  <c r="B123" i="1"/>
  <c r="B122" i="1" l="1"/>
  <c r="B121" i="1" l="1"/>
  <c r="B120" i="1" l="1"/>
  <c r="B119" i="1" l="1"/>
  <c r="C124" i="1"/>
  <c r="B118" i="1" l="1"/>
  <c r="B117" i="1" l="1"/>
  <c r="B116" i="1"/>
  <c r="B115" i="1" l="1"/>
  <c r="C119" i="1" l="1"/>
  <c r="B114" i="1" l="1"/>
  <c r="B113" i="1"/>
  <c r="B112" i="1"/>
  <c r="B111" i="1"/>
  <c r="B110" i="1"/>
  <c r="B109" i="1"/>
  <c r="B108" i="1"/>
  <c r="B107" i="1"/>
  <c r="B106" i="1" l="1"/>
  <c r="B105" i="1" l="1"/>
  <c r="B104" i="1" l="1"/>
  <c r="B103" i="1" l="1"/>
  <c r="B102" i="1" l="1"/>
  <c r="C107" i="1"/>
  <c r="B101" i="1" l="1"/>
  <c r="B100" i="1" l="1"/>
  <c r="B99" i="1" l="1"/>
  <c r="B98" i="1"/>
  <c r="C102" i="1" l="1"/>
  <c r="B97" i="1"/>
  <c r="B96" i="1"/>
  <c r="B95" i="1" l="1"/>
  <c r="C98" i="1" s="1"/>
  <c r="B94" i="1"/>
  <c r="B93" i="1"/>
  <c r="B92" i="1" l="1"/>
  <c r="B91" i="1" l="1"/>
  <c r="C94" i="1" s="1"/>
  <c r="B90" i="1"/>
  <c r="B89" i="1"/>
  <c r="B88" i="1" l="1"/>
  <c r="B87" i="1" l="1"/>
  <c r="B86" i="1" l="1"/>
  <c r="B85" i="1"/>
  <c r="C89" i="1" l="1"/>
  <c r="B84" i="1" l="1"/>
  <c r="B83" i="1" l="1"/>
  <c r="B82" i="1"/>
  <c r="C85" i="1" s="1"/>
  <c r="B81" i="1"/>
  <c r="B80" i="1" l="1"/>
  <c r="B79" i="1"/>
  <c r="B78" i="1" l="1"/>
  <c r="B77" i="1"/>
  <c r="B76" i="1"/>
  <c r="B75" i="1"/>
  <c r="B74" i="1"/>
  <c r="C80" i="1" l="1"/>
  <c r="B73" i="1"/>
  <c r="C76" i="1" s="1"/>
  <c r="B72" i="1" l="1"/>
  <c r="B71" i="1" l="1"/>
  <c r="B70" i="1" l="1"/>
  <c r="B69" i="1"/>
  <c r="C72" i="1" l="1"/>
  <c r="B68" i="1"/>
  <c r="B67" i="1"/>
  <c r="B66" i="1"/>
  <c r="B65" i="1" l="1"/>
  <c r="B64" i="1"/>
  <c r="B63" i="1"/>
  <c r="B62" i="1"/>
  <c r="B60" i="1"/>
  <c r="B61" i="1"/>
  <c r="C67" i="1" l="1"/>
  <c r="C63" i="1"/>
  <c r="B59" i="1"/>
  <c r="B58" i="1" l="1"/>
  <c r="B57" i="1" l="1"/>
  <c r="B56" i="1" l="1"/>
  <c r="B55" i="1" l="1"/>
  <c r="C59" i="1"/>
  <c r="B54" i="1"/>
  <c r="B53" i="1" l="1"/>
  <c r="B52" i="1" l="1"/>
  <c r="B51" i="1" l="1"/>
  <c r="C54" i="1" s="1"/>
  <c r="B50" i="1"/>
  <c r="B49" i="1" l="1"/>
  <c r="B48" i="1"/>
  <c r="B47" i="1"/>
  <c r="C50" i="1" s="1"/>
  <c r="B46" i="1"/>
  <c r="B45" i="1" l="1"/>
  <c r="B44" i="1" l="1"/>
  <c r="B43" i="1" l="1"/>
  <c r="C46" i="1" l="1"/>
  <c r="B42" i="1"/>
  <c r="B41" i="1" l="1"/>
  <c r="B40" i="1"/>
  <c r="B39" i="1"/>
  <c r="B38" i="1"/>
  <c r="C41" i="1" l="1"/>
  <c r="B37" i="1"/>
  <c r="B36" i="1" l="1"/>
  <c r="B35" i="1" l="1"/>
  <c r="B34" i="1"/>
  <c r="C37" i="1" s="1"/>
  <c r="B33" i="1"/>
  <c r="B32" i="1"/>
  <c r="B31" i="1" l="1"/>
  <c r="B30" i="1"/>
  <c r="B29" i="1"/>
  <c r="B28" i="1"/>
  <c r="B27" i="1"/>
  <c r="B26" i="1"/>
  <c r="C32" i="1" l="1"/>
  <c r="B25" i="1"/>
  <c r="C28" i="1" s="1"/>
  <c r="B24" i="1"/>
  <c r="B23" i="1"/>
  <c r="B22" i="1"/>
  <c r="B21" i="1" l="1"/>
  <c r="C24" i="1" s="1"/>
  <c r="B20" i="1"/>
  <c r="B19" i="1" l="1"/>
  <c r="B18" i="1"/>
  <c r="B17" i="1"/>
  <c r="B16" i="1"/>
  <c r="C19" i="1" s="1"/>
  <c r="B15" i="1"/>
  <c r="B14" i="1" l="1"/>
  <c r="B13" i="1"/>
  <c r="B12" i="1"/>
  <c r="B11" i="1"/>
  <c r="B10" i="1"/>
  <c r="C9" i="2"/>
  <c r="C15" i="1" l="1"/>
  <c r="B9" i="1"/>
  <c r="B8" i="1" l="1"/>
  <c r="C11" i="1" s="1"/>
  <c r="B9" i="2"/>
  <c r="B8" i="2" l="1"/>
  <c r="B7" i="2"/>
  <c r="B6" i="2"/>
  <c r="B7" i="1"/>
  <c r="B6" i="1"/>
  <c r="B5" i="1"/>
  <c r="B4" i="1"/>
  <c r="C7" i="1" s="1"/>
  <c r="E3" i="1" l="1"/>
  <c r="D107" i="1" l="1"/>
  <c r="D137" i="1"/>
  <c r="D133" i="1"/>
  <c r="D128" i="1"/>
  <c r="D124" i="1"/>
  <c r="D119" i="1"/>
  <c r="D102" i="1"/>
  <c r="D98" i="1"/>
  <c r="D94" i="1"/>
  <c r="D89" i="1"/>
  <c r="D7" i="1"/>
  <c r="D85" i="1"/>
  <c r="D80" i="1"/>
  <c r="D76" i="1"/>
  <c r="D72" i="1"/>
  <c r="D67" i="1"/>
  <c r="D63" i="1"/>
  <c r="D59" i="1"/>
  <c r="D54" i="1"/>
  <c r="D50" i="1"/>
  <c r="D46" i="1"/>
  <c r="D41" i="1"/>
  <c r="D37" i="1"/>
  <c r="D32" i="1"/>
  <c r="D28" i="1"/>
  <c r="D24" i="1"/>
  <c r="D19" i="1"/>
  <c r="D15" i="1"/>
  <c r="D11" i="1"/>
  <c r="B5" i="2"/>
  <c r="B4" i="2"/>
  <c r="B3" i="2"/>
  <c r="A4" i="2"/>
  <c r="A5" i="2" s="1"/>
</calcChain>
</file>

<file path=xl/sharedStrings.xml><?xml version="1.0" encoding="utf-8"?>
<sst xmlns="http://schemas.openxmlformats.org/spreadsheetml/2006/main" count="28" uniqueCount="10">
  <si>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</si>
  <si>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</si>
  <si>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</si>
  <si>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</si>
  <si>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</si>
  <si>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</si>
  <si>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</si>
  <si>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</si>
  <si>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</si>
  <si>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>Project Name: CA FLAP 03S11(1), Reds Meadow Road                                                          Region: West Coast/Northwest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</si>
</sst>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10" xfId="0" applyFill="1" applyBorder="1"/>
    <xf numFmtId="0" fontId="0" fillId="2" borderId="11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2" fontId="0" fillId="0" borderId="7" xfId="0" applyNumberForma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1" fillId="3" borderId="5" xfId="0" applyFont="1" applyFill="1" applyBorder="1" applyAlignment="1">
      <alignment horizontal="center" vertical="center"/>
    </xf>
    <xf numFmtId="2" fontId="0" fillId="0" borderId="5" xfId="0" applyNumberFormat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2" fontId="0" fillId="0" borderId="7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5" xfId="0" applyNumberFormat="1" applyBorder="1"/>
    <xf numFmtId="0" fontId="0" fillId="2" borderId="8" xfId="0" applyFill="1" applyBorder="1"/>
    <xf numFmtId="0" fontId="0" fillId="2" borderId="11" xfId="0" applyFill="1" applyBorder="1"/>
    <xf numFmtId="165" fontId="0" fillId="2" borderId="15" xfId="0" applyNumberFormat="1" applyFill="1" applyBorder="1"/>
    <xf numFmtId="165" fontId="0" fillId="2" borderId="10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 applyAlignment="1"/>
    <xf numFmtId="0" fontId="0" fillId="2" borderId="11" xfId="0" applyFill="1" applyBorder="1" applyAlignment="1"/>
    <xf numFmtId="165" fontId="0" fillId="2" borderId="15" xfId="0" applyNumberFormat="1" applyFill="1" applyBorder="1" applyAlignment="1"/>
    <xf numFmtId="165" fontId="0" fillId="2" borderId="10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165" fontId="0" fillId="2" borderId="0" xfId="0" applyNumberFormat="1" applyFill="1"/>
    <xf numFmtId="0" fontId="0" fillId="2" borderId="9" xfId="0" applyFill="1" applyBorder="1"/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1"/>
  <sheetViews>
    <sheetView tabSelected="1" workbookViewId="0">
      <pane ySplit="7" topLeftCell="A113" activePane="bottomLeft" state="frozen"/>
      <selection pane="bottomLeft" activeCell="K136" sqref="K136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29.25" customHeight="1" thickBot="1" x14ac:dyDescent="0.25">
      <c r="A1" s="54" t="s">
        <v>9</v>
      </c>
      <c r="B1" s="55"/>
      <c r="C1" s="55"/>
      <c r="D1" s="55"/>
      <c r="E1" s="56"/>
    </row>
    <row r="2" spans="1:15" ht="26.25" customHeight="1" x14ac:dyDescent="0.2">
      <c r="A2" s="57" t="s">
        <v>8</v>
      </c>
      <c r="B2" s="63" t="s">
        <v>4</v>
      </c>
      <c r="C2" s="61" t="s">
        <v>1</v>
      </c>
      <c r="D2" s="59" t="s">
        <v>7</v>
      </c>
      <c r="E2" s="60"/>
    </row>
    <row r="3" spans="1:15" ht="15.75" customHeight="1" thickBot="1" x14ac:dyDescent="0.25">
      <c r="A3" s="58"/>
      <c r="B3" s="64"/>
      <c r="C3" s="62"/>
      <c r="D3" s="7" t="s">
        <v>2</v>
      </c>
      <c r="E3" s="8">
        <f>BPI!C9</f>
        <v>582.5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4">
        <v>44912</v>
      </c>
      <c r="B4" s="18">
        <f>(575+600)/2</f>
        <v>587.5</v>
      </c>
      <c r="C4" s="11"/>
      <c r="D4" s="40"/>
      <c r="E4" s="41"/>
    </row>
    <row r="5" spans="1:15" x14ac:dyDescent="0.2">
      <c r="A5" s="15">
        <v>44919</v>
      </c>
      <c r="B5" s="4">
        <f>(575+600)/2</f>
        <v>587.5</v>
      </c>
      <c r="C5" s="3"/>
      <c r="D5" s="42"/>
      <c r="E5" s="43"/>
    </row>
    <row r="6" spans="1:15" x14ac:dyDescent="0.2">
      <c r="A6" s="15">
        <v>44926</v>
      </c>
      <c r="B6" s="4">
        <f>(575+600)/2</f>
        <v>587.5</v>
      </c>
      <c r="C6" s="3"/>
      <c r="D6" s="42"/>
      <c r="E6" s="43"/>
    </row>
    <row r="7" spans="1:15" ht="13.5" thickBot="1" x14ac:dyDescent="0.25">
      <c r="A7" s="16">
        <v>44933</v>
      </c>
      <c r="B7" s="12">
        <f>(560+575)/2</f>
        <v>567.5</v>
      </c>
      <c r="C7" s="12">
        <f>SUM(B4:B7)/COUNT(B4:B7)</f>
        <v>582.5</v>
      </c>
      <c r="D7" s="44">
        <f>C7/E$3</f>
        <v>1</v>
      </c>
      <c r="E7" s="45"/>
    </row>
    <row r="8" spans="1:15" x14ac:dyDescent="0.2">
      <c r="A8" s="19">
        <v>44933</v>
      </c>
      <c r="B8" s="4">
        <f>(560+575)/2</f>
        <v>567.5</v>
      </c>
      <c r="C8" s="11"/>
      <c r="D8" s="40"/>
      <c r="E8" s="41"/>
    </row>
    <row r="9" spans="1:15" x14ac:dyDescent="0.2">
      <c r="A9" s="20">
        <v>44940</v>
      </c>
      <c r="B9" s="4">
        <f>(560+575)/2</f>
        <v>567.5</v>
      </c>
      <c r="C9" s="3"/>
      <c r="D9" s="42"/>
      <c r="E9" s="43"/>
    </row>
    <row r="10" spans="1:15" x14ac:dyDescent="0.2">
      <c r="A10" s="20">
        <v>44947</v>
      </c>
      <c r="B10" s="4">
        <f>(560+575)/2</f>
        <v>567.5</v>
      </c>
      <c r="C10" s="3"/>
      <c r="D10" s="42"/>
      <c r="E10" s="43"/>
    </row>
    <row r="11" spans="1:15" ht="13.5" thickBot="1" x14ac:dyDescent="0.25">
      <c r="A11" s="21">
        <v>44954</v>
      </c>
      <c r="B11" s="12">
        <f>(560+575)/2</f>
        <v>567.5</v>
      </c>
      <c r="C11" s="12">
        <f>SUM(B8:B11)/COUNT(B8:B11)</f>
        <v>567.5</v>
      </c>
      <c r="D11" s="44">
        <f>C11/E$3</f>
        <v>0.97424892703862664</v>
      </c>
      <c r="E11" s="45"/>
    </row>
    <row r="12" spans="1:15" x14ac:dyDescent="0.2">
      <c r="A12" s="19">
        <v>44961</v>
      </c>
      <c r="B12" s="4">
        <f t="shared" ref="B12:B17" si="0">(530+550)/2</f>
        <v>540</v>
      </c>
      <c r="C12" s="11"/>
      <c r="D12" s="53"/>
      <c r="E12" s="41"/>
    </row>
    <row r="13" spans="1:15" x14ac:dyDescent="0.2">
      <c r="A13" s="20">
        <v>44968</v>
      </c>
      <c r="B13" s="4">
        <f t="shared" si="0"/>
        <v>540</v>
      </c>
      <c r="C13" s="3"/>
      <c r="D13" s="52"/>
      <c r="E13" s="43"/>
      <c r="G13" s="23"/>
    </row>
    <row r="14" spans="1:15" x14ac:dyDescent="0.2">
      <c r="A14" s="20">
        <v>44975</v>
      </c>
      <c r="B14" s="4">
        <f t="shared" si="0"/>
        <v>540</v>
      </c>
      <c r="C14" s="3"/>
      <c r="D14" s="52"/>
      <c r="E14" s="43"/>
    </row>
    <row r="15" spans="1:15" ht="13.5" thickBot="1" x14ac:dyDescent="0.25">
      <c r="A15" s="21">
        <v>44982</v>
      </c>
      <c r="B15" s="12">
        <f t="shared" si="0"/>
        <v>540</v>
      </c>
      <c r="C15" s="12">
        <f>SUM(B12:B15)/COUNT(B12:B15)</f>
        <v>540</v>
      </c>
      <c r="D15" s="44">
        <f>C15/E$3</f>
        <v>0.92703862660944203</v>
      </c>
      <c r="E15" s="45"/>
    </row>
    <row r="16" spans="1:15" x14ac:dyDescent="0.2">
      <c r="A16" s="19">
        <v>44989</v>
      </c>
      <c r="B16" s="4">
        <f t="shared" si="0"/>
        <v>540</v>
      </c>
      <c r="C16" s="11"/>
      <c r="D16" s="40"/>
      <c r="E16" s="41"/>
    </row>
    <row r="17" spans="1:5" x14ac:dyDescent="0.2">
      <c r="A17" s="20">
        <v>44996</v>
      </c>
      <c r="B17" s="4">
        <f t="shared" si="0"/>
        <v>540</v>
      </c>
      <c r="C17" s="3"/>
      <c r="D17" s="42"/>
      <c r="E17" s="43"/>
    </row>
    <row r="18" spans="1:5" x14ac:dyDescent="0.2">
      <c r="A18" s="20">
        <v>45003</v>
      </c>
      <c r="B18" s="4">
        <f>(520+540)/2</f>
        <v>530</v>
      </c>
      <c r="C18" s="3"/>
      <c r="D18" s="42"/>
      <c r="E18" s="43"/>
    </row>
    <row r="19" spans="1:5" ht="13.5" thickBot="1" x14ac:dyDescent="0.25">
      <c r="A19" s="21">
        <v>45010</v>
      </c>
      <c r="B19" s="12">
        <f>(520+540)/2</f>
        <v>530</v>
      </c>
      <c r="C19" s="12">
        <f>SUM(B16:B19)/COUNT(B16:B19)</f>
        <v>535</v>
      </c>
      <c r="D19" s="44">
        <f>C19/E$3</f>
        <v>0.91845493562231761</v>
      </c>
      <c r="E19" s="45"/>
    </row>
    <row r="20" spans="1:5" x14ac:dyDescent="0.2">
      <c r="A20" s="14">
        <v>45017</v>
      </c>
      <c r="B20" s="4">
        <f>(520+540)/2</f>
        <v>530</v>
      </c>
      <c r="C20" s="11"/>
      <c r="D20" s="40"/>
      <c r="E20" s="41"/>
    </row>
    <row r="21" spans="1:5" x14ac:dyDescent="0.2">
      <c r="A21" s="15">
        <v>45024</v>
      </c>
      <c r="B21" s="4">
        <f>(500+510)/2</f>
        <v>505</v>
      </c>
      <c r="C21" s="3"/>
      <c r="D21" s="42"/>
      <c r="E21" s="43"/>
    </row>
    <row r="22" spans="1:5" x14ac:dyDescent="0.2">
      <c r="A22" s="15">
        <v>45031</v>
      </c>
      <c r="B22" s="4">
        <f>(500+510)/2</f>
        <v>505</v>
      </c>
      <c r="C22" s="3"/>
      <c r="D22" s="42"/>
      <c r="E22" s="43"/>
    </row>
    <row r="23" spans="1:5" x14ac:dyDescent="0.2">
      <c r="A23" s="20">
        <v>45038</v>
      </c>
      <c r="B23" s="4">
        <f>(500+510)/2</f>
        <v>505</v>
      </c>
      <c r="C23" s="3"/>
      <c r="D23" s="42"/>
      <c r="E23" s="43"/>
    </row>
    <row r="24" spans="1:5" ht="13.5" thickBot="1" x14ac:dyDescent="0.25">
      <c r="A24" s="21">
        <v>45045</v>
      </c>
      <c r="B24" s="12">
        <f>(500+510)/2</f>
        <v>505</v>
      </c>
      <c r="C24" s="12">
        <f>SUM(B21:B24)/COUNT(B21:B24)</f>
        <v>505</v>
      </c>
      <c r="D24" s="44">
        <f>C24/E$3</f>
        <v>0.86695278969957079</v>
      </c>
      <c r="E24" s="45"/>
    </row>
    <row r="25" spans="1:5" x14ac:dyDescent="0.2">
      <c r="A25" s="19">
        <v>45052</v>
      </c>
      <c r="B25" s="4">
        <f t="shared" ref="B25:B32" si="1">(480+510)/2</f>
        <v>495</v>
      </c>
      <c r="C25" s="11"/>
      <c r="D25" s="40"/>
      <c r="E25" s="41"/>
    </row>
    <row r="26" spans="1:5" x14ac:dyDescent="0.2">
      <c r="A26" s="20">
        <v>45059</v>
      </c>
      <c r="B26" s="4">
        <f t="shared" si="1"/>
        <v>495</v>
      </c>
      <c r="C26" s="3"/>
      <c r="D26" s="42"/>
      <c r="E26" s="43"/>
    </row>
    <row r="27" spans="1:5" x14ac:dyDescent="0.2">
      <c r="A27" s="20">
        <v>45066</v>
      </c>
      <c r="B27" s="4">
        <f t="shared" si="1"/>
        <v>495</v>
      </c>
      <c r="C27" s="3"/>
      <c r="D27" s="42"/>
      <c r="E27" s="43"/>
    </row>
    <row r="28" spans="1:5" ht="13.5" thickBot="1" x14ac:dyDescent="0.25">
      <c r="A28" s="21">
        <v>45073</v>
      </c>
      <c r="B28" s="12">
        <f t="shared" si="1"/>
        <v>495</v>
      </c>
      <c r="C28" s="12">
        <f>SUM(B25:B28)/COUNT(B25:B28)</f>
        <v>495</v>
      </c>
      <c r="D28" s="44">
        <f>C28/E$3</f>
        <v>0.84978540772532185</v>
      </c>
      <c r="E28" s="45"/>
    </row>
    <row r="29" spans="1:5" x14ac:dyDescent="0.2">
      <c r="A29" s="19">
        <v>45080</v>
      </c>
      <c r="B29" s="4">
        <f t="shared" si="1"/>
        <v>495</v>
      </c>
      <c r="C29" s="11"/>
      <c r="D29" s="40"/>
      <c r="E29" s="41"/>
    </row>
    <row r="30" spans="1:5" x14ac:dyDescent="0.2">
      <c r="A30" s="20">
        <v>45087</v>
      </c>
      <c r="B30" s="4">
        <f t="shared" si="1"/>
        <v>495</v>
      </c>
      <c r="C30" s="3"/>
      <c r="D30" s="42"/>
      <c r="E30" s="43"/>
    </row>
    <row r="31" spans="1:5" x14ac:dyDescent="0.2">
      <c r="A31" s="20">
        <v>45094</v>
      </c>
      <c r="B31" s="4">
        <f t="shared" si="1"/>
        <v>495</v>
      </c>
      <c r="C31" s="3"/>
      <c r="D31" s="42"/>
      <c r="E31" s="43"/>
    </row>
    <row r="32" spans="1:5" ht="13.5" thickBot="1" x14ac:dyDescent="0.25">
      <c r="A32" s="21">
        <v>45101</v>
      </c>
      <c r="B32" s="12">
        <f t="shared" si="1"/>
        <v>495</v>
      </c>
      <c r="C32" s="12">
        <f>SUM(B29:B32)/COUNT(B29:B32)</f>
        <v>495</v>
      </c>
      <c r="D32" s="44">
        <f>C32/E$3</f>
        <v>0.84978540772532185</v>
      </c>
      <c r="E32" s="45"/>
    </row>
    <row r="33" spans="1:5" x14ac:dyDescent="0.2">
      <c r="A33" s="14">
        <v>45108</v>
      </c>
      <c r="B33" s="18">
        <f t="shared" ref="B33:B38" si="2">(480+510)/2</f>
        <v>495</v>
      </c>
      <c r="C33" s="11"/>
      <c r="D33" s="40"/>
      <c r="E33" s="41"/>
    </row>
    <row r="34" spans="1:5" x14ac:dyDescent="0.2">
      <c r="A34" s="15">
        <v>45115</v>
      </c>
      <c r="B34" s="4">
        <f t="shared" si="2"/>
        <v>495</v>
      </c>
      <c r="C34" s="3"/>
      <c r="D34" s="42"/>
      <c r="E34" s="43"/>
    </row>
    <row r="35" spans="1:5" x14ac:dyDescent="0.2">
      <c r="A35" s="15">
        <v>45122</v>
      </c>
      <c r="B35" s="4">
        <f t="shared" si="2"/>
        <v>495</v>
      </c>
      <c r="C35" s="3"/>
      <c r="D35" s="42"/>
      <c r="E35" s="43"/>
    </row>
    <row r="36" spans="1:5" x14ac:dyDescent="0.2">
      <c r="A36" s="20">
        <v>45129</v>
      </c>
      <c r="B36" s="4">
        <f t="shared" si="2"/>
        <v>495</v>
      </c>
      <c r="C36" s="3"/>
      <c r="D36" s="42"/>
      <c r="E36" s="43"/>
    </row>
    <row r="37" spans="1:5" ht="13.5" thickBot="1" x14ac:dyDescent="0.25">
      <c r="A37" s="21">
        <v>45136</v>
      </c>
      <c r="B37" s="12">
        <f t="shared" si="2"/>
        <v>495</v>
      </c>
      <c r="C37" s="12">
        <f>SUM(B34:B37)/COUNT(B34:B37)</f>
        <v>495</v>
      </c>
      <c r="D37" s="44">
        <f>C37/E$3</f>
        <v>0.84978540772532185</v>
      </c>
      <c r="E37" s="45"/>
    </row>
    <row r="38" spans="1:5" x14ac:dyDescent="0.2">
      <c r="A38" s="19">
        <v>45143</v>
      </c>
      <c r="B38" s="18">
        <f t="shared" si="2"/>
        <v>495</v>
      </c>
      <c r="C38" s="11"/>
      <c r="D38" s="40"/>
      <c r="E38" s="41"/>
    </row>
    <row r="39" spans="1:5" x14ac:dyDescent="0.2">
      <c r="A39" s="20">
        <v>45150</v>
      </c>
      <c r="B39" s="4">
        <f>(500+510)/2</f>
        <v>505</v>
      </c>
      <c r="C39" s="3"/>
      <c r="D39" s="42"/>
      <c r="E39" s="43"/>
    </row>
    <row r="40" spans="1:5" x14ac:dyDescent="0.2">
      <c r="A40" s="20">
        <v>45157</v>
      </c>
      <c r="B40" s="4">
        <f>(500+510)/2</f>
        <v>505</v>
      </c>
      <c r="C40" s="3"/>
      <c r="D40" s="42"/>
      <c r="E40" s="43"/>
    </row>
    <row r="41" spans="1:5" ht="13.5" thickBot="1" x14ac:dyDescent="0.25">
      <c r="A41" s="21">
        <v>45164</v>
      </c>
      <c r="B41" s="12">
        <f>(500+510)/2</f>
        <v>505</v>
      </c>
      <c r="C41" s="12">
        <f>SUM(B38:B41)/COUNT(B38:B41)</f>
        <v>502.5</v>
      </c>
      <c r="D41" s="44">
        <f>C41/E$3</f>
        <v>0.86266094420600858</v>
      </c>
      <c r="E41" s="45"/>
    </row>
    <row r="42" spans="1:5" x14ac:dyDescent="0.2">
      <c r="A42" s="14">
        <v>45171</v>
      </c>
      <c r="B42" s="18">
        <f>(510+520)/2</f>
        <v>515</v>
      </c>
      <c r="C42" s="11"/>
      <c r="D42" s="40"/>
      <c r="E42" s="41"/>
    </row>
    <row r="43" spans="1:5" x14ac:dyDescent="0.2">
      <c r="A43" s="15">
        <v>45178</v>
      </c>
      <c r="B43" s="4">
        <f>(510+520)/2</f>
        <v>515</v>
      </c>
      <c r="C43" s="3"/>
      <c r="D43" s="42"/>
      <c r="E43" s="43"/>
    </row>
    <row r="44" spans="1:5" x14ac:dyDescent="0.2">
      <c r="A44" s="15">
        <v>45185</v>
      </c>
      <c r="B44" s="4">
        <f>(510+520)/2</f>
        <v>515</v>
      </c>
      <c r="C44" s="3"/>
      <c r="D44" s="42"/>
      <c r="E44" s="43"/>
    </row>
    <row r="45" spans="1:5" x14ac:dyDescent="0.2">
      <c r="A45" s="20">
        <v>45192</v>
      </c>
      <c r="B45" s="4">
        <f>(510+520)/2</f>
        <v>515</v>
      </c>
      <c r="C45" s="3"/>
      <c r="D45" s="42"/>
      <c r="E45" s="43"/>
    </row>
    <row r="46" spans="1:5" ht="13.5" thickBot="1" x14ac:dyDescent="0.25">
      <c r="A46" s="21">
        <v>45199</v>
      </c>
      <c r="B46" s="26">
        <f>(510+520)/2</f>
        <v>515</v>
      </c>
      <c r="C46" s="12">
        <f>SUM(B43:B46)/COUNT(B43:B46)</f>
        <v>515</v>
      </c>
      <c r="D46" s="44">
        <f>C46/E$3</f>
        <v>0.88412017167381973</v>
      </c>
      <c r="E46" s="45"/>
    </row>
    <row r="47" spans="1:5" x14ac:dyDescent="0.2">
      <c r="A47" s="27">
        <v>45206</v>
      </c>
      <c r="B47" s="4">
        <f t="shared" ref="B47:B56" si="3">(510+550)/2</f>
        <v>530</v>
      </c>
      <c r="C47" s="25"/>
      <c r="D47" s="46"/>
      <c r="E47" s="47"/>
    </row>
    <row r="48" spans="1:5" x14ac:dyDescent="0.2">
      <c r="A48" s="28">
        <v>45213</v>
      </c>
      <c r="B48" s="4">
        <f t="shared" si="3"/>
        <v>530</v>
      </c>
      <c r="C48" s="24"/>
      <c r="D48" s="48"/>
      <c r="E48" s="49"/>
    </row>
    <row r="49" spans="1:5" x14ac:dyDescent="0.2">
      <c r="A49" s="28">
        <v>45220</v>
      </c>
      <c r="B49" s="4">
        <f t="shared" si="3"/>
        <v>530</v>
      </c>
      <c r="C49" s="24"/>
      <c r="D49" s="48"/>
      <c r="E49" s="49"/>
    </row>
    <row r="50" spans="1:5" ht="13.5" thickBot="1" x14ac:dyDescent="0.25">
      <c r="A50" s="29">
        <v>45227</v>
      </c>
      <c r="B50" s="26">
        <f t="shared" si="3"/>
        <v>530</v>
      </c>
      <c r="C50" s="26">
        <f>SUM(B47:B50)/COUNT(B47:B50)</f>
        <v>530</v>
      </c>
      <c r="D50" s="50">
        <f>C50/E$3</f>
        <v>0.90987124463519309</v>
      </c>
      <c r="E50" s="51"/>
    </row>
    <row r="51" spans="1:5" x14ac:dyDescent="0.2">
      <c r="A51" s="19">
        <v>45234</v>
      </c>
      <c r="B51" s="4">
        <f t="shared" si="3"/>
        <v>530</v>
      </c>
      <c r="C51" s="25"/>
      <c r="D51" s="40"/>
      <c r="E51" s="41"/>
    </row>
    <row r="52" spans="1:5" x14ac:dyDescent="0.2">
      <c r="A52" s="20">
        <v>45241</v>
      </c>
      <c r="B52" s="4">
        <f t="shared" si="3"/>
        <v>530</v>
      </c>
      <c r="C52" s="24"/>
      <c r="D52" s="42"/>
      <c r="E52" s="43"/>
    </row>
    <row r="53" spans="1:5" x14ac:dyDescent="0.2">
      <c r="A53" s="20">
        <v>45248</v>
      </c>
      <c r="B53" s="4">
        <f t="shared" si="3"/>
        <v>530</v>
      </c>
      <c r="C53" s="24"/>
      <c r="D53" s="42"/>
      <c r="E53" s="43"/>
    </row>
    <row r="54" spans="1:5" ht="13.5" thickBot="1" x14ac:dyDescent="0.25">
      <c r="A54" s="21">
        <v>45255</v>
      </c>
      <c r="B54" s="26">
        <f t="shared" si="3"/>
        <v>530</v>
      </c>
      <c r="C54" s="26">
        <f>SUM(B51:B54)/COUNT(B51:B54)</f>
        <v>530</v>
      </c>
      <c r="D54" s="44">
        <f>C54/E$3</f>
        <v>0.90987124463519309</v>
      </c>
      <c r="E54" s="45"/>
    </row>
    <row r="55" spans="1:5" x14ac:dyDescent="0.2">
      <c r="A55" s="27">
        <v>45262</v>
      </c>
      <c r="B55" s="4">
        <f t="shared" si="3"/>
        <v>530</v>
      </c>
      <c r="C55" s="25"/>
      <c r="D55" s="40"/>
      <c r="E55" s="41"/>
    </row>
    <row r="56" spans="1:5" x14ac:dyDescent="0.2">
      <c r="A56" s="28">
        <v>45269</v>
      </c>
      <c r="B56" s="4">
        <f t="shared" si="3"/>
        <v>530</v>
      </c>
      <c r="C56" s="24"/>
      <c r="D56" s="42"/>
      <c r="E56" s="43"/>
    </row>
    <row r="57" spans="1:5" x14ac:dyDescent="0.2">
      <c r="A57" s="28">
        <v>45276</v>
      </c>
      <c r="B57" s="4">
        <f>(510+550)/2</f>
        <v>530</v>
      </c>
      <c r="C57" s="24"/>
      <c r="D57" s="42"/>
      <c r="E57" s="43"/>
    </row>
    <row r="58" spans="1:5" x14ac:dyDescent="0.2">
      <c r="A58" s="20">
        <v>45283</v>
      </c>
      <c r="B58" s="4">
        <f>(510+550)/2</f>
        <v>530</v>
      </c>
      <c r="C58" s="24"/>
      <c r="D58" s="42"/>
      <c r="E58" s="43"/>
    </row>
    <row r="59" spans="1:5" ht="13.5" thickBot="1" x14ac:dyDescent="0.25">
      <c r="A59" s="21">
        <v>45290</v>
      </c>
      <c r="B59" s="26">
        <f>(510+550)/2</f>
        <v>530</v>
      </c>
      <c r="C59" s="26">
        <f>SUM(B56:B59)/COUNT(B56:B59)</f>
        <v>530</v>
      </c>
      <c r="D59" s="44">
        <f>C59/E$3</f>
        <v>0.90987124463519309</v>
      </c>
      <c r="E59" s="45"/>
    </row>
    <row r="60" spans="1:5" x14ac:dyDescent="0.2">
      <c r="A60" s="19">
        <v>45297</v>
      </c>
      <c r="B60" s="4">
        <f>(500+525)/2</f>
        <v>512.5</v>
      </c>
      <c r="C60" s="25"/>
      <c r="D60" s="40"/>
      <c r="E60" s="41"/>
    </row>
    <row r="61" spans="1:5" x14ac:dyDescent="0.2">
      <c r="A61" s="20">
        <v>45304</v>
      </c>
      <c r="B61" s="4">
        <f>(500+525)/2</f>
        <v>512.5</v>
      </c>
      <c r="C61" s="24"/>
      <c r="D61" s="42"/>
      <c r="E61" s="43"/>
    </row>
    <row r="62" spans="1:5" x14ac:dyDescent="0.2">
      <c r="A62" s="20">
        <v>45311</v>
      </c>
      <c r="B62" s="4">
        <f>(500+525)/2</f>
        <v>512.5</v>
      </c>
      <c r="C62" s="24"/>
      <c r="D62" s="42"/>
      <c r="E62" s="43"/>
    </row>
    <row r="63" spans="1:5" ht="13.5" thickBot="1" x14ac:dyDescent="0.25">
      <c r="A63" s="21">
        <v>45318</v>
      </c>
      <c r="B63" s="26">
        <f>(500+525)/2</f>
        <v>512.5</v>
      </c>
      <c r="C63" s="26">
        <f>SUM(B60:B63)/COUNT(B60:B63)</f>
        <v>512.5</v>
      </c>
      <c r="D63" s="44">
        <f>C63/E$3</f>
        <v>0.87982832618025753</v>
      </c>
      <c r="E63" s="45"/>
    </row>
    <row r="64" spans="1:5" x14ac:dyDescent="0.2">
      <c r="A64" s="27">
        <v>45325</v>
      </c>
      <c r="B64" s="4">
        <f>(480+500)/2</f>
        <v>490</v>
      </c>
      <c r="C64" s="25"/>
      <c r="D64" s="40"/>
      <c r="E64" s="41"/>
    </row>
    <row r="65" spans="1:5" x14ac:dyDescent="0.2">
      <c r="A65" s="28">
        <v>45332</v>
      </c>
      <c r="B65" s="4">
        <f>(480+500)/2</f>
        <v>490</v>
      </c>
      <c r="C65" s="24"/>
      <c r="D65" s="42"/>
      <c r="E65" s="43"/>
    </row>
    <row r="66" spans="1:5" x14ac:dyDescent="0.2">
      <c r="A66" s="28">
        <v>45339</v>
      </c>
      <c r="B66" s="4">
        <f>(480+500)/2</f>
        <v>490</v>
      </c>
      <c r="C66" s="24"/>
      <c r="D66" s="42"/>
      <c r="E66" s="43"/>
    </row>
    <row r="67" spans="1:5" ht="13.5" thickBot="1" x14ac:dyDescent="0.25">
      <c r="A67" s="29">
        <v>45346</v>
      </c>
      <c r="B67" s="26">
        <f>(480+500)/2</f>
        <v>490</v>
      </c>
      <c r="C67" s="26">
        <f>SUM(B64:B67)/COUNT(B64:B67)</f>
        <v>490</v>
      </c>
      <c r="D67" s="44">
        <f>C67/E$3</f>
        <v>0.84120171673819744</v>
      </c>
      <c r="E67" s="45"/>
    </row>
    <row r="68" spans="1:5" x14ac:dyDescent="0.2">
      <c r="A68" s="27">
        <v>45353</v>
      </c>
      <c r="B68" s="4">
        <f>(480+500)/2</f>
        <v>490</v>
      </c>
      <c r="C68" s="25"/>
      <c r="D68" s="40"/>
      <c r="E68" s="41"/>
    </row>
    <row r="69" spans="1:5" x14ac:dyDescent="0.2">
      <c r="A69" s="28">
        <v>45360</v>
      </c>
      <c r="B69" s="4">
        <f t="shared" ref="B69:B76" si="4">(450+480)/2</f>
        <v>465</v>
      </c>
      <c r="C69" s="24"/>
      <c r="D69" s="42"/>
      <c r="E69" s="43"/>
    </row>
    <row r="70" spans="1:5" x14ac:dyDescent="0.2">
      <c r="A70" s="28">
        <v>45367</v>
      </c>
      <c r="B70" s="4">
        <f t="shared" si="4"/>
        <v>465</v>
      </c>
      <c r="C70" s="24"/>
      <c r="D70" s="42"/>
      <c r="E70" s="43"/>
    </row>
    <row r="71" spans="1:5" x14ac:dyDescent="0.2">
      <c r="A71" s="20">
        <v>45374</v>
      </c>
      <c r="B71" s="4">
        <f t="shared" si="4"/>
        <v>465</v>
      </c>
      <c r="C71" s="24"/>
      <c r="D71" s="42"/>
      <c r="E71" s="43"/>
    </row>
    <row r="72" spans="1:5" ht="13.5" thickBot="1" x14ac:dyDescent="0.25">
      <c r="A72" s="21">
        <v>45381</v>
      </c>
      <c r="B72" s="26">
        <f t="shared" si="4"/>
        <v>465</v>
      </c>
      <c r="C72" s="26">
        <f>SUM(B69:B72)/COUNT(B69:B72)</f>
        <v>465</v>
      </c>
      <c r="D72" s="44">
        <f>C72/E$3</f>
        <v>0.79828326180257514</v>
      </c>
      <c r="E72" s="45"/>
    </row>
    <row r="73" spans="1:5" x14ac:dyDescent="0.2">
      <c r="A73" s="27">
        <v>45388</v>
      </c>
      <c r="B73" s="4">
        <f t="shared" si="4"/>
        <v>465</v>
      </c>
      <c r="C73" s="25"/>
      <c r="D73" s="40"/>
      <c r="E73" s="41"/>
    </row>
    <row r="74" spans="1:5" x14ac:dyDescent="0.2">
      <c r="A74" s="28">
        <v>45395</v>
      </c>
      <c r="B74" s="4">
        <f t="shared" si="4"/>
        <v>465</v>
      </c>
      <c r="C74" s="24"/>
      <c r="D74" s="42"/>
      <c r="E74" s="43"/>
    </row>
    <row r="75" spans="1:5" x14ac:dyDescent="0.2">
      <c r="A75" s="28">
        <v>45402</v>
      </c>
      <c r="B75" s="4">
        <f t="shared" si="4"/>
        <v>465</v>
      </c>
      <c r="C75" s="24"/>
      <c r="D75" s="42"/>
      <c r="E75" s="43"/>
    </row>
    <row r="76" spans="1:5" ht="13.5" thickBot="1" x14ac:dyDescent="0.25">
      <c r="A76" s="29">
        <v>45409</v>
      </c>
      <c r="B76" s="26">
        <f t="shared" si="4"/>
        <v>465</v>
      </c>
      <c r="C76" s="26">
        <f>SUM(B73:B76)/COUNT(B73:B76)</f>
        <v>465</v>
      </c>
      <c r="D76" s="44">
        <f>C76/E$3</f>
        <v>0.79828326180257514</v>
      </c>
      <c r="E76" s="45"/>
    </row>
    <row r="77" spans="1:5" x14ac:dyDescent="0.2">
      <c r="A77" s="27">
        <v>45416</v>
      </c>
      <c r="B77" s="4">
        <f>(475+525)/2</f>
        <v>500</v>
      </c>
      <c r="C77" s="25"/>
      <c r="D77" s="40"/>
      <c r="E77" s="41"/>
    </row>
    <row r="78" spans="1:5" x14ac:dyDescent="0.2">
      <c r="A78" s="28">
        <v>45423</v>
      </c>
      <c r="B78" s="4">
        <f>(475+525)/2</f>
        <v>500</v>
      </c>
      <c r="C78" s="24"/>
      <c r="D78" s="42"/>
      <c r="E78" s="43"/>
    </row>
    <row r="79" spans="1:5" x14ac:dyDescent="0.2">
      <c r="A79" s="28">
        <v>45430</v>
      </c>
      <c r="B79" s="4">
        <f t="shared" ref="B79" si="5">(475+525)/2</f>
        <v>500</v>
      </c>
      <c r="C79" s="24"/>
      <c r="D79" s="42"/>
      <c r="E79" s="43"/>
    </row>
    <row r="80" spans="1:5" ht="13.5" thickBot="1" x14ac:dyDescent="0.25">
      <c r="A80" s="29">
        <v>45437</v>
      </c>
      <c r="B80" s="26">
        <f>(475+525)/2</f>
        <v>500</v>
      </c>
      <c r="C80" s="26">
        <f>SUM(B77:B80)/COUNT(B77:B80)</f>
        <v>500</v>
      </c>
      <c r="D80" s="44">
        <f>C80/E$3</f>
        <v>0.85836909871244638</v>
      </c>
      <c r="E80" s="45"/>
    </row>
    <row r="81" spans="1:5" x14ac:dyDescent="0.2">
      <c r="A81" s="27">
        <v>45444</v>
      </c>
      <c r="B81" s="4">
        <f>(475+525)/2</f>
        <v>500</v>
      </c>
      <c r="C81" s="25"/>
      <c r="D81" s="40"/>
      <c r="E81" s="41"/>
    </row>
    <row r="82" spans="1:5" x14ac:dyDescent="0.2">
      <c r="A82" s="28">
        <v>45451</v>
      </c>
      <c r="B82" s="4">
        <f t="shared" ref="B82:B87" si="6">(475+500)/2</f>
        <v>487.5</v>
      </c>
      <c r="C82" s="24"/>
      <c r="D82" s="42"/>
      <c r="E82" s="43"/>
    </row>
    <row r="83" spans="1:5" x14ac:dyDescent="0.2">
      <c r="A83" s="28">
        <v>45458</v>
      </c>
      <c r="B83" s="4">
        <f t="shared" si="6"/>
        <v>487.5</v>
      </c>
      <c r="C83" s="24"/>
      <c r="D83" s="42"/>
      <c r="E83" s="43"/>
    </row>
    <row r="84" spans="1:5" x14ac:dyDescent="0.2">
      <c r="A84" s="20">
        <v>45465</v>
      </c>
      <c r="B84" s="4">
        <f t="shared" si="6"/>
        <v>487.5</v>
      </c>
      <c r="C84" s="24"/>
      <c r="D84" s="42"/>
      <c r="E84" s="43"/>
    </row>
    <row r="85" spans="1:5" ht="13.5" thickBot="1" x14ac:dyDescent="0.25">
      <c r="A85" s="21">
        <v>45472</v>
      </c>
      <c r="B85" s="26">
        <f t="shared" si="6"/>
        <v>487.5</v>
      </c>
      <c r="C85" s="26">
        <f>SUM(B82:B85)/COUNT(B82:B85)</f>
        <v>487.5</v>
      </c>
      <c r="D85" s="44">
        <f>C85/E$3</f>
        <v>0.83690987124463523</v>
      </c>
      <c r="E85" s="45"/>
    </row>
    <row r="86" spans="1:5" x14ac:dyDescent="0.2">
      <c r="A86" s="27">
        <v>45479</v>
      </c>
      <c r="B86" s="4">
        <f t="shared" si="6"/>
        <v>487.5</v>
      </c>
      <c r="C86" s="25"/>
      <c r="D86" s="40"/>
      <c r="E86" s="41"/>
    </row>
    <row r="87" spans="1:5" x14ac:dyDescent="0.2">
      <c r="A87" s="28">
        <v>45486</v>
      </c>
      <c r="B87" s="4">
        <f t="shared" si="6"/>
        <v>487.5</v>
      </c>
      <c r="C87" s="24"/>
      <c r="D87" s="42"/>
      <c r="E87" s="43"/>
    </row>
    <row r="88" spans="1:5" x14ac:dyDescent="0.2">
      <c r="A88" s="28">
        <v>45493</v>
      </c>
      <c r="B88" s="4">
        <f>(475+500)/2</f>
        <v>487.5</v>
      </c>
      <c r="C88" s="24"/>
      <c r="D88" s="42"/>
      <c r="E88" s="43"/>
    </row>
    <row r="89" spans="1:5" ht="13.5" thickBot="1" x14ac:dyDescent="0.25">
      <c r="A89" s="29">
        <v>45500</v>
      </c>
      <c r="B89" s="26">
        <f>(475+500)/2</f>
        <v>487.5</v>
      </c>
      <c r="C89" s="26">
        <f>SUM(B86:B89)/COUNT(B86:B89)</f>
        <v>487.5</v>
      </c>
      <c r="D89" s="44">
        <f>C89/E$3</f>
        <v>0.83690987124463523</v>
      </c>
      <c r="E89" s="45"/>
    </row>
    <row r="90" spans="1:5" x14ac:dyDescent="0.2">
      <c r="A90" s="27">
        <v>45507</v>
      </c>
      <c r="B90" s="4">
        <f>(500+520)/2</f>
        <v>510</v>
      </c>
      <c r="C90" s="25"/>
      <c r="D90" s="40"/>
      <c r="E90" s="41"/>
    </row>
    <row r="91" spans="1:5" x14ac:dyDescent="0.2">
      <c r="A91" s="28">
        <v>45514</v>
      </c>
      <c r="B91" s="4">
        <f>(500+520)/2</f>
        <v>510</v>
      </c>
      <c r="C91" s="24"/>
      <c r="D91" s="42"/>
      <c r="E91" s="43"/>
    </row>
    <row r="92" spans="1:5" x14ac:dyDescent="0.2">
      <c r="A92" s="28">
        <v>45521</v>
      </c>
      <c r="B92" s="4">
        <f>(500+520)/2</f>
        <v>510</v>
      </c>
      <c r="C92" s="24"/>
      <c r="D92" s="42"/>
      <c r="E92" s="43"/>
    </row>
    <row r="93" spans="1:5" x14ac:dyDescent="0.2">
      <c r="A93" s="20">
        <v>45528</v>
      </c>
      <c r="B93" s="4">
        <f>(500+520)/2</f>
        <v>510</v>
      </c>
      <c r="C93" s="24"/>
      <c r="D93" s="42"/>
      <c r="E93" s="43"/>
    </row>
    <row r="94" spans="1:5" ht="13.5" thickBot="1" x14ac:dyDescent="0.25">
      <c r="A94" s="21">
        <v>45535</v>
      </c>
      <c r="B94" s="26">
        <f>(500+520)/2</f>
        <v>510</v>
      </c>
      <c r="C94" s="26">
        <f>SUM(B91:B94)/COUNT(B91:B94)</f>
        <v>510</v>
      </c>
      <c r="D94" s="44">
        <f>C94/E$3</f>
        <v>0.87553648068669532</v>
      </c>
      <c r="E94" s="45"/>
    </row>
    <row r="95" spans="1:5" x14ac:dyDescent="0.2">
      <c r="A95" s="27">
        <v>45542</v>
      </c>
      <c r="B95" s="30">
        <f t="shared" ref="B95:B102" si="7">(470+500)/2</f>
        <v>485</v>
      </c>
      <c r="C95" s="25"/>
      <c r="D95" s="40"/>
      <c r="E95" s="41"/>
    </row>
    <row r="96" spans="1:5" x14ac:dyDescent="0.2">
      <c r="A96" s="28">
        <v>45549</v>
      </c>
      <c r="B96" s="30">
        <f t="shared" si="7"/>
        <v>485</v>
      </c>
      <c r="C96" s="24"/>
      <c r="D96" s="42"/>
      <c r="E96" s="43"/>
    </row>
    <row r="97" spans="1:5" x14ac:dyDescent="0.2">
      <c r="A97" s="28">
        <v>45556</v>
      </c>
      <c r="B97" s="30">
        <f t="shared" si="7"/>
        <v>485</v>
      </c>
      <c r="C97" s="24"/>
      <c r="D97" s="42"/>
      <c r="E97" s="43"/>
    </row>
    <row r="98" spans="1:5" ht="13.5" thickBot="1" x14ac:dyDescent="0.25">
      <c r="A98" s="29">
        <v>45563</v>
      </c>
      <c r="B98" s="26">
        <f t="shared" si="7"/>
        <v>485</v>
      </c>
      <c r="C98" s="26">
        <f>SUM(B95:B98)/COUNT(B95:B98)</f>
        <v>485</v>
      </c>
      <c r="D98" s="44">
        <f>C98/E$3</f>
        <v>0.83261802575107291</v>
      </c>
      <c r="E98" s="45"/>
    </row>
    <row r="99" spans="1:5" x14ac:dyDescent="0.2">
      <c r="A99" s="27">
        <v>45570</v>
      </c>
      <c r="B99" s="30">
        <f t="shared" si="7"/>
        <v>485</v>
      </c>
      <c r="C99" s="25"/>
      <c r="D99" s="40"/>
      <c r="E99" s="41"/>
    </row>
    <row r="100" spans="1:5" x14ac:dyDescent="0.2">
      <c r="A100" s="28">
        <v>45577</v>
      </c>
      <c r="B100" s="30">
        <f t="shared" si="7"/>
        <v>485</v>
      </c>
      <c r="C100" s="24"/>
      <c r="D100" s="42"/>
      <c r="E100" s="43"/>
    </row>
    <row r="101" spans="1:5" x14ac:dyDescent="0.2">
      <c r="A101" s="28">
        <v>45584</v>
      </c>
      <c r="B101" s="30">
        <f t="shared" si="7"/>
        <v>485</v>
      </c>
      <c r="C101" s="24"/>
      <c r="D101" s="42"/>
      <c r="E101" s="43"/>
    </row>
    <row r="102" spans="1:5" ht="13.5" thickBot="1" x14ac:dyDescent="0.25">
      <c r="A102" s="29">
        <v>45591</v>
      </c>
      <c r="B102" s="26">
        <f t="shared" si="7"/>
        <v>485</v>
      </c>
      <c r="C102" s="26">
        <f>SUM(B99:B102)/COUNT(B99:B102)</f>
        <v>485</v>
      </c>
      <c r="D102" s="44">
        <f>C102/$E$3</f>
        <v>0.83261802575107291</v>
      </c>
      <c r="E102" s="45"/>
    </row>
    <row r="103" spans="1:5" x14ac:dyDescent="0.2">
      <c r="A103" s="27">
        <v>45598</v>
      </c>
      <c r="B103" s="30">
        <f t="shared" ref="B103:B117" si="8">(470+500)/2</f>
        <v>485</v>
      </c>
      <c r="C103" s="25"/>
      <c r="D103" s="40"/>
      <c r="E103" s="41"/>
    </row>
    <row r="104" spans="1:5" x14ac:dyDescent="0.2">
      <c r="A104" s="28">
        <v>45605</v>
      </c>
      <c r="B104" s="30">
        <f t="shared" si="8"/>
        <v>485</v>
      </c>
      <c r="C104" s="24"/>
      <c r="D104" s="42"/>
      <c r="E104" s="43"/>
    </row>
    <row r="105" spans="1:5" x14ac:dyDescent="0.2">
      <c r="A105" s="28">
        <v>45612</v>
      </c>
      <c r="B105" s="30">
        <f t="shared" si="8"/>
        <v>485</v>
      </c>
      <c r="C105" s="24"/>
      <c r="D105" s="42"/>
      <c r="E105" s="43"/>
    </row>
    <row r="106" spans="1:5" x14ac:dyDescent="0.2">
      <c r="A106" s="20">
        <v>45619</v>
      </c>
      <c r="B106" s="30">
        <f t="shared" si="8"/>
        <v>485</v>
      </c>
      <c r="C106" s="24"/>
      <c r="D106" s="42"/>
      <c r="E106" s="43"/>
    </row>
    <row r="107" spans="1:5" ht="13.5" thickBot="1" x14ac:dyDescent="0.25">
      <c r="A107" s="21">
        <v>45626</v>
      </c>
      <c r="B107" s="31">
        <f t="shared" si="8"/>
        <v>485</v>
      </c>
      <c r="C107" s="26">
        <f>SUM(B104:B107)/COUNT(B104:B107)</f>
        <v>485</v>
      </c>
      <c r="D107" s="44">
        <f>C107/$E$3</f>
        <v>0.83261802575107291</v>
      </c>
      <c r="E107" s="45"/>
    </row>
    <row r="108" spans="1:5" x14ac:dyDescent="0.2">
      <c r="A108" s="36">
        <v>45633</v>
      </c>
      <c r="B108" s="39">
        <f t="shared" si="8"/>
        <v>485</v>
      </c>
      <c r="C108" s="34"/>
      <c r="D108" s="46"/>
      <c r="E108" s="47"/>
    </row>
    <row r="109" spans="1:5" x14ac:dyDescent="0.2">
      <c r="A109" s="37">
        <v>45640</v>
      </c>
      <c r="B109" s="33">
        <f t="shared" si="8"/>
        <v>485</v>
      </c>
      <c r="C109" s="32"/>
      <c r="D109" s="48"/>
      <c r="E109" s="49"/>
    </row>
    <row r="110" spans="1:5" x14ac:dyDescent="0.2">
      <c r="A110" s="37">
        <v>45647</v>
      </c>
      <c r="B110" s="33">
        <f t="shared" si="8"/>
        <v>485</v>
      </c>
      <c r="C110" s="32"/>
      <c r="D110" s="48"/>
      <c r="E110" s="49"/>
    </row>
    <row r="111" spans="1:5" ht="13.5" thickBot="1" x14ac:dyDescent="0.25">
      <c r="A111" s="38">
        <v>45654</v>
      </c>
      <c r="B111" s="35">
        <f t="shared" si="8"/>
        <v>485</v>
      </c>
      <c r="C111" s="35">
        <v>485</v>
      </c>
      <c r="D111" s="50">
        <v>0.83261802575107291</v>
      </c>
      <c r="E111" s="51"/>
    </row>
    <row r="112" spans="1:5" x14ac:dyDescent="0.2">
      <c r="A112" s="36">
        <v>45661</v>
      </c>
      <c r="B112" s="39">
        <f t="shared" si="8"/>
        <v>485</v>
      </c>
      <c r="C112" s="34"/>
      <c r="D112" s="40"/>
      <c r="E112" s="41"/>
    </row>
    <row r="113" spans="1:5" x14ac:dyDescent="0.2">
      <c r="A113" s="37">
        <v>45668</v>
      </c>
      <c r="B113" s="33">
        <f t="shared" si="8"/>
        <v>485</v>
      </c>
      <c r="C113" s="32"/>
      <c r="D113" s="42"/>
      <c r="E113" s="43"/>
    </row>
    <row r="114" spans="1:5" x14ac:dyDescent="0.2">
      <c r="A114" s="37">
        <v>45675</v>
      </c>
      <c r="B114" s="33">
        <f t="shared" si="8"/>
        <v>485</v>
      </c>
      <c r="C114" s="32"/>
      <c r="D114" s="42"/>
      <c r="E114" s="43"/>
    </row>
    <row r="115" spans="1:5" ht="13.5" thickBot="1" x14ac:dyDescent="0.25">
      <c r="A115" s="38">
        <v>45682</v>
      </c>
      <c r="B115" s="35">
        <f t="shared" si="8"/>
        <v>485</v>
      </c>
      <c r="C115" s="35">
        <v>485</v>
      </c>
      <c r="D115" s="44">
        <v>0.83261802575107291</v>
      </c>
      <c r="E115" s="45"/>
    </row>
    <row r="116" spans="1:5" x14ac:dyDescent="0.2">
      <c r="A116" s="36">
        <v>45689</v>
      </c>
      <c r="B116" s="33">
        <f t="shared" si="8"/>
        <v>485</v>
      </c>
      <c r="C116" s="34"/>
      <c r="D116" s="40"/>
      <c r="E116" s="41"/>
    </row>
    <row r="117" spans="1:5" x14ac:dyDescent="0.2">
      <c r="A117" s="37">
        <v>45696</v>
      </c>
      <c r="B117" s="33">
        <f t="shared" si="8"/>
        <v>485</v>
      </c>
      <c r="C117" s="32"/>
      <c r="D117" s="42"/>
      <c r="E117" s="43"/>
    </row>
    <row r="118" spans="1:5" x14ac:dyDescent="0.2">
      <c r="A118" s="37">
        <v>45703</v>
      </c>
      <c r="B118" s="33">
        <f t="shared" ref="B118:B126" si="9">(470+500)/2</f>
        <v>485</v>
      </c>
      <c r="C118" s="32"/>
      <c r="D118" s="42"/>
      <c r="E118" s="43"/>
    </row>
    <row r="119" spans="1:5" ht="13.5" thickBot="1" x14ac:dyDescent="0.25">
      <c r="A119" s="38">
        <v>45710</v>
      </c>
      <c r="B119" s="35">
        <f t="shared" si="9"/>
        <v>485</v>
      </c>
      <c r="C119" s="35">
        <f>SUM(B116:B119)/COUNT(B116:B119)</f>
        <v>485</v>
      </c>
      <c r="D119" s="44">
        <f>C119/$E$3</f>
        <v>0.83261802575107291</v>
      </c>
      <c r="E119" s="45"/>
    </row>
    <row r="120" spans="1:5" x14ac:dyDescent="0.2">
      <c r="A120" s="36">
        <v>45717</v>
      </c>
      <c r="B120" s="33">
        <f t="shared" si="9"/>
        <v>485</v>
      </c>
      <c r="C120" s="34"/>
      <c r="D120" s="40"/>
      <c r="E120" s="41"/>
    </row>
    <row r="121" spans="1:5" x14ac:dyDescent="0.2">
      <c r="A121" s="37">
        <v>45724</v>
      </c>
      <c r="B121" s="33">
        <f t="shared" si="9"/>
        <v>485</v>
      </c>
      <c r="C121" s="32"/>
      <c r="D121" s="42"/>
      <c r="E121" s="43"/>
    </row>
    <row r="122" spans="1:5" x14ac:dyDescent="0.2">
      <c r="A122" s="37">
        <v>45731</v>
      </c>
      <c r="B122" s="33">
        <f t="shared" si="9"/>
        <v>485</v>
      </c>
      <c r="C122" s="32"/>
      <c r="D122" s="42"/>
      <c r="E122" s="43"/>
    </row>
    <row r="123" spans="1:5" x14ac:dyDescent="0.2">
      <c r="A123" s="20">
        <v>45738</v>
      </c>
      <c r="B123" s="33">
        <f t="shared" si="9"/>
        <v>485</v>
      </c>
      <c r="C123" s="32"/>
      <c r="D123" s="42"/>
      <c r="E123" s="43"/>
    </row>
    <row r="124" spans="1:5" ht="13.5" thickBot="1" x14ac:dyDescent="0.25">
      <c r="A124" s="21">
        <v>45745</v>
      </c>
      <c r="B124" s="35">
        <f t="shared" si="9"/>
        <v>485</v>
      </c>
      <c r="C124" s="35">
        <f>SUM(B121:B124)/COUNT(B121:B124)</f>
        <v>485</v>
      </c>
      <c r="D124" s="44">
        <f>C124/$E$3</f>
        <v>0.83261802575107291</v>
      </c>
      <c r="E124" s="45"/>
    </row>
    <row r="125" spans="1:5" x14ac:dyDescent="0.2">
      <c r="A125" s="36">
        <v>45752</v>
      </c>
      <c r="B125" s="33">
        <f t="shared" si="9"/>
        <v>485</v>
      </c>
      <c r="C125" s="34"/>
      <c r="D125" s="40"/>
      <c r="E125" s="41"/>
    </row>
    <row r="126" spans="1:5" x14ac:dyDescent="0.2">
      <c r="A126" s="37">
        <v>45759</v>
      </c>
      <c r="B126" s="33">
        <f t="shared" si="9"/>
        <v>485</v>
      </c>
      <c r="C126" s="32"/>
      <c r="D126" s="42"/>
      <c r="E126" s="43"/>
    </row>
    <row r="127" spans="1:5" x14ac:dyDescent="0.2">
      <c r="A127" s="37">
        <v>45766</v>
      </c>
      <c r="B127" s="30">
        <f t="shared" ref="B127:B133" si="10">(450+500)/2</f>
        <v>475</v>
      </c>
      <c r="C127" s="32"/>
      <c r="D127" s="42"/>
      <c r="E127" s="43"/>
    </row>
    <row r="128" spans="1:5" ht="13.5" thickBot="1" x14ac:dyDescent="0.25">
      <c r="A128" s="38">
        <v>45773</v>
      </c>
      <c r="B128" s="35">
        <f t="shared" si="10"/>
        <v>475</v>
      </c>
      <c r="C128" s="35">
        <f>SUM(B125:B128)/COUNT(B125:B128)</f>
        <v>480</v>
      </c>
      <c r="D128" s="44">
        <f>C128/$E$3</f>
        <v>0.82403433476394849</v>
      </c>
      <c r="E128" s="45"/>
    </row>
    <row r="129" spans="1:5" x14ac:dyDescent="0.2">
      <c r="A129" s="36">
        <v>45780</v>
      </c>
      <c r="B129" s="33">
        <f t="shared" si="10"/>
        <v>475</v>
      </c>
      <c r="C129" s="34"/>
      <c r="D129" s="40"/>
      <c r="E129" s="41"/>
    </row>
    <row r="130" spans="1:5" x14ac:dyDescent="0.2">
      <c r="A130" s="37">
        <v>45787</v>
      </c>
      <c r="B130" s="33">
        <f t="shared" si="10"/>
        <v>475</v>
      </c>
      <c r="C130" s="32"/>
      <c r="D130" s="42"/>
      <c r="E130" s="43"/>
    </row>
    <row r="131" spans="1:5" x14ac:dyDescent="0.2">
      <c r="A131" s="37">
        <v>45794</v>
      </c>
      <c r="B131" s="33">
        <f t="shared" si="10"/>
        <v>475</v>
      </c>
      <c r="C131" s="32"/>
      <c r="D131" s="42"/>
      <c r="E131" s="43"/>
    </row>
    <row r="132" spans="1:5" x14ac:dyDescent="0.2">
      <c r="A132" s="20">
        <v>45801</v>
      </c>
      <c r="B132" s="33">
        <f t="shared" si="10"/>
        <v>475</v>
      </c>
      <c r="C132" s="32"/>
      <c r="D132" s="42"/>
      <c r="E132" s="43"/>
    </row>
    <row r="133" spans="1:5" ht="13.5" thickBot="1" x14ac:dyDescent="0.25">
      <c r="A133" s="21">
        <v>45808</v>
      </c>
      <c r="B133" s="35">
        <f t="shared" si="10"/>
        <v>475</v>
      </c>
      <c r="C133" s="35">
        <f>SUM(B130:B133)/COUNT(B130:B133)</f>
        <v>475</v>
      </c>
      <c r="D133" s="44">
        <f>C133/$E$3</f>
        <v>0.81545064377682408</v>
      </c>
      <c r="E133" s="45"/>
    </row>
    <row r="134" spans="1:5" x14ac:dyDescent="0.2">
      <c r="A134" s="36">
        <v>45815</v>
      </c>
      <c r="B134" s="30">
        <f>(440+450)/2</f>
        <v>445</v>
      </c>
      <c r="C134" s="34"/>
      <c r="D134" s="40"/>
      <c r="E134" s="41"/>
    </row>
    <row r="135" spans="1:5" x14ac:dyDescent="0.2">
      <c r="A135" s="37">
        <v>45822</v>
      </c>
      <c r="B135" s="30">
        <f>(440+450)/2</f>
        <v>445</v>
      </c>
      <c r="C135" s="32"/>
      <c r="D135" s="42"/>
      <c r="E135" s="43"/>
    </row>
    <row r="136" spans="1:5" x14ac:dyDescent="0.2">
      <c r="A136" s="37">
        <v>45829</v>
      </c>
      <c r="B136" s="30">
        <f>(440+450)/2</f>
        <v>445</v>
      </c>
      <c r="C136" s="32"/>
      <c r="D136" s="42"/>
      <c r="E136" s="43"/>
    </row>
    <row r="137" spans="1:5" ht="13.5" thickBot="1" x14ac:dyDescent="0.25">
      <c r="A137" s="38">
        <v>45836</v>
      </c>
      <c r="B137" s="35">
        <f>(440+450)/2</f>
        <v>445</v>
      </c>
      <c r="C137" s="35">
        <f>SUM(B134:B137)/COUNT(B134:B137)</f>
        <v>445</v>
      </c>
      <c r="D137" s="44">
        <f>C137/$E$3</f>
        <v>0.76394849785407726</v>
      </c>
      <c r="E137" s="45"/>
    </row>
    <row r="138" spans="1:5" x14ac:dyDescent="0.2">
      <c r="A138" s="36">
        <v>45843</v>
      </c>
      <c r="B138" s="33"/>
      <c r="C138" s="34"/>
      <c r="D138" s="40"/>
      <c r="E138" s="41"/>
    </row>
    <row r="139" spans="1:5" x14ac:dyDescent="0.2">
      <c r="A139" s="37">
        <v>45850</v>
      </c>
      <c r="B139" s="33"/>
      <c r="C139" s="32"/>
      <c r="D139" s="42"/>
      <c r="E139" s="43"/>
    </row>
    <row r="140" spans="1:5" x14ac:dyDescent="0.2">
      <c r="A140" s="37">
        <v>45857</v>
      </c>
      <c r="B140" s="30"/>
      <c r="C140" s="32"/>
      <c r="D140" s="42"/>
      <c r="E140" s="43"/>
    </row>
    <row r="141" spans="1:5" ht="13.5" thickBot="1" x14ac:dyDescent="0.25">
      <c r="A141" s="38">
        <v>45864</v>
      </c>
      <c r="B141" s="35"/>
      <c r="C141" s="35"/>
      <c r="D141" s="44"/>
      <c r="E141" s="45"/>
    </row>
  </sheetData>
  <mergeCells count="143">
    <mergeCell ref="D138:E138"/>
    <mergeCell ref="D139:E139"/>
    <mergeCell ref="D140:E140"/>
    <mergeCell ref="D141:E141"/>
    <mergeCell ref="D120:E120"/>
    <mergeCell ref="D121:E121"/>
    <mergeCell ref="D122:E122"/>
    <mergeCell ref="D123:E123"/>
    <mergeCell ref="D124:E124"/>
    <mergeCell ref="D116:E116"/>
    <mergeCell ref="D117:E117"/>
    <mergeCell ref="D118:E118"/>
    <mergeCell ref="D119:E119"/>
    <mergeCell ref="D113:E113"/>
    <mergeCell ref="D114:E114"/>
    <mergeCell ref="D115:E115"/>
    <mergeCell ref="D108:E108"/>
    <mergeCell ref="D109:E109"/>
    <mergeCell ref="D110:E110"/>
    <mergeCell ref="D111:E111"/>
    <mergeCell ref="D112:E112"/>
    <mergeCell ref="D95:E95"/>
    <mergeCell ref="D96:E96"/>
    <mergeCell ref="D97:E97"/>
    <mergeCell ref="D98:E98"/>
    <mergeCell ref="D103:E103"/>
    <mergeCell ref="D104:E104"/>
    <mergeCell ref="D105:E105"/>
    <mergeCell ref="D106:E106"/>
    <mergeCell ref="D107:E107"/>
    <mergeCell ref="D99:E99"/>
    <mergeCell ref="D100:E100"/>
    <mergeCell ref="D101:E101"/>
    <mergeCell ref="D102:E102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85:E85"/>
    <mergeCell ref="D75:E75"/>
    <mergeCell ref="D76:E76"/>
    <mergeCell ref="D68:E68"/>
    <mergeCell ref="D69:E69"/>
    <mergeCell ref="D70:E70"/>
    <mergeCell ref="D71:E71"/>
    <mergeCell ref="D72:E72"/>
    <mergeCell ref="D73:E73"/>
    <mergeCell ref="D77:E77"/>
    <mergeCell ref="D78:E78"/>
    <mergeCell ref="D79:E79"/>
    <mergeCell ref="D80:E80"/>
    <mergeCell ref="D84:E84"/>
    <mergeCell ref="D81:E81"/>
    <mergeCell ref="D82:E82"/>
    <mergeCell ref="D83:E83"/>
    <mergeCell ref="D74:E74"/>
    <mergeCell ref="D12:E12"/>
    <mergeCell ref="D11:E11"/>
    <mergeCell ref="A1:E1"/>
    <mergeCell ref="D7:E7"/>
    <mergeCell ref="A2:A3"/>
    <mergeCell ref="D2:E2"/>
    <mergeCell ref="D5:E5"/>
    <mergeCell ref="D6:E6"/>
    <mergeCell ref="C2:C3"/>
    <mergeCell ref="B2:B3"/>
    <mergeCell ref="D4:E4"/>
    <mergeCell ref="D8:E8"/>
    <mergeCell ref="D9:E9"/>
    <mergeCell ref="D10:E10"/>
    <mergeCell ref="D13:E13"/>
    <mergeCell ref="D25:E25"/>
    <mergeCell ref="D26:E26"/>
    <mergeCell ref="D27:E27"/>
    <mergeCell ref="D28:E28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4:E14"/>
    <mergeCell ref="D15:E15"/>
    <mergeCell ref="D65:E65"/>
    <mergeCell ref="D43:E43"/>
    <mergeCell ref="D44:E44"/>
    <mergeCell ref="D45:E45"/>
    <mergeCell ref="D46:E46"/>
    <mergeCell ref="D29:E29"/>
    <mergeCell ref="D30:E30"/>
    <mergeCell ref="D31:E31"/>
    <mergeCell ref="D32:E32"/>
    <mergeCell ref="D38:E38"/>
    <mergeCell ref="D39:E39"/>
    <mergeCell ref="D40:E40"/>
    <mergeCell ref="D41:E41"/>
    <mergeCell ref="D33:E33"/>
    <mergeCell ref="D34:E34"/>
    <mergeCell ref="D35:E35"/>
    <mergeCell ref="D36:E36"/>
    <mergeCell ref="D37:E37"/>
    <mergeCell ref="D42:E42"/>
    <mergeCell ref="D125:E125"/>
    <mergeCell ref="D126:E126"/>
    <mergeCell ref="D127:E127"/>
    <mergeCell ref="D128:E128"/>
    <mergeCell ref="D66:E66"/>
    <mergeCell ref="D67:E67"/>
    <mergeCell ref="D62:E62"/>
    <mergeCell ref="D47:E47"/>
    <mergeCell ref="D48:E48"/>
    <mergeCell ref="D49:E49"/>
    <mergeCell ref="D50:E50"/>
    <mergeCell ref="D63:E63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4:E64"/>
    <mergeCell ref="D134:E134"/>
    <mergeCell ref="D135:E135"/>
    <mergeCell ref="D136:E136"/>
    <mergeCell ref="D137:E137"/>
    <mergeCell ref="D129:E129"/>
    <mergeCell ref="D130:E130"/>
    <mergeCell ref="D131:E131"/>
    <mergeCell ref="D132:E132"/>
    <mergeCell ref="D133:E13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C30" sqref="C29:C30"/>
    </sheetView>
  </sheetViews>
  <sheetFormatPr defaultRowHeight="12.75" x14ac:dyDescent="0.2"/>
  <cols>
    <col min="1" max="1" width="18" customWidth="1"/>
    <col min="2" max="2" width="21.140625" customWidth="1"/>
    <col min="3" max="3" width="32.140625" customWidth="1"/>
    <col min="4" max="5" width="9.140625" hidden="1" customWidth="1"/>
  </cols>
  <sheetData>
    <row r="1" spans="1:7" ht="36" customHeight="1" thickBot="1" x14ac:dyDescent="0.25">
      <c r="A1" s="65" t="s">
        <v>9</v>
      </c>
      <c r="B1" s="66"/>
      <c r="C1" s="66"/>
      <c r="D1" s="66"/>
      <c r="E1" s="67"/>
    </row>
    <row r="2" spans="1:7" ht="41.25" customHeight="1" thickBot="1" x14ac:dyDescent="0.25">
      <c r="A2" s="17" t="s">
        <v>0</v>
      </c>
      <c r="B2" s="9" t="s">
        <v>4</v>
      </c>
      <c r="C2" s="10" t="s">
        <v>3</v>
      </c>
    </row>
    <row r="3" spans="1:7" ht="13.9" hidden="1" customHeight="1" thickBot="1" x14ac:dyDescent="0.25">
      <c r="A3" s="22">
        <v>38758</v>
      </c>
      <c r="B3" s="13">
        <f t="shared" ref="B3:B5" si="0">(340+450+420+445+410+450)/6</f>
        <v>419.16666666666669</v>
      </c>
      <c r="C3" s="13"/>
    </row>
    <row r="4" spans="1:7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7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7" x14ac:dyDescent="0.2">
      <c r="A6" s="14">
        <v>44912</v>
      </c>
      <c r="B6" s="18">
        <f>(575+600)/2</f>
        <v>587.5</v>
      </c>
      <c r="C6" s="6"/>
    </row>
    <row r="7" spans="1:7" x14ac:dyDescent="0.2">
      <c r="A7" s="15">
        <v>44919</v>
      </c>
      <c r="B7" s="4">
        <f>(575+600)/2</f>
        <v>587.5</v>
      </c>
      <c r="C7" s="5"/>
    </row>
    <row r="8" spans="1:7" x14ac:dyDescent="0.2">
      <c r="A8" s="15">
        <v>44926</v>
      </c>
      <c r="B8" s="4">
        <f>(575+600)/2</f>
        <v>587.5</v>
      </c>
      <c r="C8" s="5"/>
    </row>
    <row r="9" spans="1:7" ht="13.5" thickBot="1" x14ac:dyDescent="0.25">
      <c r="A9" s="16">
        <v>44933</v>
      </c>
      <c r="B9" s="12">
        <f>(560+575)/2</f>
        <v>567.5</v>
      </c>
      <c r="C9" s="12">
        <f>SUM(B6:B9)/COUNT(B6:B9)</f>
        <v>582.5</v>
      </c>
    </row>
    <row r="10" spans="1:7" x14ac:dyDescent="0.2">
      <c r="D10" t="s">
        <v>5</v>
      </c>
      <c r="E10" t="s">
        <v>5</v>
      </c>
      <c r="F10" t="s">
        <v>5</v>
      </c>
      <c r="G10" t="s">
        <v>5</v>
      </c>
    </row>
    <row r="11" spans="1:7" x14ac:dyDescent="0.2">
      <c r="C11" t="s">
        <v>5</v>
      </c>
      <c r="D11" t="s">
        <v>5</v>
      </c>
      <c r="E11" t="s">
        <v>5</v>
      </c>
    </row>
    <row r="12" spans="1:7" x14ac:dyDescent="0.2">
      <c r="C12" t="s">
        <v>5</v>
      </c>
      <c r="D12" t="s">
        <v>5</v>
      </c>
    </row>
    <row r="13" spans="1:7" x14ac:dyDescent="0.2">
      <c r="D13" t="s">
        <v>5</v>
      </c>
      <c r="F13" t="s">
        <v>5</v>
      </c>
    </row>
    <row r="14" spans="1:7" x14ac:dyDescent="0.2">
      <c r="F14" t="s">
        <v>5</v>
      </c>
    </row>
    <row r="15" spans="1:7" x14ac:dyDescent="0.2">
      <c r="C15" t="s">
        <v>5</v>
      </c>
      <c r="E15" t="s">
        <v>5</v>
      </c>
      <c r="F15" t="s">
        <v>5</v>
      </c>
    </row>
    <row r="16" spans="1:7" x14ac:dyDescent="0.2">
      <c r="G16" t="s">
        <v>5</v>
      </c>
    </row>
    <row r="17" spans="3:5" x14ac:dyDescent="0.2">
      <c r="C17" t="s">
        <v>5</v>
      </c>
      <c r="E17" t="s">
        <v>6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2025-07-01T14:49:36Z</dcterms:modified>
</cp:coreProperties>
</file>