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E23DB4C7-7C0F-400E-932C-E3F9566857F7}\NT\5\"/>
    </mc:Choice>
  </mc:AlternateContent>
  <xr:revisionPtr revIDLastSave="0" documentId="13_ncr:1_{54D7C12D-D0D7-4E1C-B1A7-6394595F1A2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2" i="1" l="1"/>
  <c r="B131" i="1" l="1"/>
  <c r="B130" i="1" l="1"/>
  <c r="B129" i="1" l="1"/>
  <c r="C133" i="1"/>
  <c r="D133" i="1" s="1"/>
  <c r="B128" i="1"/>
  <c r="B127" i="1" l="1"/>
  <c r="B126" i="1" l="1"/>
  <c r="B125" i="1" l="1"/>
  <c r="C129" i="1" l="1"/>
  <c r="D129" i="1" s="1"/>
  <c r="B124" i="1"/>
  <c r="B123" i="1" l="1"/>
  <c r="B122" i="1" l="1"/>
  <c r="B121" i="1"/>
  <c r="B120" i="1" l="1"/>
  <c r="C124" i="1" l="1"/>
  <c r="D124" i="1" s="1"/>
  <c r="B119" i="1" l="1"/>
  <c r="B113" i="1"/>
  <c r="B114" i="1"/>
  <c r="B115" i="1"/>
  <c r="B116" i="1"/>
  <c r="B117" i="1"/>
  <c r="B118" i="1"/>
  <c r="B112" i="1"/>
  <c r="B111" i="1" l="1"/>
  <c r="B110" i="1" l="1"/>
  <c r="B108" i="1" l="1"/>
  <c r="B109" i="1"/>
  <c r="B107" i="1" l="1"/>
  <c r="C112" i="1"/>
  <c r="B106" i="1" l="1"/>
  <c r="B105" i="1" l="1"/>
  <c r="B104" i="1" l="1"/>
  <c r="B103" i="1"/>
  <c r="C107" i="1" l="1"/>
  <c r="B102" i="1" l="1"/>
  <c r="B101" i="1"/>
  <c r="C103" i="1" s="1"/>
  <c r="B100" i="1"/>
  <c r="B99" i="1"/>
  <c r="B98" i="1" l="1"/>
  <c r="B96" i="1" l="1"/>
  <c r="B97" i="1"/>
  <c r="B95" i="1" l="1"/>
  <c r="C99" i="1"/>
  <c r="B94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C85" i="1" s="1"/>
  <c r="B81" i="1"/>
  <c r="B80" i="1"/>
  <c r="B79" i="1"/>
  <c r="B78" i="1" l="1"/>
  <c r="C81" i="1" s="1"/>
  <c r="B77" i="1" l="1"/>
  <c r="B76" i="1" l="1"/>
  <c r="B75" i="1" l="1"/>
  <c r="B74" i="1"/>
  <c r="B73" i="1"/>
  <c r="B72" i="1"/>
  <c r="C77" i="1" l="1"/>
  <c r="B71" i="1"/>
  <c r="B70" i="1" l="1"/>
  <c r="B69" i="1"/>
  <c r="B68" i="1" l="1"/>
  <c r="C72" i="1"/>
  <c r="B67" i="1" l="1"/>
  <c r="B65" i="1"/>
  <c r="B66" i="1"/>
  <c r="C68" i="1" l="1"/>
  <c r="B64" i="1" l="1"/>
  <c r="B63" i="1" l="1"/>
  <c r="B62" i="1" l="1"/>
  <c r="B61" i="1" l="1"/>
  <c r="B60" i="1" l="1"/>
  <c r="C64" i="1"/>
  <c r="B59" i="1" l="1"/>
  <c r="B58" i="1" l="1"/>
  <c r="B57" i="1" l="1"/>
  <c r="B56" i="1" l="1"/>
  <c r="C59" i="1" s="1"/>
  <c r="B54" i="1"/>
  <c r="B55" i="1"/>
  <c r="B53" i="1" l="1"/>
  <c r="B52" i="1"/>
  <c r="C55" i="1" s="1"/>
  <c r="B51" i="1"/>
  <c r="B49" i="1" l="1"/>
  <c r="B50" i="1"/>
  <c r="B48" i="1"/>
  <c r="C51" i="1" l="1"/>
  <c r="B47" i="1"/>
  <c r="B46" i="1" l="1"/>
  <c r="B45" i="1"/>
  <c r="B44" i="1"/>
  <c r="B43" i="1" l="1"/>
  <c r="C46" i="1" s="1"/>
  <c r="B42" i="1" l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B20" i="1"/>
  <c r="B19" i="1"/>
  <c r="B18" i="1"/>
  <c r="B17" i="1"/>
  <c r="C20" i="1" s="1"/>
  <c r="B16" i="1"/>
  <c r="B15" i="1"/>
  <c r="B14" i="1"/>
  <c r="B13" i="1"/>
  <c r="B11" i="1"/>
  <c r="B12" i="1"/>
  <c r="C16" i="1" l="1"/>
  <c r="C24" i="1"/>
  <c r="B8" i="1"/>
  <c r="B9" i="1"/>
  <c r="B10" i="1"/>
  <c r="B7" i="1"/>
  <c r="B6" i="1"/>
  <c r="B5" i="1"/>
  <c r="B4" i="1"/>
  <c r="C12" i="1" l="1"/>
  <c r="C7" i="1"/>
  <c r="B9" i="2"/>
  <c r="B8" i="2"/>
  <c r="B7" i="2"/>
  <c r="B6" i="2"/>
  <c r="C9" i="2" l="1"/>
  <c r="B5" i="2" l="1"/>
  <c r="B4" i="2"/>
  <c r="B3" i="2"/>
  <c r="A4" i="2"/>
  <c r="A5" i="2" s="1"/>
  <c r="E3" i="1" l="1"/>
  <c r="D112" i="1" l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16" i="1"/>
  <c r="D20" i="1"/>
  <c r="D7" i="1"/>
  <c r="D12" i="1"/>
</calcChain>
</file>

<file path=xl/sharedStrings.xml><?xml version="1.0" encoding="utf-8"?>
<sst xmlns="http://schemas.openxmlformats.org/spreadsheetml/2006/main" count="44" uniqueCount="11">
  <si>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</si>
  <si>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</si>
  <si>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</si>
  <si>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</si>
  <si>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</si>
  <si>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</si>
  <si>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</si>
  <si>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</si>
  <si>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</si>
  <si>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Project: 6982AF23C000006, ND FTNP THRO 11(10) South Unit Scenic Loop Slide Repair                                                                                                                               Region:  Mid-Continent/Midwest
</t>
  </si>
  <si>
    <t xml:space="preserve">Project: 6982AF23C000006, ND FTNP THRO 11(10) South Unit Scenic Loop Slide Repair                                                                                                                               Region:  Mid-Continent/Midwest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</si>
</sst>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2" fontId="2" fillId="0" borderId="12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165" fontId="0" fillId="2" borderId="0" xfId="0" applyNumberFormat="1" applyFill="1"/>
    <xf numFmtId="0" fontId="0" fillId="2" borderId="9" xfId="0" applyFill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"/>
  <sheetViews>
    <sheetView tabSelected="1" workbookViewId="0">
      <pane ySplit="7" topLeftCell="A114" activePane="bottomLeft" state="frozen"/>
      <selection pane="bottomLeft" activeCell="E139" sqref="E139"/>
    </sheetView>
  </sheetViews>
  <sheetFormatPr defaultRowHeight="12.5" x14ac:dyDescent="0.25"/>
  <cols>
    <col min="1" max="1" width="22.7265625" bestFit="1" customWidth="1"/>
    <col min="2" max="2" width="15.26953125" customWidth="1"/>
    <col min="3" max="3" width="18.26953125" customWidth="1"/>
    <col min="4" max="4" width="13.453125" customWidth="1"/>
    <col min="5" max="5" width="21.81640625" customWidth="1"/>
    <col min="10" max="10" width="9.26953125" customWidth="1"/>
  </cols>
  <sheetData>
    <row r="1" spans="1:15" ht="35.25" customHeight="1" thickBot="1" x14ac:dyDescent="0.3">
      <c r="A1" s="58" t="s">
        <v>9</v>
      </c>
      <c r="B1" s="59"/>
      <c r="C1" s="59"/>
      <c r="D1" s="59"/>
      <c r="E1" s="60"/>
    </row>
    <row r="2" spans="1:15" ht="26.25" customHeight="1" x14ac:dyDescent="0.3">
      <c r="A2" s="61" t="s">
        <v>8</v>
      </c>
      <c r="B2" s="67" t="s">
        <v>4</v>
      </c>
      <c r="C2" s="65" t="s">
        <v>1</v>
      </c>
      <c r="D2" s="63" t="s">
        <v>7</v>
      </c>
      <c r="E2" s="64"/>
    </row>
    <row r="3" spans="1:15" ht="15.75" customHeight="1" thickBot="1" x14ac:dyDescent="0.35">
      <c r="A3" s="62"/>
      <c r="B3" s="68"/>
      <c r="C3" s="66"/>
      <c r="D3" s="11" t="s">
        <v>2</v>
      </c>
      <c r="E3" s="12">
        <f>BPI!C9</f>
        <v>650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6">
        <v>44870</v>
      </c>
      <c r="B4" s="4">
        <f>(575+725)/2</f>
        <v>650</v>
      </c>
      <c r="C4" s="15"/>
      <c r="D4" s="57"/>
      <c r="E4" s="45"/>
    </row>
    <row r="5" spans="1:15" x14ac:dyDescent="0.25">
      <c r="A5" s="17">
        <v>44877</v>
      </c>
      <c r="B5" s="4">
        <f>(575+725)/2</f>
        <v>650</v>
      </c>
      <c r="C5" s="3"/>
      <c r="D5" s="56"/>
      <c r="E5" s="47"/>
    </row>
    <row r="6" spans="1:15" x14ac:dyDescent="0.25">
      <c r="A6" s="17">
        <v>44884</v>
      </c>
      <c r="B6" s="4">
        <f>(575+725)/2</f>
        <v>650</v>
      </c>
      <c r="C6" s="3"/>
      <c r="D6" s="56"/>
      <c r="E6" s="47"/>
    </row>
    <row r="7" spans="1:15" ht="13" thickBot="1" x14ac:dyDescent="0.3">
      <c r="A7" s="18">
        <v>44891</v>
      </c>
      <c r="B7" s="19">
        <f>(575+725)/2</f>
        <v>650</v>
      </c>
      <c r="C7" s="19">
        <f>SUM(B4:B7)/COUNT(B4:B7)</f>
        <v>650</v>
      </c>
      <c r="D7" s="48">
        <f>C7/E$3</f>
        <v>1</v>
      </c>
      <c r="E7" s="49"/>
    </row>
    <row r="8" spans="1:15" x14ac:dyDescent="0.25">
      <c r="A8" s="7">
        <v>44898</v>
      </c>
      <c r="B8" s="4">
        <f t="shared" ref="B8:B13" si="0">(575+725)/2</f>
        <v>650</v>
      </c>
      <c r="C8" s="15"/>
      <c r="D8" s="44"/>
      <c r="E8" s="45"/>
    </row>
    <row r="9" spans="1:15" x14ac:dyDescent="0.25">
      <c r="A9" s="2">
        <v>44905</v>
      </c>
      <c r="B9" s="4">
        <f t="shared" si="0"/>
        <v>650</v>
      </c>
      <c r="C9" s="3"/>
      <c r="D9" s="69"/>
      <c r="E9" s="70"/>
    </row>
    <row r="10" spans="1:15" x14ac:dyDescent="0.25">
      <c r="A10" s="2">
        <v>44912</v>
      </c>
      <c r="B10" s="4">
        <f t="shared" si="0"/>
        <v>650</v>
      </c>
      <c r="C10" s="3"/>
      <c r="D10" s="69"/>
      <c r="E10" s="70"/>
    </row>
    <row r="11" spans="1:15" x14ac:dyDescent="0.25">
      <c r="A11" s="2">
        <v>44919</v>
      </c>
      <c r="B11" s="4">
        <f t="shared" si="0"/>
        <v>650</v>
      </c>
      <c r="C11" s="3"/>
      <c r="D11" s="69"/>
      <c r="E11" s="70"/>
    </row>
    <row r="12" spans="1:15" ht="13" thickBot="1" x14ac:dyDescent="0.3">
      <c r="A12" s="8">
        <v>44926</v>
      </c>
      <c r="B12" s="19">
        <f t="shared" si="0"/>
        <v>650</v>
      </c>
      <c r="C12" s="19">
        <f>SUM(B9:B12)/COUNT(B9:B12)</f>
        <v>650</v>
      </c>
      <c r="D12" s="48">
        <f>C12/E$3</f>
        <v>1</v>
      </c>
      <c r="E12" s="49"/>
    </row>
    <row r="13" spans="1:15" x14ac:dyDescent="0.25">
      <c r="A13" s="16">
        <v>44933</v>
      </c>
      <c r="B13" s="4">
        <f t="shared" si="0"/>
        <v>650</v>
      </c>
      <c r="C13" s="15"/>
      <c r="D13" s="57"/>
      <c r="E13" s="45"/>
    </row>
    <row r="14" spans="1:15" x14ac:dyDescent="0.25">
      <c r="A14" s="17">
        <v>44940</v>
      </c>
      <c r="B14" s="4">
        <f t="shared" ref="B14:B20" si="1">(575+725)/2</f>
        <v>650</v>
      </c>
      <c r="C14" s="3"/>
      <c r="D14" s="56"/>
      <c r="E14" s="47"/>
    </row>
    <row r="15" spans="1:15" x14ac:dyDescent="0.25">
      <c r="A15" s="17">
        <v>44947</v>
      </c>
      <c r="B15" s="4">
        <f t="shared" si="1"/>
        <v>650</v>
      </c>
      <c r="C15" s="3"/>
      <c r="D15" s="56"/>
      <c r="E15" s="47"/>
    </row>
    <row r="16" spans="1:15" ht="13" thickBot="1" x14ac:dyDescent="0.3">
      <c r="A16" s="18">
        <v>44954</v>
      </c>
      <c r="B16" s="19">
        <f t="shared" si="1"/>
        <v>650</v>
      </c>
      <c r="C16" s="19">
        <f>SUM(B13:B16)/COUNT(B13:B16)</f>
        <v>650</v>
      </c>
      <c r="D16" s="48">
        <f>C16/E$3</f>
        <v>1</v>
      </c>
      <c r="E16" s="49"/>
    </row>
    <row r="17" spans="1:5" x14ac:dyDescent="0.25">
      <c r="A17" s="16">
        <v>44961</v>
      </c>
      <c r="B17" s="4">
        <f t="shared" si="1"/>
        <v>650</v>
      </c>
      <c r="C17" s="15"/>
      <c r="D17" s="57"/>
      <c r="E17" s="45"/>
    </row>
    <row r="18" spans="1:5" x14ac:dyDescent="0.25">
      <c r="A18" s="17">
        <v>44968</v>
      </c>
      <c r="B18" s="4">
        <f t="shared" si="1"/>
        <v>650</v>
      </c>
      <c r="C18" s="3"/>
      <c r="D18" s="56"/>
      <c r="E18" s="47"/>
    </row>
    <row r="19" spans="1:5" x14ac:dyDescent="0.25">
      <c r="A19" s="17">
        <v>44975</v>
      </c>
      <c r="B19" s="4">
        <f t="shared" si="1"/>
        <v>650</v>
      </c>
      <c r="C19" s="3"/>
      <c r="D19" s="56"/>
      <c r="E19" s="47"/>
    </row>
    <row r="20" spans="1:5" ht="13" thickBot="1" x14ac:dyDescent="0.3">
      <c r="A20" s="18">
        <v>44982</v>
      </c>
      <c r="B20" s="19">
        <f t="shared" si="1"/>
        <v>650</v>
      </c>
      <c r="C20" s="19">
        <f>SUM(B17:B20)/COUNT(B17:B20)</f>
        <v>650</v>
      </c>
      <c r="D20" s="48">
        <f>C20/E$3</f>
        <v>1</v>
      </c>
      <c r="E20" s="49"/>
    </row>
    <row r="21" spans="1:5" x14ac:dyDescent="0.25">
      <c r="A21" s="16">
        <v>44989</v>
      </c>
      <c r="B21" s="4">
        <f t="shared" ref="B21:B28" si="2">(575+725)/2</f>
        <v>650</v>
      </c>
      <c r="C21" s="15"/>
      <c r="D21" s="44"/>
      <c r="E21" s="45"/>
    </row>
    <row r="22" spans="1:5" x14ac:dyDescent="0.25">
      <c r="A22" s="17">
        <v>44996</v>
      </c>
      <c r="B22" s="4">
        <f t="shared" si="2"/>
        <v>650</v>
      </c>
      <c r="C22" s="3"/>
      <c r="D22" s="46"/>
      <c r="E22" s="47"/>
    </row>
    <row r="23" spans="1:5" x14ac:dyDescent="0.25">
      <c r="A23" s="17">
        <v>45003</v>
      </c>
      <c r="B23" s="4">
        <f t="shared" si="2"/>
        <v>650</v>
      </c>
      <c r="C23" s="3"/>
      <c r="D23" s="46"/>
      <c r="E23" s="47"/>
    </row>
    <row r="24" spans="1:5" ht="13" thickBot="1" x14ac:dyDescent="0.3">
      <c r="A24" s="18">
        <v>45010</v>
      </c>
      <c r="B24" s="19">
        <f t="shared" si="2"/>
        <v>650</v>
      </c>
      <c r="C24" s="19">
        <f>SUM(B21:B24)/COUNT(B21:B24)</f>
        <v>650</v>
      </c>
      <c r="D24" s="48">
        <f>C24/E$3</f>
        <v>1</v>
      </c>
      <c r="E24" s="49"/>
    </row>
    <row r="25" spans="1:5" x14ac:dyDescent="0.25">
      <c r="A25" s="26">
        <v>45017</v>
      </c>
      <c r="B25" s="4">
        <f t="shared" si="2"/>
        <v>650</v>
      </c>
      <c r="C25" s="15"/>
      <c r="D25" s="44"/>
      <c r="E25" s="45"/>
    </row>
    <row r="26" spans="1:5" x14ac:dyDescent="0.25">
      <c r="A26" s="27">
        <v>45024</v>
      </c>
      <c r="B26" s="4">
        <f t="shared" si="2"/>
        <v>650</v>
      </c>
      <c r="C26" s="3"/>
      <c r="D26" s="46"/>
      <c r="E26" s="47"/>
    </row>
    <row r="27" spans="1:5" x14ac:dyDescent="0.25">
      <c r="A27" s="27">
        <v>45031</v>
      </c>
      <c r="B27" s="4">
        <f t="shared" si="2"/>
        <v>650</v>
      </c>
      <c r="C27" s="3"/>
      <c r="D27" s="46"/>
      <c r="E27" s="47"/>
    </row>
    <row r="28" spans="1:5" x14ac:dyDescent="0.25">
      <c r="A28" s="17">
        <v>45038</v>
      </c>
      <c r="B28" s="4">
        <f t="shared" si="2"/>
        <v>650</v>
      </c>
      <c r="C28" s="3"/>
      <c r="D28" s="46"/>
      <c r="E28" s="47"/>
    </row>
    <row r="29" spans="1:5" ht="13" thickBot="1" x14ac:dyDescent="0.3">
      <c r="A29" s="18">
        <v>45045</v>
      </c>
      <c r="B29" s="19">
        <f t="shared" ref="B29:B37" si="3">(575+725)/2</f>
        <v>650</v>
      </c>
      <c r="C29" s="19">
        <f>SUM(B26:B29)/COUNT(B26:B29)</f>
        <v>650</v>
      </c>
      <c r="D29" s="48">
        <f>C29/E$3</f>
        <v>1</v>
      </c>
      <c r="E29" s="49"/>
    </row>
    <row r="30" spans="1:5" x14ac:dyDescent="0.25">
      <c r="A30" s="16">
        <v>45052</v>
      </c>
      <c r="B30" s="4">
        <f t="shared" si="3"/>
        <v>650</v>
      </c>
      <c r="C30" s="15"/>
      <c r="D30" s="44"/>
      <c r="E30" s="45"/>
    </row>
    <row r="31" spans="1:5" x14ac:dyDescent="0.25">
      <c r="A31" s="17">
        <v>45059</v>
      </c>
      <c r="B31" s="4">
        <f t="shared" si="3"/>
        <v>650</v>
      </c>
      <c r="C31" s="3"/>
      <c r="D31" s="46"/>
      <c r="E31" s="47"/>
    </row>
    <row r="32" spans="1:5" x14ac:dyDescent="0.25">
      <c r="A32" s="17">
        <v>45066</v>
      </c>
      <c r="B32" s="4">
        <f t="shared" si="3"/>
        <v>650</v>
      </c>
      <c r="C32" s="3"/>
      <c r="D32" s="46"/>
      <c r="E32" s="47"/>
    </row>
    <row r="33" spans="1:5" ht="13" thickBot="1" x14ac:dyDescent="0.3">
      <c r="A33" s="18">
        <v>45073</v>
      </c>
      <c r="B33" s="19">
        <f t="shared" si="3"/>
        <v>650</v>
      </c>
      <c r="C33" s="19">
        <f>SUM(B30:B33)/COUNT(B30:B33)</f>
        <v>650</v>
      </c>
      <c r="D33" s="48">
        <f>C33/E$3</f>
        <v>1</v>
      </c>
      <c r="E33" s="49"/>
    </row>
    <row r="34" spans="1:5" x14ac:dyDescent="0.25">
      <c r="A34" s="16">
        <v>45080</v>
      </c>
      <c r="B34" s="4">
        <f t="shared" si="3"/>
        <v>650</v>
      </c>
      <c r="C34" s="15"/>
      <c r="D34" s="44"/>
      <c r="E34" s="45"/>
    </row>
    <row r="35" spans="1:5" x14ac:dyDescent="0.25">
      <c r="A35" s="17">
        <v>45087</v>
      </c>
      <c r="B35" s="4">
        <f t="shared" si="3"/>
        <v>650</v>
      </c>
      <c r="C35" s="3"/>
      <c r="D35" s="46"/>
      <c r="E35" s="47"/>
    </row>
    <row r="36" spans="1:5" x14ac:dyDescent="0.25">
      <c r="A36" s="17">
        <v>45094</v>
      </c>
      <c r="B36" s="4">
        <f t="shared" si="3"/>
        <v>650</v>
      </c>
      <c r="C36" s="3"/>
      <c r="D36" s="46"/>
      <c r="E36" s="47"/>
    </row>
    <row r="37" spans="1:5" ht="13" thickBot="1" x14ac:dyDescent="0.3">
      <c r="A37" s="18">
        <v>45101</v>
      </c>
      <c r="B37" s="19">
        <f t="shared" si="3"/>
        <v>650</v>
      </c>
      <c r="C37" s="19">
        <f>SUM(B34:B37)/COUNT(B34:B37)</f>
        <v>650</v>
      </c>
      <c r="D37" s="48">
        <f>C37/E$3</f>
        <v>1</v>
      </c>
      <c r="E37" s="49"/>
    </row>
    <row r="38" spans="1:5" x14ac:dyDescent="0.25">
      <c r="A38" s="26">
        <v>45108</v>
      </c>
      <c r="B38" s="29">
        <f t="shared" ref="B38:B46" si="4">(575+725)/2</f>
        <v>650</v>
      </c>
      <c r="C38" s="15"/>
      <c r="D38" s="44"/>
      <c r="E38" s="45"/>
    </row>
    <row r="39" spans="1:5" x14ac:dyDescent="0.25">
      <c r="A39" s="27">
        <v>45115</v>
      </c>
      <c r="B39" s="4">
        <f t="shared" si="4"/>
        <v>650</v>
      </c>
      <c r="C39" s="3"/>
      <c r="D39" s="46"/>
      <c r="E39" s="47"/>
    </row>
    <row r="40" spans="1:5" x14ac:dyDescent="0.25">
      <c r="A40" s="27">
        <v>45122</v>
      </c>
      <c r="B40" s="4">
        <f t="shared" si="4"/>
        <v>650</v>
      </c>
      <c r="C40" s="3"/>
      <c r="D40" s="46"/>
      <c r="E40" s="47"/>
    </row>
    <row r="41" spans="1:5" x14ac:dyDescent="0.25">
      <c r="A41" s="17">
        <v>45129</v>
      </c>
      <c r="B41" s="4">
        <f t="shared" si="4"/>
        <v>650</v>
      </c>
      <c r="C41" s="3"/>
      <c r="D41" s="46"/>
      <c r="E41" s="47"/>
    </row>
    <row r="42" spans="1:5" ht="13" thickBot="1" x14ac:dyDescent="0.3">
      <c r="A42" s="18">
        <v>45136</v>
      </c>
      <c r="B42" s="19">
        <f t="shared" si="4"/>
        <v>650</v>
      </c>
      <c r="C42" s="19">
        <f>SUM(B39:B42)/COUNT(B39:B42)</f>
        <v>650</v>
      </c>
      <c r="D42" s="48">
        <f>C42/E$3</f>
        <v>1</v>
      </c>
      <c r="E42" s="49"/>
    </row>
    <row r="43" spans="1:5" x14ac:dyDescent="0.25">
      <c r="A43" s="16">
        <v>45143</v>
      </c>
      <c r="B43" s="29">
        <f t="shared" si="4"/>
        <v>650</v>
      </c>
      <c r="C43" s="15"/>
      <c r="D43" s="44"/>
      <c r="E43" s="45"/>
    </row>
    <row r="44" spans="1:5" x14ac:dyDescent="0.25">
      <c r="A44" s="17">
        <v>45150</v>
      </c>
      <c r="B44" s="4">
        <f t="shared" si="4"/>
        <v>650</v>
      </c>
      <c r="C44" s="3"/>
      <c r="D44" s="46"/>
      <c r="E44" s="47"/>
    </row>
    <row r="45" spans="1:5" x14ac:dyDescent="0.25">
      <c r="A45" s="17">
        <v>45157</v>
      </c>
      <c r="B45" s="4">
        <f t="shared" si="4"/>
        <v>650</v>
      </c>
      <c r="C45" s="3"/>
      <c r="D45" s="46"/>
      <c r="E45" s="47"/>
    </row>
    <row r="46" spans="1:5" ht="13" thickBot="1" x14ac:dyDescent="0.3">
      <c r="A46" s="18">
        <v>45164</v>
      </c>
      <c r="B46" s="19">
        <f t="shared" si="4"/>
        <v>650</v>
      </c>
      <c r="C46" s="19">
        <f>SUM(B43:B46)/COUNT(B43:B46)</f>
        <v>650</v>
      </c>
      <c r="D46" s="48">
        <f>C46/E$3</f>
        <v>1</v>
      </c>
      <c r="E46" s="49"/>
    </row>
    <row r="47" spans="1:5" x14ac:dyDescent="0.25">
      <c r="A47" s="26">
        <v>45171</v>
      </c>
      <c r="B47" s="29">
        <f>(575+725)/2</f>
        <v>650</v>
      </c>
      <c r="C47" s="15"/>
      <c r="D47" s="44"/>
      <c r="E47" s="45"/>
    </row>
    <row r="48" spans="1:5" x14ac:dyDescent="0.25">
      <c r="A48" s="27">
        <v>45178</v>
      </c>
      <c r="B48" s="4">
        <f>(575+700)/2</f>
        <v>637.5</v>
      </c>
      <c r="C48" s="3"/>
      <c r="D48" s="46"/>
      <c r="E48" s="47"/>
    </row>
    <row r="49" spans="1:5" x14ac:dyDescent="0.25">
      <c r="A49" s="27">
        <v>45185</v>
      </c>
      <c r="B49" s="4">
        <f t="shared" ref="B49:B50" si="5">(575+700)/2</f>
        <v>637.5</v>
      </c>
      <c r="C49" s="3"/>
      <c r="D49" s="46"/>
      <c r="E49" s="47"/>
    </row>
    <row r="50" spans="1:5" x14ac:dyDescent="0.25">
      <c r="A50" s="17">
        <v>45192</v>
      </c>
      <c r="B50" s="4">
        <f t="shared" si="5"/>
        <v>637.5</v>
      </c>
      <c r="C50" s="3"/>
      <c r="D50" s="46"/>
      <c r="E50" s="47"/>
    </row>
    <row r="51" spans="1:5" ht="13" thickBot="1" x14ac:dyDescent="0.3">
      <c r="A51" s="18">
        <v>45199</v>
      </c>
      <c r="B51" s="32">
        <f>(575+675)/2</f>
        <v>625</v>
      </c>
      <c r="C51" s="19">
        <f>SUM(B48:B51)/COUNT(B48:B51)</f>
        <v>634.375</v>
      </c>
      <c r="D51" s="48">
        <f>C51/E$3</f>
        <v>0.97596153846153844</v>
      </c>
      <c r="E51" s="49"/>
    </row>
    <row r="52" spans="1:5" x14ac:dyDescent="0.25">
      <c r="A52" s="33">
        <v>45206</v>
      </c>
      <c r="B52" s="4">
        <f t="shared" ref="B52:B57" si="6">(575+650)/2</f>
        <v>612.5</v>
      </c>
      <c r="C52" s="31"/>
      <c r="D52" s="50"/>
      <c r="E52" s="51"/>
    </row>
    <row r="53" spans="1:5" x14ac:dyDescent="0.25">
      <c r="A53" s="34">
        <v>45213</v>
      </c>
      <c r="B53" s="4">
        <f t="shared" si="6"/>
        <v>612.5</v>
      </c>
      <c r="C53" s="30"/>
      <c r="D53" s="52"/>
      <c r="E53" s="53"/>
    </row>
    <row r="54" spans="1:5" x14ac:dyDescent="0.25">
      <c r="A54" s="34">
        <v>45220</v>
      </c>
      <c r="B54" s="4">
        <f t="shared" si="6"/>
        <v>612.5</v>
      </c>
      <c r="C54" s="30"/>
      <c r="D54" s="52"/>
      <c r="E54" s="53"/>
    </row>
    <row r="55" spans="1:5" ht="13" thickBot="1" x14ac:dyDescent="0.3">
      <c r="A55" s="35">
        <v>45227</v>
      </c>
      <c r="B55" s="32">
        <f t="shared" si="6"/>
        <v>612.5</v>
      </c>
      <c r="C55" s="32">
        <f>SUM(B52:B55)/COUNT(B52:B55)</f>
        <v>612.5</v>
      </c>
      <c r="D55" s="54">
        <f>C55/E$3</f>
        <v>0.94230769230769229</v>
      </c>
      <c r="E55" s="55"/>
    </row>
    <row r="56" spans="1:5" x14ac:dyDescent="0.25">
      <c r="A56" s="16">
        <v>45234</v>
      </c>
      <c r="B56" s="4">
        <f t="shared" si="6"/>
        <v>612.5</v>
      </c>
      <c r="C56" s="31"/>
      <c r="D56" s="44"/>
      <c r="E56" s="45"/>
    </row>
    <row r="57" spans="1:5" x14ac:dyDescent="0.25">
      <c r="A57" s="17">
        <v>45241</v>
      </c>
      <c r="B57" s="4">
        <f t="shared" si="6"/>
        <v>612.5</v>
      </c>
      <c r="C57" s="30"/>
      <c r="D57" s="46"/>
      <c r="E57" s="47"/>
    </row>
    <row r="58" spans="1:5" x14ac:dyDescent="0.25">
      <c r="A58" s="17">
        <v>45248</v>
      </c>
      <c r="B58" s="4">
        <f>(575+625)/2</f>
        <v>600</v>
      </c>
      <c r="C58" s="30"/>
      <c r="D58" s="46"/>
      <c r="E58" s="47"/>
    </row>
    <row r="59" spans="1:5" ht="13" thickBot="1" x14ac:dyDescent="0.3">
      <c r="A59" s="18">
        <v>45255</v>
      </c>
      <c r="B59" s="32">
        <f>(575+625)/2</f>
        <v>600</v>
      </c>
      <c r="C59" s="32">
        <f>SUM(B56:B59)/COUNT(B56:B59)</f>
        <v>606.25</v>
      </c>
      <c r="D59" s="48">
        <f>C59/E$3</f>
        <v>0.93269230769230771</v>
      </c>
      <c r="E59" s="49"/>
    </row>
    <row r="60" spans="1:5" x14ac:dyDescent="0.25">
      <c r="A60" s="33">
        <v>45262</v>
      </c>
      <c r="B60" s="4">
        <f t="shared" ref="B60:B61" si="7">(575+625)/2</f>
        <v>600</v>
      </c>
      <c r="C60" s="31"/>
      <c r="D60" s="44"/>
      <c r="E60" s="45"/>
    </row>
    <row r="61" spans="1:5" x14ac:dyDescent="0.25">
      <c r="A61" s="34">
        <v>45269</v>
      </c>
      <c r="B61" s="4">
        <f t="shared" si="7"/>
        <v>600</v>
      </c>
      <c r="C61" s="30"/>
      <c r="D61" s="46"/>
      <c r="E61" s="47"/>
    </row>
    <row r="62" spans="1:5" x14ac:dyDescent="0.25">
      <c r="A62" s="34">
        <v>45276</v>
      </c>
      <c r="B62" s="4">
        <f t="shared" ref="B62:B67" si="8">(550+625)/2</f>
        <v>587.5</v>
      </c>
      <c r="C62" s="30"/>
      <c r="D62" s="46"/>
      <c r="E62" s="47"/>
    </row>
    <row r="63" spans="1:5" x14ac:dyDescent="0.25">
      <c r="A63" s="17">
        <v>45283</v>
      </c>
      <c r="B63" s="4">
        <f t="shared" si="8"/>
        <v>587.5</v>
      </c>
      <c r="C63" s="30"/>
      <c r="D63" s="46"/>
      <c r="E63" s="47"/>
    </row>
    <row r="64" spans="1:5" ht="13" thickBot="1" x14ac:dyDescent="0.3">
      <c r="A64" s="18">
        <v>45290</v>
      </c>
      <c r="B64" s="32">
        <f t="shared" si="8"/>
        <v>587.5</v>
      </c>
      <c r="C64" s="32">
        <f>SUM(B61:B64)/COUNT(B61:B64)</f>
        <v>590.625</v>
      </c>
      <c r="D64" s="48">
        <f>C64/E$3</f>
        <v>0.90865384615384615</v>
      </c>
      <c r="E64" s="49"/>
    </row>
    <row r="65" spans="1:5" x14ac:dyDescent="0.25">
      <c r="A65" s="16">
        <v>45297</v>
      </c>
      <c r="B65" s="4">
        <f t="shared" si="8"/>
        <v>587.5</v>
      </c>
      <c r="C65" s="31"/>
      <c r="D65" s="44"/>
      <c r="E65" s="45"/>
    </row>
    <row r="66" spans="1:5" x14ac:dyDescent="0.25">
      <c r="A66" s="17">
        <v>45304</v>
      </c>
      <c r="B66" s="4">
        <f t="shared" si="8"/>
        <v>587.5</v>
      </c>
      <c r="C66" s="30"/>
      <c r="D66" s="46"/>
      <c r="E66" s="47"/>
    </row>
    <row r="67" spans="1:5" x14ac:dyDescent="0.25">
      <c r="A67" s="17">
        <v>45311</v>
      </c>
      <c r="B67" s="4">
        <f t="shared" si="8"/>
        <v>587.5</v>
      </c>
      <c r="C67" s="30"/>
      <c r="D67" s="46"/>
      <c r="E67" s="47"/>
    </row>
    <row r="68" spans="1:5" ht="13" thickBot="1" x14ac:dyDescent="0.3">
      <c r="A68" s="18">
        <v>45318</v>
      </c>
      <c r="B68" s="32">
        <f t="shared" ref="B68:B74" si="9">(550+625)/2</f>
        <v>587.5</v>
      </c>
      <c r="C68" s="32">
        <f>SUM(B65:B68)/COUNT(B65:B68)</f>
        <v>587.5</v>
      </c>
      <c r="D68" s="48">
        <f>C68/E$3</f>
        <v>0.90384615384615385</v>
      </c>
      <c r="E68" s="49"/>
    </row>
    <row r="69" spans="1:5" x14ac:dyDescent="0.25">
      <c r="A69" s="33">
        <v>45325</v>
      </c>
      <c r="B69" s="4">
        <f t="shared" si="9"/>
        <v>587.5</v>
      </c>
      <c r="C69" s="31"/>
      <c r="D69" s="44"/>
      <c r="E69" s="45"/>
    </row>
    <row r="70" spans="1:5" x14ac:dyDescent="0.25">
      <c r="A70" s="34">
        <v>45332</v>
      </c>
      <c r="B70" s="4">
        <f t="shared" si="9"/>
        <v>587.5</v>
      </c>
      <c r="C70" s="30"/>
      <c r="D70" s="46"/>
      <c r="E70" s="47"/>
    </row>
    <row r="71" spans="1:5" x14ac:dyDescent="0.25">
      <c r="A71" s="34">
        <v>45339</v>
      </c>
      <c r="B71" s="4">
        <f t="shared" si="9"/>
        <v>587.5</v>
      </c>
      <c r="C71" s="30"/>
      <c r="D71" s="46"/>
      <c r="E71" s="47"/>
    </row>
    <row r="72" spans="1:5" ht="13" thickBot="1" x14ac:dyDescent="0.3">
      <c r="A72" s="35">
        <v>45346</v>
      </c>
      <c r="B72" s="32">
        <f t="shared" si="9"/>
        <v>587.5</v>
      </c>
      <c r="C72" s="32">
        <f>SUM(B69:B72)/COUNT(B69:B72)</f>
        <v>587.5</v>
      </c>
      <c r="D72" s="48">
        <f>C72/E$3</f>
        <v>0.90384615384615385</v>
      </c>
      <c r="E72" s="49"/>
    </row>
    <row r="73" spans="1:5" x14ac:dyDescent="0.25">
      <c r="A73" s="33">
        <v>45353</v>
      </c>
      <c r="B73" s="4">
        <f t="shared" si="9"/>
        <v>587.5</v>
      </c>
      <c r="C73" s="31"/>
      <c r="D73" s="44"/>
      <c r="E73" s="45"/>
    </row>
    <row r="74" spans="1:5" x14ac:dyDescent="0.25">
      <c r="A74" s="34">
        <v>45360</v>
      </c>
      <c r="B74" s="4">
        <f t="shared" si="9"/>
        <v>587.5</v>
      </c>
      <c r="C74" s="30"/>
      <c r="D74" s="46"/>
      <c r="E74" s="47"/>
    </row>
    <row r="75" spans="1:5" x14ac:dyDescent="0.25">
      <c r="A75" s="34">
        <v>45367</v>
      </c>
      <c r="B75" s="4">
        <f t="shared" ref="B75:B82" si="10">(550+625)/2</f>
        <v>587.5</v>
      </c>
      <c r="C75" s="30"/>
      <c r="D75" s="46"/>
      <c r="E75" s="47"/>
    </row>
    <row r="76" spans="1:5" x14ac:dyDescent="0.25">
      <c r="A76" s="17">
        <v>45374</v>
      </c>
      <c r="B76" s="4">
        <f t="shared" si="10"/>
        <v>587.5</v>
      </c>
      <c r="C76" s="30"/>
      <c r="D76" s="46"/>
      <c r="E76" s="47"/>
    </row>
    <row r="77" spans="1:5" ht="13" thickBot="1" x14ac:dyDescent="0.3">
      <c r="A77" s="18">
        <v>45381</v>
      </c>
      <c r="B77" s="32">
        <f t="shared" si="10"/>
        <v>587.5</v>
      </c>
      <c r="C77" s="32">
        <f>SUM(B74:B77)/COUNT(B74:B77)</f>
        <v>587.5</v>
      </c>
      <c r="D77" s="48">
        <f>C77/E$3</f>
        <v>0.90384615384615385</v>
      </c>
      <c r="E77" s="49"/>
    </row>
    <row r="78" spans="1:5" x14ac:dyDescent="0.25">
      <c r="A78" s="33">
        <v>45388</v>
      </c>
      <c r="B78" s="4">
        <f t="shared" si="10"/>
        <v>587.5</v>
      </c>
      <c r="C78" s="31"/>
      <c r="D78" s="44"/>
      <c r="E78" s="45"/>
    </row>
    <row r="79" spans="1:5" x14ac:dyDescent="0.25">
      <c r="A79" s="34">
        <v>45395</v>
      </c>
      <c r="B79" s="4">
        <f t="shared" si="10"/>
        <v>587.5</v>
      </c>
      <c r="C79" s="30"/>
      <c r="D79" s="46"/>
      <c r="E79" s="47"/>
    </row>
    <row r="80" spans="1:5" x14ac:dyDescent="0.25">
      <c r="A80" s="34">
        <v>45402</v>
      </c>
      <c r="B80" s="4">
        <f t="shared" si="10"/>
        <v>587.5</v>
      </c>
      <c r="C80" s="30"/>
      <c r="D80" s="46"/>
      <c r="E80" s="47"/>
    </row>
    <row r="81" spans="1:5" ht="13" thickBot="1" x14ac:dyDescent="0.3">
      <c r="A81" s="35">
        <v>45409</v>
      </c>
      <c r="B81" s="32">
        <f t="shared" si="10"/>
        <v>587.5</v>
      </c>
      <c r="C81" s="32">
        <f>SUM(B78:B81)/COUNT(B78:B81)</f>
        <v>587.5</v>
      </c>
      <c r="D81" s="48">
        <f>C81/E$3</f>
        <v>0.90384615384615385</v>
      </c>
      <c r="E81" s="49"/>
    </row>
    <row r="82" spans="1:5" x14ac:dyDescent="0.25">
      <c r="A82" s="33">
        <v>45416</v>
      </c>
      <c r="B82" s="4">
        <f t="shared" si="10"/>
        <v>587.5</v>
      </c>
      <c r="C82" s="31"/>
      <c r="D82" s="44"/>
      <c r="E82" s="45"/>
    </row>
    <row r="83" spans="1:5" x14ac:dyDescent="0.25">
      <c r="A83" s="34">
        <v>45423</v>
      </c>
      <c r="B83" s="4">
        <f>(550+625)/2</f>
        <v>587.5</v>
      </c>
      <c r="C83" s="30"/>
      <c r="D83" s="46"/>
      <c r="E83" s="47"/>
    </row>
    <row r="84" spans="1:5" x14ac:dyDescent="0.25">
      <c r="A84" s="34">
        <v>45430</v>
      </c>
      <c r="B84" s="4">
        <f t="shared" ref="B84:B85" si="11">(550+625)/2</f>
        <v>587.5</v>
      </c>
      <c r="C84" s="30"/>
      <c r="D84" s="46"/>
      <c r="E84" s="47"/>
    </row>
    <row r="85" spans="1:5" ht="13" thickBot="1" x14ac:dyDescent="0.3">
      <c r="A85" s="35">
        <v>45437</v>
      </c>
      <c r="B85" s="32">
        <f t="shared" si="11"/>
        <v>587.5</v>
      </c>
      <c r="C85" s="32">
        <f>SUM(B82:B85)/COUNT(B82:B85)</f>
        <v>587.5</v>
      </c>
      <c r="D85" s="48">
        <f>C85/E$3</f>
        <v>0.90384615384615385</v>
      </c>
      <c r="E85" s="49"/>
    </row>
    <row r="86" spans="1:5" x14ac:dyDescent="0.25">
      <c r="A86" s="33">
        <v>45444</v>
      </c>
      <c r="B86" s="4">
        <f t="shared" ref="B86:B92" si="12">(550+625)/2</f>
        <v>587.5</v>
      </c>
      <c r="C86" s="31"/>
      <c r="D86" s="44"/>
      <c r="E86" s="45"/>
    </row>
    <row r="87" spans="1:5" x14ac:dyDescent="0.25">
      <c r="A87" s="34">
        <v>45451</v>
      </c>
      <c r="B87" s="4">
        <f t="shared" si="12"/>
        <v>587.5</v>
      </c>
      <c r="C87" s="30"/>
      <c r="D87" s="46"/>
      <c r="E87" s="47"/>
    </row>
    <row r="88" spans="1:5" x14ac:dyDescent="0.25">
      <c r="A88" s="34">
        <v>45458</v>
      </c>
      <c r="B88" s="4">
        <f t="shared" si="12"/>
        <v>587.5</v>
      </c>
      <c r="C88" s="30"/>
      <c r="D88" s="46"/>
      <c r="E88" s="47"/>
    </row>
    <row r="89" spans="1:5" x14ac:dyDescent="0.25">
      <c r="A89" s="17">
        <v>45465</v>
      </c>
      <c r="B89" s="4">
        <f t="shared" si="12"/>
        <v>587.5</v>
      </c>
      <c r="C89" s="30"/>
      <c r="D89" s="46"/>
      <c r="E89" s="47"/>
    </row>
    <row r="90" spans="1:5" ht="13" thickBot="1" x14ac:dyDescent="0.3">
      <c r="A90" s="18">
        <v>45472</v>
      </c>
      <c r="B90" s="32">
        <f t="shared" si="12"/>
        <v>587.5</v>
      </c>
      <c r="C90" s="32">
        <f>SUM(B87:B90)/COUNT(B87:B90)</f>
        <v>587.5</v>
      </c>
      <c r="D90" s="48">
        <f>C90/E$3</f>
        <v>0.90384615384615385</v>
      </c>
      <c r="E90" s="49"/>
    </row>
    <row r="91" spans="1:5" x14ac:dyDescent="0.25">
      <c r="A91" s="33">
        <v>45479</v>
      </c>
      <c r="B91" s="4">
        <f t="shared" si="12"/>
        <v>587.5</v>
      </c>
      <c r="C91" s="31"/>
      <c r="D91" s="44"/>
      <c r="E91" s="45"/>
    </row>
    <row r="92" spans="1:5" x14ac:dyDescent="0.25">
      <c r="A92" s="34">
        <v>45486</v>
      </c>
      <c r="B92" s="4">
        <f t="shared" si="12"/>
        <v>587.5</v>
      </c>
      <c r="C92" s="30"/>
      <c r="D92" s="46"/>
      <c r="E92" s="47"/>
    </row>
    <row r="93" spans="1:5" x14ac:dyDescent="0.25">
      <c r="A93" s="34">
        <v>45493</v>
      </c>
      <c r="B93" s="4">
        <f>(550+625)/2</f>
        <v>587.5</v>
      </c>
      <c r="C93" s="30"/>
      <c r="D93" s="46"/>
      <c r="E93" s="47"/>
    </row>
    <row r="94" spans="1:5" ht="13" thickBot="1" x14ac:dyDescent="0.3">
      <c r="A94" s="35">
        <v>45500</v>
      </c>
      <c r="B94" s="32">
        <f>(550+625)/2</f>
        <v>587.5</v>
      </c>
      <c r="C94" s="32">
        <f>SUM(B91:B94)/COUNT(B91:B94)</f>
        <v>587.5</v>
      </c>
      <c r="D94" s="48">
        <f>C94/E$3</f>
        <v>0.90384615384615385</v>
      </c>
      <c r="E94" s="49"/>
    </row>
    <row r="95" spans="1:5" x14ac:dyDescent="0.25">
      <c r="A95" s="33">
        <v>45507</v>
      </c>
      <c r="B95" s="4">
        <f>(550+600)/2</f>
        <v>575</v>
      </c>
      <c r="C95" s="31"/>
      <c r="D95" s="44"/>
      <c r="E95" s="45"/>
    </row>
    <row r="96" spans="1:5" x14ac:dyDescent="0.25">
      <c r="A96" s="34">
        <v>45514</v>
      </c>
      <c r="B96" s="4">
        <f>(550+600)/2</f>
        <v>575</v>
      </c>
      <c r="C96" s="30"/>
      <c r="D96" s="46"/>
      <c r="E96" s="47"/>
    </row>
    <row r="97" spans="1:5" x14ac:dyDescent="0.25">
      <c r="A97" s="34">
        <v>45521</v>
      </c>
      <c r="B97" s="4">
        <f>(550+600)/2</f>
        <v>575</v>
      </c>
      <c r="C97" s="30"/>
      <c r="D97" s="46"/>
      <c r="E97" s="47"/>
    </row>
    <row r="98" spans="1:5" x14ac:dyDescent="0.25">
      <c r="A98" s="17">
        <v>45528</v>
      </c>
      <c r="B98" s="4">
        <f>(550+600)/2</f>
        <v>575</v>
      </c>
      <c r="C98" s="30"/>
      <c r="D98" s="46"/>
      <c r="E98" s="47"/>
    </row>
    <row r="99" spans="1:5" ht="13" thickBot="1" x14ac:dyDescent="0.3">
      <c r="A99" s="18">
        <v>45535</v>
      </c>
      <c r="B99" s="32">
        <f>(550+600)/2</f>
        <v>575</v>
      </c>
      <c r="C99" s="32">
        <f>SUM(B96:B99)/COUNT(B96:B99)</f>
        <v>575</v>
      </c>
      <c r="D99" s="48">
        <f>C99/E$3</f>
        <v>0.88461538461538458</v>
      </c>
      <c r="E99" s="49"/>
    </row>
    <row r="100" spans="1:5" x14ac:dyDescent="0.25">
      <c r="A100" s="33">
        <v>45542</v>
      </c>
      <c r="B100" s="4">
        <f t="shared" ref="B100:B107" si="13">(520+575)/2</f>
        <v>547.5</v>
      </c>
      <c r="C100" s="31"/>
      <c r="D100" s="44"/>
      <c r="E100" s="45"/>
    </row>
    <row r="101" spans="1:5" x14ac:dyDescent="0.25">
      <c r="A101" s="34">
        <v>45549</v>
      </c>
      <c r="B101" s="4">
        <f t="shared" si="13"/>
        <v>547.5</v>
      </c>
      <c r="C101" s="30"/>
      <c r="D101" s="46"/>
      <c r="E101" s="47"/>
    </row>
    <row r="102" spans="1:5" x14ac:dyDescent="0.25">
      <c r="A102" s="34">
        <v>45556</v>
      </c>
      <c r="B102" s="4">
        <f t="shared" si="13"/>
        <v>547.5</v>
      </c>
      <c r="C102" s="30"/>
      <c r="D102" s="46"/>
      <c r="E102" s="47"/>
    </row>
    <row r="103" spans="1:5" ht="13" thickBot="1" x14ac:dyDescent="0.3">
      <c r="A103" s="35">
        <v>45563</v>
      </c>
      <c r="B103" s="32">
        <f t="shared" si="13"/>
        <v>547.5</v>
      </c>
      <c r="C103" s="32">
        <f>SUM(B100:B103)/COUNT(B100:B103)</f>
        <v>547.5</v>
      </c>
      <c r="D103" s="48">
        <f>C103/E$3</f>
        <v>0.84230769230769231</v>
      </c>
      <c r="E103" s="49"/>
    </row>
    <row r="104" spans="1:5" x14ac:dyDescent="0.25">
      <c r="A104" s="33">
        <v>45570</v>
      </c>
      <c r="B104" s="4">
        <f t="shared" si="13"/>
        <v>547.5</v>
      </c>
      <c r="C104" s="31"/>
      <c r="D104" s="44"/>
      <c r="E104" s="45"/>
    </row>
    <row r="105" spans="1:5" x14ac:dyDescent="0.25">
      <c r="A105" s="34">
        <v>45577</v>
      </c>
      <c r="B105" s="4">
        <f t="shared" si="13"/>
        <v>547.5</v>
      </c>
      <c r="C105" s="30"/>
      <c r="D105" s="46"/>
      <c r="E105" s="47"/>
    </row>
    <row r="106" spans="1:5" x14ac:dyDescent="0.25">
      <c r="A106" s="34">
        <v>45584</v>
      </c>
      <c r="B106" s="4">
        <f t="shared" si="13"/>
        <v>547.5</v>
      </c>
      <c r="C106" s="30"/>
      <c r="D106" s="46"/>
      <c r="E106" s="47"/>
    </row>
    <row r="107" spans="1:5" ht="13" thickBot="1" x14ac:dyDescent="0.3">
      <c r="A107" s="35">
        <v>45591</v>
      </c>
      <c r="B107" s="32">
        <f t="shared" si="13"/>
        <v>547.5</v>
      </c>
      <c r="C107" s="32">
        <f>SUM(B104:B107)/COUNT(B104:B107)</f>
        <v>547.5</v>
      </c>
      <c r="D107" s="48">
        <f>C107/$E$3</f>
        <v>0.84230769230769231</v>
      </c>
      <c r="E107" s="49"/>
    </row>
    <row r="108" spans="1:5" x14ac:dyDescent="0.25">
      <c r="A108" s="33">
        <v>45598</v>
      </c>
      <c r="B108" s="4">
        <f t="shared" ref="B108:B126" si="14">(500+575)/2</f>
        <v>537.5</v>
      </c>
      <c r="C108" s="31"/>
      <c r="D108" s="44"/>
      <c r="E108" s="45"/>
    </row>
    <row r="109" spans="1:5" x14ac:dyDescent="0.25">
      <c r="A109" s="34">
        <v>45605</v>
      </c>
      <c r="B109" s="4">
        <f t="shared" si="14"/>
        <v>537.5</v>
      </c>
      <c r="C109" s="30"/>
      <c r="D109" s="46"/>
      <c r="E109" s="47"/>
    </row>
    <row r="110" spans="1:5" x14ac:dyDescent="0.25">
      <c r="A110" s="34">
        <v>45612</v>
      </c>
      <c r="B110" s="4">
        <f t="shared" si="14"/>
        <v>537.5</v>
      </c>
      <c r="C110" s="30"/>
      <c r="D110" s="46"/>
      <c r="E110" s="47"/>
    </row>
    <row r="111" spans="1:5" x14ac:dyDescent="0.25">
      <c r="A111" s="17">
        <v>45619</v>
      </c>
      <c r="B111" s="4">
        <f t="shared" si="14"/>
        <v>537.5</v>
      </c>
      <c r="C111" s="30"/>
      <c r="D111" s="46"/>
      <c r="E111" s="47"/>
    </row>
    <row r="112" spans="1:5" ht="13" thickBot="1" x14ac:dyDescent="0.3">
      <c r="A112" s="18">
        <v>45626</v>
      </c>
      <c r="B112" s="36">
        <f t="shared" si="14"/>
        <v>537.5</v>
      </c>
      <c r="C112" s="32">
        <f>SUM(B109:B112)/COUNT(B109:B112)</f>
        <v>537.5</v>
      </c>
      <c r="D112" s="48">
        <f>C112/$E$3</f>
        <v>0.82692307692307687</v>
      </c>
      <c r="E112" s="49"/>
    </row>
    <row r="113" spans="1:5" x14ac:dyDescent="0.25">
      <c r="A113" s="41">
        <v>45633</v>
      </c>
      <c r="B113" s="38">
        <f t="shared" si="14"/>
        <v>537.5</v>
      </c>
      <c r="C113" s="39"/>
      <c r="D113" s="50"/>
      <c r="E113" s="51"/>
    </row>
    <row r="114" spans="1:5" x14ac:dyDescent="0.25">
      <c r="A114" s="42">
        <v>45640</v>
      </c>
      <c r="B114" s="38">
        <f t="shared" si="14"/>
        <v>537.5</v>
      </c>
      <c r="C114" s="37"/>
      <c r="D114" s="52"/>
      <c r="E114" s="53"/>
    </row>
    <row r="115" spans="1:5" x14ac:dyDescent="0.25">
      <c r="A115" s="42">
        <v>45647</v>
      </c>
      <c r="B115" s="38">
        <f t="shared" si="14"/>
        <v>537.5</v>
      </c>
      <c r="C115" s="37"/>
      <c r="D115" s="52"/>
      <c r="E115" s="53"/>
    </row>
    <row r="116" spans="1:5" ht="13" thickBot="1" x14ac:dyDescent="0.3">
      <c r="A116" s="43">
        <v>45654</v>
      </c>
      <c r="B116" s="40">
        <f t="shared" si="14"/>
        <v>537.5</v>
      </c>
      <c r="C116" s="40">
        <v>537.5</v>
      </c>
      <c r="D116" s="54">
        <v>0.82692307692307687</v>
      </c>
      <c r="E116" s="55"/>
    </row>
    <row r="117" spans="1:5" x14ac:dyDescent="0.25">
      <c r="A117" s="41">
        <v>45661</v>
      </c>
      <c r="B117" s="38">
        <f t="shared" si="14"/>
        <v>537.5</v>
      </c>
      <c r="C117" s="39"/>
      <c r="D117" s="44"/>
      <c r="E117" s="45"/>
    </row>
    <row r="118" spans="1:5" x14ac:dyDescent="0.25">
      <c r="A118" s="42">
        <v>45668</v>
      </c>
      <c r="B118" s="38">
        <f t="shared" si="14"/>
        <v>537.5</v>
      </c>
      <c r="C118" s="37"/>
      <c r="D118" s="46"/>
      <c r="E118" s="47"/>
    </row>
    <row r="119" spans="1:5" x14ac:dyDescent="0.25">
      <c r="A119" s="42">
        <v>45675</v>
      </c>
      <c r="B119" s="38">
        <f t="shared" si="14"/>
        <v>537.5</v>
      </c>
      <c r="C119" s="37"/>
      <c r="D119" s="46"/>
      <c r="E119" s="47"/>
    </row>
    <row r="120" spans="1:5" ht="13" thickBot="1" x14ac:dyDescent="0.3">
      <c r="A120" s="43">
        <v>45682</v>
      </c>
      <c r="B120" s="40">
        <f t="shared" si="14"/>
        <v>537.5</v>
      </c>
      <c r="C120" s="40">
        <v>537.5</v>
      </c>
      <c r="D120" s="48">
        <v>0.82692307692307687</v>
      </c>
      <c r="E120" s="49"/>
    </row>
    <row r="121" spans="1:5" x14ac:dyDescent="0.25">
      <c r="A121" s="41">
        <v>45689</v>
      </c>
      <c r="B121" s="38">
        <f t="shared" si="14"/>
        <v>537.5</v>
      </c>
      <c r="C121" s="39"/>
      <c r="D121" s="44"/>
      <c r="E121" s="45"/>
    </row>
    <row r="122" spans="1:5" x14ac:dyDescent="0.25">
      <c r="A122" s="42">
        <v>45696</v>
      </c>
      <c r="B122" s="38">
        <f t="shared" si="14"/>
        <v>537.5</v>
      </c>
      <c r="C122" s="37"/>
      <c r="D122" s="46"/>
      <c r="E122" s="47"/>
    </row>
    <row r="123" spans="1:5" x14ac:dyDescent="0.25">
      <c r="A123" s="42">
        <v>45703</v>
      </c>
      <c r="B123" s="38">
        <f t="shared" si="14"/>
        <v>537.5</v>
      </c>
      <c r="C123" s="37"/>
      <c r="D123" s="46"/>
      <c r="E123" s="47"/>
    </row>
    <row r="124" spans="1:5" ht="13" thickBot="1" x14ac:dyDescent="0.3">
      <c r="A124" s="43">
        <v>45710</v>
      </c>
      <c r="B124" s="40">
        <f t="shared" si="14"/>
        <v>537.5</v>
      </c>
      <c r="C124" s="40">
        <f>SUM(B121:B124)/COUNT(B121:B124)</f>
        <v>537.5</v>
      </c>
      <c r="D124" s="48">
        <f>C124/$E$3</f>
        <v>0.82692307692307687</v>
      </c>
      <c r="E124" s="49"/>
    </row>
    <row r="125" spans="1:5" x14ac:dyDescent="0.25">
      <c r="A125" s="41">
        <v>45717</v>
      </c>
      <c r="B125" s="38">
        <f t="shared" si="14"/>
        <v>537.5</v>
      </c>
      <c r="C125" s="39"/>
      <c r="D125" s="44"/>
      <c r="E125" s="45"/>
    </row>
    <row r="126" spans="1:5" x14ac:dyDescent="0.25">
      <c r="A126" s="42">
        <v>45724</v>
      </c>
      <c r="B126" s="38">
        <f t="shared" si="14"/>
        <v>537.5</v>
      </c>
      <c r="C126" s="37"/>
      <c r="D126" s="46"/>
      <c r="E126" s="47"/>
    </row>
    <row r="127" spans="1:5" x14ac:dyDescent="0.25">
      <c r="A127" s="42">
        <v>45731</v>
      </c>
      <c r="B127" s="38">
        <f>(500+575)/2</f>
        <v>537.5</v>
      </c>
      <c r="C127" s="37"/>
      <c r="D127" s="46"/>
      <c r="E127" s="47"/>
    </row>
    <row r="128" spans="1:5" x14ac:dyDescent="0.25">
      <c r="A128" s="17">
        <v>45738</v>
      </c>
      <c r="B128" s="38">
        <f>(500+575)/2</f>
        <v>537.5</v>
      </c>
      <c r="C128" s="37"/>
      <c r="D128" s="46"/>
      <c r="E128" s="47"/>
    </row>
    <row r="129" spans="1:5" ht="13" thickBot="1" x14ac:dyDescent="0.3">
      <c r="A129" s="18">
        <v>45745</v>
      </c>
      <c r="B129" s="40">
        <f>(500+575)/2</f>
        <v>537.5</v>
      </c>
      <c r="C129" s="40">
        <f>SUM(B126:B129)/COUNT(B126:B129)</f>
        <v>537.5</v>
      </c>
      <c r="D129" s="48">
        <f>C129/$E$3</f>
        <v>0.82692307692307687</v>
      </c>
      <c r="E129" s="49"/>
    </row>
    <row r="130" spans="1:5" x14ac:dyDescent="0.25">
      <c r="A130" s="41">
        <v>45752</v>
      </c>
      <c r="B130" s="38">
        <f>(500+575)/2</f>
        <v>537.5</v>
      </c>
      <c r="C130" s="39"/>
      <c r="D130" s="44"/>
      <c r="E130" s="45"/>
    </row>
    <row r="131" spans="1:5" x14ac:dyDescent="0.25">
      <c r="A131" s="42">
        <v>45759</v>
      </c>
      <c r="B131" s="38">
        <f>(500+575)/2</f>
        <v>537.5</v>
      </c>
      <c r="C131" s="37"/>
      <c r="D131" s="46"/>
      <c r="E131" s="47"/>
    </row>
    <row r="132" spans="1:5" x14ac:dyDescent="0.25">
      <c r="A132" s="42">
        <v>45766</v>
      </c>
      <c r="B132" s="38">
        <f>(500+575)/2</f>
        <v>537.5</v>
      </c>
      <c r="C132" s="37"/>
      <c r="D132" s="46"/>
      <c r="E132" s="47"/>
    </row>
    <row r="133" spans="1:5" ht="13" thickBot="1" x14ac:dyDescent="0.3">
      <c r="A133" s="43">
        <v>45773</v>
      </c>
      <c r="B133" s="40"/>
      <c r="C133" s="40">
        <f>SUM(B130:B133)/COUNT(B130:B133)</f>
        <v>537.5</v>
      </c>
      <c r="D133" s="48">
        <f>C133/$E$3</f>
        <v>0.82692307692307687</v>
      </c>
      <c r="E133" s="49"/>
    </row>
  </sheetData>
  <mergeCells count="135">
    <mergeCell ref="D21:E21"/>
    <mergeCell ref="D47:E47"/>
    <mergeCell ref="D48:E48"/>
    <mergeCell ref="D32:E32"/>
    <mergeCell ref="D22:E22"/>
    <mergeCell ref="D23:E23"/>
    <mergeCell ref="D24:E24"/>
    <mergeCell ref="D125:E125"/>
    <mergeCell ref="D126:E126"/>
    <mergeCell ref="D121:E121"/>
    <mergeCell ref="D122:E122"/>
    <mergeCell ref="D123:E123"/>
    <mergeCell ref="D124:E124"/>
    <mergeCell ref="D51:E51"/>
    <mergeCell ref="D25:E25"/>
    <mergeCell ref="D26:E26"/>
    <mergeCell ref="D27:E27"/>
    <mergeCell ref="D28:E28"/>
    <mergeCell ref="D29:E29"/>
    <mergeCell ref="D33:E33"/>
    <mergeCell ref="D44:E44"/>
    <mergeCell ref="D45:E45"/>
    <mergeCell ref="D46:E46"/>
    <mergeCell ref="D38:E38"/>
    <mergeCell ref="D15:E15"/>
    <mergeCell ref="D17:E17"/>
    <mergeCell ref="D18:E18"/>
    <mergeCell ref="D19:E19"/>
    <mergeCell ref="D20:E20"/>
    <mergeCell ref="A1:E1"/>
    <mergeCell ref="D6:E6"/>
    <mergeCell ref="D7:E7"/>
    <mergeCell ref="A2:A3"/>
    <mergeCell ref="D2:E2"/>
    <mergeCell ref="D4:E4"/>
    <mergeCell ref="D5:E5"/>
    <mergeCell ref="C2:C3"/>
    <mergeCell ref="B2:B3"/>
    <mergeCell ref="D16:E16"/>
    <mergeCell ref="D8:E8"/>
    <mergeCell ref="D11:E11"/>
    <mergeCell ref="D9:E9"/>
    <mergeCell ref="D10:E10"/>
    <mergeCell ref="D12:E12"/>
    <mergeCell ref="D13:E13"/>
    <mergeCell ref="D14:E14"/>
    <mergeCell ref="D49:E49"/>
    <mergeCell ref="D50:E50"/>
    <mergeCell ref="D30:E30"/>
    <mergeCell ref="D31:E31"/>
    <mergeCell ref="D52:E52"/>
    <mergeCell ref="D53:E53"/>
    <mergeCell ref="D54:E54"/>
    <mergeCell ref="D55:E55"/>
    <mergeCell ref="D65:E65"/>
    <mergeCell ref="D39:E39"/>
    <mergeCell ref="D40:E40"/>
    <mergeCell ref="D41:E41"/>
    <mergeCell ref="D42:E42"/>
    <mergeCell ref="D34:E34"/>
    <mergeCell ref="D35:E35"/>
    <mergeCell ref="D36:E36"/>
    <mergeCell ref="D37:E37"/>
    <mergeCell ref="D43:E43"/>
    <mergeCell ref="D66:E66"/>
    <mergeCell ref="D67:E67"/>
    <mergeCell ref="D68:E68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78:E78"/>
    <mergeCell ref="D79:E79"/>
    <mergeCell ref="D80:E80"/>
    <mergeCell ref="D81:E81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30:E130"/>
    <mergeCell ref="D131:E131"/>
    <mergeCell ref="D132:E132"/>
    <mergeCell ref="D133:E133"/>
    <mergeCell ref="D113:E113"/>
    <mergeCell ref="D114:E114"/>
    <mergeCell ref="D115:E115"/>
    <mergeCell ref="D104:E104"/>
    <mergeCell ref="D105:E105"/>
    <mergeCell ref="D106:E106"/>
    <mergeCell ref="D107:E107"/>
    <mergeCell ref="D116:E116"/>
    <mergeCell ref="D117:E117"/>
    <mergeCell ref="D118:E118"/>
    <mergeCell ref="D119:E119"/>
    <mergeCell ref="D120:E120"/>
    <mergeCell ref="D108:E108"/>
    <mergeCell ref="D109:E109"/>
    <mergeCell ref="D110:E110"/>
    <mergeCell ref="D111:E111"/>
    <mergeCell ref="D112:E112"/>
    <mergeCell ref="D127:E127"/>
    <mergeCell ref="D128:E128"/>
    <mergeCell ref="D129:E12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C15" sqref="C15"/>
    </sheetView>
  </sheetViews>
  <sheetFormatPr defaultRowHeight="12.5" x14ac:dyDescent="0.25"/>
  <cols>
    <col min="1" max="1" width="18" bestFit="1" customWidth="1"/>
    <col min="2" max="2" width="15.7265625" customWidth="1"/>
    <col min="3" max="3" width="23.26953125" customWidth="1"/>
    <col min="4" max="4" width="0.1796875" customWidth="1"/>
    <col min="5" max="5" width="9.1796875" hidden="1" customWidth="1"/>
  </cols>
  <sheetData>
    <row r="1" spans="1:9" ht="41.25" customHeight="1" thickBot="1" x14ac:dyDescent="0.3">
      <c r="A1" s="58" t="s">
        <v>10</v>
      </c>
      <c r="B1" s="59"/>
      <c r="C1" s="59"/>
      <c r="D1" s="59"/>
      <c r="E1" s="60"/>
    </row>
    <row r="2" spans="1:9" ht="41.25" customHeight="1" thickBot="1" x14ac:dyDescent="0.35">
      <c r="A2" s="61" t="s">
        <v>0</v>
      </c>
      <c r="B2" s="13" t="s">
        <v>4</v>
      </c>
      <c r="C2" s="14" t="s">
        <v>3</v>
      </c>
    </row>
    <row r="3" spans="1:9" ht="13.9" hidden="1" customHeight="1" thickBot="1" x14ac:dyDescent="0.35">
      <c r="A3" s="62">
        <v>38758</v>
      </c>
      <c r="B3" s="22">
        <f t="shared" ref="B3:B5" si="0">(340+450+420+445+410+450)/6</f>
        <v>419.16666666666669</v>
      </c>
      <c r="C3" s="3"/>
    </row>
    <row r="4" spans="1:9" ht="13" hidden="1" thickBot="1" x14ac:dyDescent="0.3">
      <c r="A4" s="2">
        <f t="shared" ref="A4:A5" si="1">A3+7</f>
        <v>38765</v>
      </c>
      <c r="B4" s="4">
        <f t="shared" si="0"/>
        <v>419.16666666666669</v>
      </c>
      <c r="C4" s="3"/>
    </row>
    <row r="5" spans="1:9" ht="13" hidden="1" thickBot="1" x14ac:dyDescent="0.3">
      <c r="A5" s="2">
        <f t="shared" si="1"/>
        <v>38772</v>
      </c>
      <c r="B5" s="4">
        <f t="shared" si="0"/>
        <v>419.16666666666669</v>
      </c>
      <c r="C5" s="3"/>
    </row>
    <row r="6" spans="1:9" x14ac:dyDescent="0.25">
      <c r="A6" s="26">
        <v>44891</v>
      </c>
      <c r="B6" s="23">
        <f>(575+725)/2</f>
        <v>650</v>
      </c>
      <c r="C6" s="10"/>
    </row>
    <row r="7" spans="1:9" x14ac:dyDescent="0.25">
      <c r="A7" s="27">
        <v>44898</v>
      </c>
      <c r="B7" s="24">
        <f>(575+725)/2</f>
        <v>650</v>
      </c>
      <c r="C7" s="9"/>
    </row>
    <row r="8" spans="1:9" ht="13" thickBot="1" x14ac:dyDescent="0.3">
      <c r="A8" s="27">
        <v>44905</v>
      </c>
      <c r="B8" s="24">
        <f>(575+725)/2</f>
        <v>650</v>
      </c>
      <c r="C8" s="9"/>
    </row>
    <row r="9" spans="1:9" ht="13" thickBot="1" x14ac:dyDescent="0.3">
      <c r="A9" s="28">
        <v>44912</v>
      </c>
      <c r="B9" s="25">
        <f>(575+725)/2</f>
        <v>650</v>
      </c>
      <c r="C9" s="21">
        <f>SUM(B6:B9)/COUNT(B6:B9)</f>
        <v>650</v>
      </c>
    </row>
    <row r="10" spans="1:9" x14ac:dyDescent="0.25">
      <c r="A10" s="5"/>
      <c r="B10" s="6"/>
      <c r="C10" s="6"/>
    </row>
    <row r="11" spans="1:9" x14ac:dyDescent="0.25">
      <c r="F11" t="s">
        <v>5</v>
      </c>
      <c r="H11" t="s">
        <v>5</v>
      </c>
    </row>
    <row r="12" spans="1:9" x14ac:dyDescent="0.25">
      <c r="C12" s="20"/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5">
      <c r="F13" t="s">
        <v>5</v>
      </c>
    </row>
    <row r="14" spans="1:9" x14ac:dyDescent="0.25">
      <c r="F14" t="s">
        <v>5</v>
      </c>
      <c r="G14" t="s">
        <v>5</v>
      </c>
      <c r="H14" t="s">
        <v>5</v>
      </c>
      <c r="I14" t="s">
        <v>5</v>
      </c>
    </row>
    <row r="15" spans="1:9" x14ac:dyDescent="0.25">
      <c r="C15" t="s">
        <v>5</v>
      </c>
      <c r="E15" t="s">
        <v>5</v>
      </c>
      <c r="F15" t="s">
        <v>5</v>
      </c>
      <c r="G15" t="s">
        <v>5</v>
      </c>
    </row>
    <row r="16" spans="1:9" x14ac:dyDescent="0.25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5">
      <c r="C17" t="s">
        <v>5</v>
      </c>
      <c r="F17" t="s">
        <v>5</v>
      </c>
    </row>
    <row r="18" spans="3:9" x14ac:dyDescent="0.25">
      <c r="F18" t="s">
        <v>5</v>
      </c>
      <c r="H18" t="s">
        <v>5</v>
      </c>
    </row>
    <row r="19" spans="3:9" x14ac:dyDescent="0.25">
      <c r="D19" t="s">
        <v>5</v>
      </c>
      <c r="H19" t="s">
        <v>5</v>
      </c>
    </row>
    <row r="20" spans="3:9" x14ac:dyDescent="0.25">
      <c r="C20" t="s">
        <v>5</v>
      </c>
      <c r="G20" t="s">
        <v>5</v>
      </c>
      <c r="H20" t="s">
        <v>5</v>
      </c>
    </row>
    <row r="21" spans="3:9" x14ac:dyDescent="0.25">
      <c r="I21" t="s">
        <v>5</v>
      </c>
    </row>
    <row r="22" spans="3:9" x14ac:dyDescent="0.25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2025-04-21T19:58:19Z</dcterms:modified>
</cp:coreProperties>
</file>