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dot.sharepoint.com/sites/fhwa-wfl/Shared Documents/Materials/Laboratory/06-Forms and Test Methods/Active Forms/"/>
    </mc:Choice>
  </mc:AlternateContent>
  <xr:revisionPtr revIDLastSave="75" documentId="8_{1A62E9B2-C935-411E-BCDB-762DA7B3CC13}" xr6:coauthVersionLast="47" xr6:coauthVersionMax="47" xr10:uidLastSave="{02DD9EC0-942A-4702-AE98-1752A477DB29}"/>
  <workbookProtection workbookAlgorithmName="SHA-512" workbookHashValue="1VsnxQldpUSxx052hzOCfsrA4zlwjJs8MgLjXB7IIujHuGp9R+4MR5tKo9/mnK7YMHENNtalDBniFoBD7nCeyA==" workbookSaltValue="Feh3v5EIvt0isVa/ybwqqg==" workbookSpinCount="100000" lockStructure="1"/>
  <bookViews>
    <workbookView xWindow="8175" yWindow="3150" windowWidth="35985" windowHeight="14730" xr2:uid="{00000000-000D-0000-FFFF-FFFF00000000}"/>
  </bookViews>
  <sheets>
    <sheet name="Transmittal" sheetId="1" r:id="rId1"/>
  </sheets>
  <definedNames>
    <definedName name="a">Transmittal!#REF!</definedName>
    <definedName name="B">Transmittal!$12:$12</definedName>
    <definedName name="b\">Transmittal!$AF$14:$BH$14</definedName>
    <definedName name="d">Transmittal!$C$21:$AD$21</definedName>
    <definedName name="_xlnm.Print_Area" localSheetId="0">Transmittal!$B$1:$AD$110</definedName>
    <definedName name="Z_6E5C8D04_3321_4BB4_9038_B1907E4EBC23_.wvu.PrintArea" localSheetId="0" hidden="1">Transmittal!$B$1:$AD$110</definedName>
  </definedNames>
  <calcPr calcId="191028"/>
  <customWorkbookViews>
    <customWorkbookView name="Final" guid="{6E5C8D04-3321-4BB4-9038-B1907E4EBC23}" includeHiddenRowCol="0" maximized="1" xWindow="-8" yWindow="-8" windowWidth="1936" windowHeight="1056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7" i="1" l="1"/>
  <c r="AH90" i="1"/>
  <c r="AH91" i="1"/>
  <c r="AH92" i="1"/>
  <c r="AH68" i="1"/>
  <c r="AH98" i="1"/>
  <c r="AK101" i="1"/>
  <c r="AK100" i="1"/>
  <c r="AK99" i="1"/>
  <c r="AK98" i="1"/>
  <c r="AK97" i="1"/>
  <c r="AK96" i="1"/>
  <c r="AK65" i="1"/>
  <c r="AK66" i="1"/>
  <c r="AK67" i="1"/>
  <c r="AK68" i="1"/>
  <c r="AK69" i="1"/>
  <c r="AK70" i="1"/>
  <c r="AK71" i="1"/>
  <c r="AK72" i="1"/>
  <c r="AK64" i="1"/>
  <c r="AH78" i="1"/>
  <c r="AH79" i="1"/>
  <c r="AH86" i="1"/>
  <c r="AH87" i="1"/>
  <c r="AH88" i="1"/>
  <c r="AH89" i="1"/>
  <c r="AH85" i="1"/>
  <c r="AH80" i="1"/>
  <c r="AH76" i="1"/>
  <c r="AH73" i="1"/>
  <c r="AH72" i="1"/>
  <c r="AH71" i="1"/>
  <c r="AH74" i="1"/>
  <c r="AH70" i="1"/>
  <c r="AH69" i="1"/>
  <c r="AH99" i="1" l="1"/>
  <c r="AH75" i="1" l="1"/>
  <c r="AG19" i="1" l="1"/>
  <c r="AH17" i="1"/>
  <c r="AH16" i="1"/>
  <c r="AH15" i="1"/>
  <c r="AH14" i="1"/>
  <c r="AG20" i="1" l="1"/>
  <c r="AK94" i="1"/>
  <c r="AK93" i="1" l="1"/>
  <c r="AK92" i="1"/>
  <c r="AK91" i="1"/>
  <c r="AH97" i="1"/>
  <c r="B46" i="1" s="1"/>
  <c r="AK73" i="1"/>
  <c r="AK74" i="1"/>
  <c r="AK75" i="1"/>
  <c r="AK76" i="1"/>
  <c r="AK77" i="1"/>
  <c r="AK78" i="1"/>
  <c r="H33" i="1"/>
  <c r="AH77" i="1"/>
  <c r="B28" i="1" s="1"/>
  <c r="AH81" i="1"/>
  <c r="AH82" i="1"/>
  <c r="AH83" i="1"/>
  <c r="AH84" i="1"/>
  <c r="B42" i="1" l="1"/>
  <c r="B36" i="1"/>
</calcChain>
</file>

<file path=xl/sharedStrings.xml><?xml version="1.0" encoding="utf-8"?>
<sst xmlns="http://schemas.openxmlformats.org/spreadsheetml/2006/main" count="254" uniqueCount="240">
  <si>
    <t>REQUEST FOR LABORATORY TESTS</t>
  </si>
  <si>
    <t>Project</t>
  </si>
  <si>
    <t xml:space="preserve">  Project Name:</t>
  </si>
  <si>
    <t>Project No.:</t>
  </si>
  <si>
    <t xml:space="preserve">  FHWA Project Engineer:</t>
  </si>
  <si>
    <t xml:space="preserve">  Submitted by:</t>
  </si>
  <si>
    <t xml:space="preserve">  Phone Number:</t>
  </si>
  <si>
    <t>Sample Information</t>
  </si>
  <si>
    <t xml:space="preserve">  Pay Item No.:</t>
  </si>
  <si>
    <t>Pay Item Description:</t>
  </si>
  <si>
    <t xml:space="preserve">  Field Sample/QL Pay Number:</t>
  </si>
  <si>
    <t>Lot No.:</t>
  </si>
  <si>
    <t>process identification</t>
  </si>
  <si>
    <t xml:space="preserve">  Sample Type: </t>
  </si>
  <si>
    <t xml:space="preserve">   Acceptance</t>
  </si>
  <si>
    <t xml:space="preserve">  Date Sampled:</t>
  </si>
  <si>
    <t>Sampling Location:</t>
  </si>
  <si>
    <t xml:space="preserve">  Number and type of containers:</t>
  </si>
  <si>
    <t xml:space="preserve">  Witnessed By:</t>
  </si>
  <si>
    <t>Date Shipped:</t>
  </si>
  <si>
    <t>Source</t>
  </si>
  <si>
    <t xml:space="preserve">  Quantity represented:</t>
  </si>
  <si>
    <t xml:space="preserve">  Material use:</t>
  </si>
  <si>
    <t xml:space="preserve">  Station/Milepost:</t>
  </si>
  <si>
    <t>Offset:</t>
  </si>
  <si>
    <t>Depth:</t>
  </si>
  <si>
    <t xml:space="preserve">  Source Name: </t>
  </si>
  <si>
    <t>Source Location:</t>
  </si>
  <si>
    <r>
      <rPr>
        <b/>
        <sz val="8"/>
        <rFont val="Times New Roman"/>
        <family val="1"/>
      </rPr>
      <t xml:space="preserve">List Tests To Be Performed:
</t>
    </r>
    <r>
      <rPr>
        <sz val="6.5"/>
        <rFont val="Times New Roman"/>
        <family val="1"/>
      </rPr>
      <t>(See Reverse To Select Tests)</t>
    </r>
  </si>
  <si>
    <t>Project Specifications and Field Test Results</t>
  </si>
  <si>
    <t>Special Instructions:</t>
  </si>
  <si>
    <t>FP 14</t>
  </si>
  <si>
    <t>SCR</t>
  </si>
  <si>
    <t>State Spec (Please attach copy of applicable spec.)</t>
  </si>
  <si>
    <t>Aggregates</t>
  </si>
  <si>
    <t>Sieves</t>
  </si>
  <si>
    <t>Target Value</t>
  </si>
  <si>
    <r>
      <t>Specification</t>
    </r>
    <r>
      <rPr>
        <b/>
        <vertAlign val="superscript"/>
        <sz val="8"/>
        <rFont val="Times New Roman"/>
        <family val="1"/>
      </rPr>
      <t xml:space="preserve">1
</t>
    </r>
    <r>
      <rPr>
        <b/>
        <sz val="8"/>
        <rFont val="Times New Roman"/>
        <family val="1"/>
      </rPr>
      <t>Range</t>
    </r>
  </si>
  <si>
    <t>Test Result</t>
  </si>
  <si>
    <t>1½ -inch  (37.5 mm)</t>
  </si>
  <si>
    <t>1-inch  (25.0 mm)</t>
  </si>
  <si>
    <t>¾-inch (19.0 mm)</t>
  </si>
  <si>
    <t>½-inch  (12.5 mm)</t>
  </si>
  <si>
    <t>No. 4 (4.75 mm)</t>
  </si>
  <si>
    <t>Soils</t>
  </si>
  <si>
    <t>No. 8 (2.36 mm)</t>
  </si>
  <si>
    <t>No. 10 (2.00 mm)</t>
  </si>
  <si>
    <t>No. 16 (1.18 mm)</t>
  </si>
  <si>
    <t>No. 30 (600 mm)</t>
  </si>
  <si>
    <t>No. 40 (425 mm)</t>
  </si>
  <si>
    <t>No. 50 (300 mm)</t>
  </si>
  <si>
    <t>Asphalt Concrete</t>
  </si>
  <si>
    <t>No. 100 (150 mm)</t>
  </si>
  <si>
    <t>No. 200 (75 mm)</t>
  </si>
  <si>
    <t>Moisture-Density</t>
  </si>
  <si>
    <t>Portland Cement Concrete Data</t>
  </si>
  <si>
    <t>Liquid Limit</t>
  </si>
  <si>
    <t xml:space="preserve">  Air Content (%):</t>
  </si>
  <si>
    <t>Concrete</t>
  </si>
  <si>
    <t>PI</t>
  </si>
  <si>
    <t xml:space="preserve">  Slump:</t>
  </si>
  <si>
    <t>Sand Equivalent</t>
  </si>
  <si>
    <t xml:space="preserve">  Break Date:</t>
  </si>
  <si>
    <t>Fractured Faces</t>
  </si>
  <si>
    <t xml:space="preserve">  Age (Days):</t>
  </si>
  <si>
    <t>Asphalt Content</t>
  </si>
  <si>
    <t xml:space="preserve">  Specified Strength</t>
  </si>
  <si>
    <t>Density</t>
  </si>
  <si>
    <t xml:space="preserve">  Min.</t>
  </si>
  <si>
    <t>@</t>
  </si>
  <si>
    <t>Days</t>
  </si>
  <si>
    <t>Flat &amp; Elongated</t>
  </si>
  <si>
    <r>
      <rPr>
        <sz val="8"/>
        <rFont val="Times New Roman"/>
        <family val="1"/>
      </rPr>
      <t>1</t>
    </r>
    <r>
      <rPr>
        <vertAlign val="superscript"/>
        <sz val="8"/>
        <rFont val="Times New Roman"/>
        <family val="1"/>
      </rPr>
      <t xml:space="preserve"> </t>
    </r>
    <r>
      <rPr>
        <sz val="8"/>
        <rFont val="Times New Roman"/>
        <family val="1"/>
      </rPr>
      <t>The specification range may be the allowable deviation (</t>
    </r>
    <r>
      <rPr>
        <u/>
        <sz val="8"/>
        <rFont val="Times New Roman"/>
        <family val="1"/>
      </rPr>
      <t>+</t>
    </r>
    <r>
      <rPr>
        <sz val="8"/>
        <rFont val="Times New Roman"/>
        <family val="1"/>
      </rPr>
      <t xml:space="preserve">) from the target value.                                                                                                                                                                   </t>
    </r>
  </si>
  <si>
    <t>INSTRUCTIONS FOR SUBMITTING SAMPLE</t>
  </si>
  <si>
    <r>
      <t>1.  Please refer to the FLH Field Materials Manual</t>
    </r>
    <r>
      <rPr>
        <vertAlign val="superscript"/>
        <sz val="9"/>
        <color theme="1"/>
        <rFont val="Times New Roman"/>
        <family val="1"/>
      </rPr>
      <t xml:space="preserve">2 </t>
    </r>
  </si>
  <si>
    <t>for appropriate sample sizes.</t>
  </si>
  <si>
    <t>a. Default to single largest split size required per material/product listed in Appendix C to send to FHWA Laboratory.</t>
  </si>
  <si>
    <t>2.  Fill out the transmittal completely. (Use "NK" for not known).</t>
  </si>
  <si>
    <t>3.  Place one transmittal inside a waterproof envelope and place inside the sample container.</t>
  </si>
  <si>
    <t>4.  Place a second transmittal in a waterproof envelope and attach to the outside of sample container.</t>
  </si>
  <si>
    <t>5.  E-mail the transmittal directly to:</t>
  </si>
  <si>
    <t>6.  Samples will be processed in the order in which they are received. If special priority is required, contact Laboratory Manager.</t>
  </si>
  <si>
    <r>
      <t>Tests on Subbase, Base, &amp; Surfacing Aggregates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</si>
  <si>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r>
      <t>Tests on Soils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</si>
  <si>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>Aggregate</t>
  </si>
  <si>
    <t>Particle Size Analysis to 0.002 mm (24hr)</t>
  </si>
  <si>
    <t>T 88</t>
  </si>
  <si>
    <t xml:space="preserve">T 88, </t>
  </si>
  <si>
    <t>Plasticity Index ( Atterberg Limits)</t>
  </si>
  <si>
    <t>T 89/T 90</t>
  </si>
  <si>
    <t xml:space="preserve">T 89/T 90, </t>
  </si>
  <si>
    <t>Sieve Analysis</t>
  </si>
  <si>
    <t>T 11/T 27</t>
  </si>
  <si>
    <t>Specific Gravity of Soils</t>
  </si>
  <si>
    <t>T 100</t>
  </si>
  <si>
    <t xml:space="preserve">T 100, </t>
  </si>
  <si>
    <t>Plasticity Index</t>
  </si>
  <si>
    <t>R-Value (300 PSI Exudation)</t>
  </si>
  <si>
    <t>T 190</t>
  </si>
  <si>
    <t xml:space="preserve">T 190,  </t>
  </si>
  <si>
    <t>Sand Equivalent, Reference Method</t>
  </si>
  <si>
    <t>T 176</t>
  </si>
  <si>
    <t>Soil Classification</t>
  </si>
  <si>
    <t>M 145</t>
  </si>
  <si>
    <t xml:space="preserve">T 11/T 27, </t>
  </si>
  <si>
    <t xml:space="preserve">M 145, </t>
  </si>
  <si>
    <r>
      <t>SEP, SE/</t>
    </r>
    <r>
      <rPr>
        <vertAlign val="subscript"/>
        <sz val="9"/>
        <color theme="1"/>
        <rFont val="Times New Roman"/>
        <family val="1"/>
      </rPr>
      <t>P200</t>
    </r>
  </si>
  <si>
    <t>SEP</t>
  </si>
  <si>
    <t xml:space="preserve">T 89/ T90, </t>
  </si>
  <si>
    <t>Durability, Fine</t>
  </si>
  <si>
    <t>T 210</t>
  </si>
  <si>
    <t>Natural Moisture Content</t>
  </si>
  <si>
    <t>T 265</t>
  </si>
  <si>
    <t xml:space="preserve">T 176, </t>
  </si>
  <si>
    <t xml:space="preserve">T 265, </t>
  </si>
  <si>
    <t>Durability, Coarse</t>
  </si>
  <si>
    <t>Moisture Density (Standard Proctor)</t>
  </si>
  <si>
    <t>T 99</t>
  </si>
  <si>
    <t>SEP,</t>
  </si>
  <si>
    <t xml:space="preserve">T 99, </t>
  </si>
  <si>
    <t xml:space="preserve">
</t>
  </si>
  <si>
    <t>Los Angeles Abrasion</t>
  </si>
  <si>
    <t>T 96</t>
  </si>
  <si>
    <t>Moisture Density (Modified Proctor)</t>
  </si>
  <si>
    <t>T 180</t>
  </si>
  <si>
    <t xml:space="preserve">T 210 (Fine), </t>
  </si>
  <si>
    <t xml:space="preserve">T 180, </t>
  </si>
  <si>
    <t>Soundness by Sodium Sulfate, Fine</t>
  </si>
  <si>
    <t>T 104</t>
  </si>
  <si>
    <t>Unconfined Compression</t>
  </si>
  <si>
    <t>T 208</t>
  </si>
  <si>
    <t xml:space="preserve">T 210 (Coarse), </t>
  </si>
  <si>
    <t xml:space="preserve">T 208, </t>
  </si>
  <si>
    <t>Soundness by Sodium Sulfate, Coarse</t>
  </si>
  <si>
    <t>Mass Loss by ignition</t>
  </si>
  <si>
    <t>T 267</t>
  </si>
  <si>
    <t xml:space="preserve">T 96, </t>
  </si>
  <si>
    <t xml:space="preserve">T 267, </t>
  </si>
  <si>
    <t>Accelerated Weathering</t>
  </si>
  <si>
    <t>W DMSO</t>
  </si>
  <si>
    <t>Consolidation</t>
  </si>
  <si>
    <t>T 216</t>
  </si>
  <si>
    <t xml:space="preserve">T 104 (Fine), </t>
  </si>
  <si>
    <t xml:space="preserve">T 216, </t>
  </si>
  <si>
    <t>Specific Gravity, Fine</t>
  </si>
  <si>
    <t>T 84</t>
  </si>
  <si>
    <t>Direct Shear</t>
  </si>
  <si>
    <t>T 236</t>
  </si>
  <si>
    <t xml:space="preserve">T 104 (Coarse), </t>
  </si>
  <si>
    <t xml:space="preserve">T 236, </t>
  </si>
  <si>
    <t>Specific Gravity, Coarse</t>
  </si>
  <si>
    <t>T 85</t>
  </si>
  <si>
    <t>pH of Soil</t>
  </si>
  <si>
    <t>T 289</t>
  </si>
  <si>
    <t xml:space="preserve">W DMSO, </t>
  </si>
  <si>
    <t xml:space="preserve">T 289, </t>
  </si>
  <si>
    <t>Aggregate Moisture</t>
  </si>
  <si>
    <t>T 255</t>
  </si>
  <si>
    <t>Restivity</t>
  </si>
  <si>
    <t>T 288</t>
  </si>
  <si>
    <t xml:space="preserve">T 84, </t>
  </si>
  <si>
    <t xml:space="preserve">T 288, </t>
  </si>
  <si>
    <t>Humphres Granular Compaction</t>
  </si>
  <si>
    <t>W Humph</t>
  </si>
  <si>
    <t xml:space="preserve">T 85, </t>
  </si>
  <si>
    <t>ASTM D5821</t>
  </si>
  <si>
    <t>T 255,</t>
  </si>
  <si>
    <t>Unit Weight</t>
  </si>
  <si>
    <t>T 19</t>
  </si>
  <si>
    <t xml:space="preserve">W Humph, </t>
  </si>
  <si>
    <t>Flat and Elongated Particles</t>
  </si>
  <si>
    <t>ASTM D4791</t>
  </si>
  <si>
    <t xml:space="preserve">ASTM D5821, </t>
  </si>
  <si>
    <t>Stoarge</t>
  </si>
  <si>
    <t>Calcium Chloride Determination</t>
  </si>
  <si>
    <t>W CaCl</t>
  </si>
  <si>
    <t xml:space="preserve">T 19, </t>
  </si>
  <si>
    <t>Organic Impurities</t>
  </si>
  <si>
    <t>T 21</t>
  </si>
  <si>
    <t xml:space="preserve">ASTM D4791, </t>
  </si>
  <si>
    <t>Clay Lumps, and Friable Particles</t>
  </si>
  <si>
    <t>T 112</t>
  </si>
  <si>
    <r>
      <t>Tests on Asphalt Binder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</si>
  <si>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>W CaCl,</t>
  </si>
  <si>
    <t>Lightweight Pieces</t>
  </si>
  <si>
    <t>T 113</t>
  </si>
  <si>
    <t>T 21,</t>
  </si>
  <si>
    <t>Uncompacted Void Content</t>
  </si>
  <si>
    <t>T 304</t>
  </si>
  <si>
    <t>Verification of Liquid Asphalt</t>
  </si>
  <si>
    <t>Grading Tests on Emulsified Asphalts</t>
  </si>
  <si>
    <t>T 112,</t>
  </si>
  <si>
    <t>T 113,</t>
  </si>
  <si>
    <t>Asphalt</t>
  </si>
  <si>
    <r>
      <t>Tests on Concrete Aggregate and Concrete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</si>
  <si>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r>
      <t>Tests on Asphalt Concrete</t>
    </r>
    <r>
      <rPr>
        <b/>
        <vertAlign val="superscript"/>
        <sz val="9"/>
        <color theme="1"/>
        <rFont val="Times New Roman"/>
        <family val="1"/>
      </rPr>
      <t>1</t>
    </r>
    <r>
      <rPr>
        <b/>
        <sz val="9"/>
        <color theme="1"/>
        <rFont val="Times New Roman"/>
        <family val="1"/>
      </rPr>
      <t>:</t>
    </r>
  </si>
  <si>
    <t>T 304,</t>
  </si>
  <si>
    <t>Asphalt Concrete Pavement Design, Lab Verification</t>
  </si>
  <si>
    <t>Compressive Strength, Cylinders</t>
  </si>
  <si>
    <t>T 22</t>
  </si>
  <si>
    <t>R 35</t>
  </si>
  <si>
    <t>AC Design, Lab Verification</t>
  </si>
  <si>
    <t>Compressive Strength, Drilled Cores</t>
  </si>
  <si>
    <t>T 24</t>
  </si>
  <si>
    <t>ACP Contractor Verification Sample</t>
  </si>
  <si>
    <t xml:space="preserve">      (Contract Verification) - T269, T329, T312, </t>
  </si>
  <si>
    <t>Compressive Strength, Grout Cubes</t>
  </si>
  <si>
    <t>T 106</t>
  </si>
  <si>
    <t>Asphalt Content by Ignition, Internal</t>
  </si>
  <si>
    <t>T 308</t>
  </si>
  <si>
    <t xml:space="preserve">T 308, </t>
  </si>
  <si>
    <t>Mechanical Analysis</t>
  </si>
  <si>
    <t>T 30</t>
  </si>
  <si>
    <t>T 22,</t>
  </si>
  <si>
    <t xml:space="preserve">T 30, </t>
  </si>
  <si>
    <t>Sample Storage:</t>
  </si>
  <si>
    <t>Bulk Specific Gravity (Method A)</t>
  </si>
  <si>
    <t>W 166</t>
  </si>
  <si>
    <t xml:space="preserve">T24, </t>
  </si>
  <si>
    <t>Theoretical Maximum Specific Gravity (Rice)</t>
  </si>
  <si>
    <t>T 209</t>
  </si>
  <si>
    <t>T 106,</t>
  </si>
  <si>
    <t xml:space="preserve">T 209, </t>
  </si>
  <si>
    <t>Sample Storage</t>
  </si>
  <si>
    <t>Core density w/Submitted RICE value</t>
  </si>
  <si>
    <t>T 166</t>
  </si>
  <si>
    <t>Asphalt Binder &amp; Agg Correction Factors</t>
  </si>
  <si>
    <t>T 308 A1</t>
  </si>
  <si>
    <t>T308 A1,</t>
  </si>
  <si>
    <t>All tests noted above are AASHTO standards unless otherwise noted.</t>
  </si>
  <si>
    <t>Special Instructions (continued):</t>
  </si>
  <si>
    <t>FP 24</t>
  </si>
  <si>
    <t xml:space="preserve">     Other:</t>
  </si>
  <si>
    <t xml:space="preserve">      Process Control</t>
  </si>
  <si>
    <t>.     Contract Verification</t>
  </si>
  <si>
    <r>
      <rPr>
        <sz val="8"/>
        <color theme="0"/>
        <rFont val="Times New Roman"/>
        <family val="1"/>
      </rPr>
      <t>.</t>
    </r>
    <r>
      <rPr>
        <sz val="8"/>
        <color theme="1"/>
        <rFont val="Times New Roman"/>
        <family val="1"/>
      </rPr>
      <t xml:space="preserve">         Storage</t>
    </r>
  </si>
  <si>
    <t>Select one:</t>
  </si>
  <si>
    <t>T 308, T 30, W 166, T 209, T 269, T 329, T 312</t>
  </si>
  <si>
    <t xml:space="preserve">W 166, </t>
  </si>
  <si>
    <t>W 166(core)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</si>
</sst>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u/>
      <sz val="8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u/>
      <sz val="9"/>
      <color theme="10"/>
      <name val="Times New Roman"/>
      <family val="1"/>
    </font>
    <font>
      <b/>
      <vertAlign val="superscript"/>
      <sz val="9"/>
      <color theme="1"/>
      <name val="Times New Roman"/>
      <family val="1"/>
    </font>
    <font>
      <sz val="7"/>
      <color theme="1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name val="Times New Roman"/>
      <family val="1"/>
    </font>
    <font>
      <u/>
      <sz val="9"/>
      <color rgb="FF000000"/>
      <name val="Times New Roman"/>
      <family val="1"/>
    </font>
    <font>
      <sz val="8.5"/>
      <color theme="1"/>
      <name val="Times New Roman"/>
      <family val="1"/>
    </font>
    <font>
      <sz val="16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sz val="6.5"/>
      <name val="Times New Roman"/>
      <family val="1"/>
    </font>
    <font>
      <sz val="8"/>
      <color theme="0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1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Fill="1"/>
    <xf numFmtId="0" fontId="9" fillId="0" borderId="0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 applyProtection="1">
      <protection locked="0"/>
    </xf>
    <xf numFmtId="0" fontId="7" fillId="0" borderId="8" xfId="0" applyFont="1" applyBorder="1"/>
    <xf numFmtId="0" fontId="7" fillId="0" borderId="6" xfId="0" applyFont="1" applyBorder="1"/>
    <xf numFmtId="0" fontId="7" fillId="0" borderId="0" xfId="0" applyFont="1" applyFill="1" applyBorder="1" applyAlignment="1" applyProtection="1">
      <protection locked="0"/>
    </xf>
    <xf numFmtId="0" fontId="10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10" fillId="0" borderId="0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right"/>
    </xf>
    <xf numFmtId="0" fontId="7" fillId="0" borderId="12" xfId="0" applyFont="1" applyBorder="1"/>
    <xf numFmtId="0" fontId="10" fillId="0" borderId="0" xfId="0" applyFont="1"/>
    <xf numFmtId="0" fontId="6" fillId="0" borderId="0" xfId="0" applyFont="1" applyFill="1"/>
    <xf numFmtId="0" fontId="7" fillId="0" borderId="10" xfId="0" applyFont="1" applyFill="1" applyBorder="1"/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0" xfId="0" applyFont="1" applyBorder="1"/>
    <xf numFmtId="0" fontId="7" fillId="0" borderId="0" xfId="0" applyFont="1" applyBorder="1" applyProtection="1">
      <protection locked="0"/>
    </xf>
    <xf numFmtId="0" fontId="14" fillId="0" borderId="0" xfId="0" applyFont="1" applyBorder="1" applyAlignment="1">
      <alignment vertical="top"/>
    </xf>
    <xf numFmtId="0" fontId="6" fillId="0" borderId="1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5" xfId="0" applyFont="1" applyFill="1" applyBorder="1" applyAlignment="1"/>
    <xf numFmtId="0" fontId="6" fillId="0" borderId="0" xfId="0" applyFont="1" applyFill="1" applyAlignment="1"/>
    <xf numFmtId="0" fontId="6" fillId="0" borderId="10" xfId="0" applyFont="1" applyFill="1" applyBorder="1" applyAlignment="1"/>
    <xf numFmtId="0" fontId="7" fillId="0" borderId="0" xfId="0" applyFont="1" applyBorder="1" applyAlignment="1" applyProtection="1">
      <alignment vertical="top" wrapText="1"/>
      <protection locked="0"/>
    </xf>
    <xf numFmtId="0" fontId="7" fillId="0" borderId="11" xfId="0" applyFont="1" applyBorder="1"/>
    <xf numFmtId="0" fontId="7" fillId="0" borderId="8" xfId="0" applyFont="1" applyFill="1" applyBorder="1"/>
    <xf numFmtId="0" fontId="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3" borderId="6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Alignment="1">
      <alignment wrapText="1"/>
    </xf>
    <xf numFmtId="0" fontId="7" fillId="4" borderId="9" xfId="0" applyFont="1" applyFill="1" applyBorder="1"/>
    <xf numFmtId="0" fontId="10" fillId="4" borderId="6" xfId="0" applyFont="1" applyFill="1" applyBorder="1"/>
    <xf numFmtId="0" fontId="7" fillId="4" borderId="6" xfId="0" applyFont="1" applyFill="1" applyBorder="1"/>
    <xf numFmtId="0" fontId="7" fillId="4" borderId="7" xfId="0" applyFont="1" applyFill="1" applyBorder="1"/>
    <xf numFmtId="0" fontId="12" fillId="0" borderId="0" xfId="1" applyFont="1" applyAlignment="1">
      <alignment horizontal="center"/>
    </xf>
    <xf numFmtId="0" fontId="9" fillId="0" borderId="0" xfId="0" applyFont="1" applyFill="1" applyBorder="1" applyAlignment="1" applyProtection="1">
      <alignment horizontal="center" vertical="center" textRotation="90"/>
    </xf>
    <xf numFmtId="0" fontId="7" fillId="0" borderId="0" xfId="0" applyFont="1" applyBorder="1" applyProtection="1"/>
    <xf numFmtId="0" fontId="7" fillId="0" borderId="14" xfId="0" applyFont="1" applyFill="1" applyBorder="1" applyProtection="1"/>
    <xf numFmtId="0" fontId="7" fillId="0" borderId="14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7" fillId="0" borderId="14" xfId="0" applyFont="1" applyFill="1" applyBorder="1" applyAlignment="1" applyProtection="1">
      <alignment horizontal="left"/>
    </xf>
    <xf numFmtId="0" fontId="7" fillId="0" borderId="14" xfId="0" applyFont="1" applyFill="1" applyBorder="1" applyAlignment="1" applyProtection="1"/>
    <xf numFmtId="0" fontId="7" fillId="0" borderId="1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textRotation="90"/>
    </xf>
    <xf numFmtId="0" fontId="9" fillId="0" borderId="21" xfId="0" applyFont="1" applyFill="1" applyBorder="1" applyAlignment="1" applyProtection="1">
      <alignment horizontal="center" vertical="center" textRotation="90"/>
    </xf>
    <xf numFmtId="0" fontId="7" fillId="0" borderId="21" xfId="0" applyFont="1" applyBorder="1" applyProtection="1"/>
    <xf numFmtId="0" fontId="7" fillId="0" borderId="21" xfId="0" applyFont="1" applyBorder="1" applyAlignment="1" applyProtection="1">
      <alignment horizontal="right"/>
    </xf>
    <xf numFmtId="0" fontId="9" fillId="0" borderId="24" xfId="0" applyFont="1" applyFill="1" applyBorder="1" applyAlignment="1" applyProtection="1">
      <alignment vertical="center" textRotation="90"/>
    </xf>
    <xf numFmtId="0" fontId="7" fillId="0" borderId="5" xfId="0" applyFont="1" applyBorder="1" applyProtection="1"/>
    <xf numFmtId="0" fontId="7" fillId="0" borderId="10" xfId="0" applyFont="1" applyFill="1" applyBorder="1" applyProtection="1"/>
    <xf numFmtId="0" fontId="7" fillId="0" borderId="10" xfId="0" applyFont="1" applyFill="1" applyBorder="1" applyAlignment="1" applyProtection="1">
      <alignment vertical="center" textRotation="90"/>
    </xf>
    <xf numFmtId="0" fontId="7" fillId="0" borderId="26" xfId="0" applyFont="1" applyFill="1" applyBorder="1" applyAlignment="1" applyProtection="1">
      <alignment horizontal="center"/>
    </xf>
    <xf numFmtId="0" fontId="9" fillId="0" borderId="22" xfId="0" applyFont="1" applyFill="1" applyBorder="1" applyAlignment="1" applyProtection="1">
      <alignment vertical="center" textRotation="90"/>
    </xf>
    <xf numFmtId="0" fontId="7" fillId="0" borderId="23" xfId="0" applyFont="1" applyBorder="1" applyProtection="1"/>
    <xf numFmtId="0" fontId="9" fillId="0" borderId="11" xfId="0" applyFont="1" applyFill="1" applyBorder="1" applyAlignment="1">
      <alignment vertical="center" textRotation="90"/>
    </xf>
    <xf numFmtId="0" fontId="7" fillId="0" borderId="6" xfId="0" applyFont="1" applyFill="1" applyBorder="1" applyAlignment="1" applyProtection="1"/>
    <xf numFmtId="0" fontId="7" fillId="0" borderId="0" xfId="0" applyFont="1" applyProtection="1"/>
    <xf numFmtId="0" fontId="7" fillId="0" borderId="7" xfId="0" applyFont="1" applyFill="1" applyBorder="1" applyAlignment="1" applyProtection="1"/>
    <xf numFmtId="0" fontId="7" fillId="0" borderId="8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/>
    <xf numFmtId="0" fontId="7" fillId="0" borderId="12" xfId="0" applyFont="1" applyFill="1" applyBorder="1" applyAlignment="1" applyProtection="1"/>
    <xf numFmtId="0" fontId="7" fillId="0" borderId="0" xfId="0" applyFont="1" applyFill="1" applyAlignment="1">
      <alignment horizontal="right"/>
    </xf>
    <xf numFmtId="0" fontId="7" fillId="0" borderId="7" xfId="0" applyFont="1" applyBorder="1"/>
    <xf numFmtId="0" fontId="7" fillId="0" borderId="0" xfId="0" applyFont="1" applyAlignment="1">
      <alignment horizontal="left"/>
    </xf>
    <xf numFmtId="0" fontId="5" fillId="0" borderId="0" xfId="1" applyAlignment="1" applyProtection="1"/>
    <xf numFmtId="0" fontId="7" fillId="0" borderId="0" xfId="0" applyFont="1" applyAlignment="1">
      <alignment horizontal="left" indent="1"/>
    </xf>
    <xf numFmtId="0" fontId="7" fillId="0" borderId="0" xfId="0" applyFont="1" applyFill="1" applyAlignment="1">
      <alignment horizontal="left" indent="1"/>
    </xf>
    <xf numFmtId="0" fontId="0" fillId="0" borderId="0" xfId="0" applyAlignment="1"/>
    <xf numFmtId="0" fontId="5" fillId="0" borderId="0" xfId="1" applyFill="1" applyAlignment="1" applyProtection="1"/>
    <xf numFmtId="0" fontId="17" fillId="0" borderId="0" xfId="0" applyFont="1"/>
    <xf numFmtId="0" fontId="5" fillId="0" borderId="0" xfId="1"/>
    <xf numFmtId="0" fontId="18" fillId="0" borderId="0" xfId="0" applyFont="1" applyBorder="1"/>
    <xf numFmtId="0" fontId="7" fillId="0" borderId="0" xfId="0" applyFont="1" applyAlignment="1"/>
    <xf numFmtId="0" fontId="7" fillId="5" borderId="0" xfId="0" applyFont="1" applyFill="1" applyBorder="1" applyAlignment="1" applyProtection="1">
      <alignment vertical="top" wrapText="1"/>
      <protection locked="0"/>
    </xf>
    <xf numFmtId="0" fontId="7" fillId="0" borderId="9" xfId="0" applyFont="1" applyFill="1" applyBorder="1"/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6" xfId="0" applyFont="1" applyFill="1" applyBorder="1"/>
    <xf numFmtId="0" fontId="7" fillId="5" borderId="10" xfId="0" applyFont="1" applyFill="1" applyBorder="1" applyAlignment="1" applyProtection="1">
      <alignment vertical="top" wrapText="1"/>
      <protection locked="0"/>
    </xf>
    <xf numFmtId="0" fontId="18" fillId="0" borderId="0" xfId="0" applyFont="1" applyAlignment="1">
      <alignment horizontal="left"/>
    </xf>
    <xf numFmtId="0" fontId="7" fillId="6" borderId="0" xfId="0" applyFont="1" applyFill="1" applyBorder="1" applyAlignment="1" applyProtection="1">
      <alignment horizontal="left"/>
    </xf>
    <xf numFmtId="0" fontId="7" fillId="6" borderId="0" xfId="0" applyFont="1" applyFill="1" applyBorder="1" applyProtection="1"/>
    <xf numFmtId="0" fontId="7" fillId="6" borderId="0" xfId="0" applyFont="1" applyFill="1" applyBorder="1" applyAlignment="1" applyProtection="1"/>
    <xf numFmtId="0" fontId="7" fillId="6" borderId="0" xfId="0" applyFont="1" applyFill="1" applyBorder="1" applyAlignment="1" applyProtection="1">
      <alignment horizontal="center" vertical="center" textRotation="90"/>
    </xf>
    <xf numFmtId="0" fontId="7" fillId="6" borderId="0" xfId="0" applyFont="1" applyFill="1" applyBorder="1" applyAlignment="1" applyProtection="1">
      <alignment horizontal="right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6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protection locked="0"/>
    </xf>
    <xf numFmtId="0" fontId="7" fillId="0" borderId="0" xfId="0" applyFont="1" applyBorder="1" applyAlignment="1">
      <alignment vertical="center"/>
    </xf>
    <xf numFmtId="0" fontId="10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6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3" borderId="7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9" xfId="0" quotePrefix="1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0" xfId="0" applyFont="1" applyFill="1" applyProtection="1">
      <protection locked="0"/>
    </xf>
    <xf numFmtId="0" fontId="7" fillId="3" borderId="9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4" fillId="0" borderId="10" xfId="0" applyFont="1" applyBorder="1" applyAlignment="1" applyProtection="1">
      <alignment vertical="top"/>
      <protection locked="0"/>
    </xf>
    <xf numFmtId="0" fontId="7" fillId="0" borderId="10" xfId="0" applyFont="1" applyFill="1" applyBorder="1" applyAlignment="1" applyProtection="1">
      <protection locked="0"/>
    </xf>
    <xf numFmtId="0" fontId="7" fillId="0" borderId="11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  <xf numFmtId="0" fontId="9" fillId="6" borderId="0" xfId="0" applyFont="1" applyFill="1" applyBorder="1" applyProtection="1"/>
    <xf numFmtId="0" fontId="9" fillId="6" borderId="0" xfId="0" applyFont="1" applyFill="1" applyBorder="1"/>
    <xf numFmtId="0" fontId="7" fillId="6" borderId="27" xfId="0" applyFont="1" applyFill="1" applyBorder="1" applyProtection="1"/>
    <xf numFmtId="0" fontId="9" fillId="6" borderId="0" xfId="0" applyFont="1" applyFill="1" applyBorder="1" applyAlignment="1" applyProtection="1">
      <alignment horizontal="right"/>
    </xf>
    <xf numFmtId="0" fontId="7" fillId="4" borderId="8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7" fillId="4" borderId="8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center"/>
      <protection locked="0"/>
    </xf>
    <xf numFmtId="49" fontId="7" fillId="4" borderId="3" xfId="0" applyNumberFormat="1" applyFont="1" applyFill="1" applyBorder="1" applyAlignment="1" applyProtection="1">
      <alignment horizontal="center"/>
      <protection locked="0"/>
    </xf>
    <xf numFmtId="49" fontId="7" fillId="4" borderId="4" xfId="0" applyNumberFormat="1" applyFont="1" applyFill="1" applyBorder="1" applyAlignment="1" applyProtection="1">
      <alignment horizontal="center"/>
      <protection locked="0"/>
    </xf>
    <xf numFmtId="0" fontId="9" fillId="2" borderId="10" xfId="0" applyFont="1" applyFill="1" applyBorder="1" applyAlignment="1" applyProtection="1">
      <alignment horizontal="center" vertical="center" textRotation="90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49" fontId="6" fillId="4" borderId="2" xfId="0" applyNumberFormat="1" applyFont="1" applyFill="1" applyBorder="1" applyAlignment="1" applyProtection="1">
      <alignment horizontal="center" wrapText="1"/>
      <protection locked="0"/>
    </xf>
    <xf numFmtId="49" fontId="6" fillId="4" borderId="3" xfId="0" applyNumberFormat="1" applyFont="1" applyFill="1" applyBorder="1" applyAlignment="1" applyProtection="1">
      <alignment horizontal="center" wrapText="1"/>
      <protection locked="0"/>
    </xf>
    <xf numFmtId="49" fontId="6" fillId="4" borderId="4" xfId="0" applyNumberFormat="1" applyFont="1" applyFill="1" applyBorder="1" applyAlignment="1" applyProtection="1">
      <alignment horizont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/>
      <protection locked="0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7" fillId="4" borderId="12" xfId="0" applyFont="1" applyFill="1" applyBorder="1" applyAlignment="1" applyProtection="1">
      <alignment horizontal="left"/>
      <protection locked="0"/>
    </xf>
    <xf numFmtId="0" fontId="7" fillId="4" borderId="3" xfId="0" applyFont="1" applyFill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8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14" fontId="19" fillId="0" borderId="9" xfId="0" quotePrefix="1" applyNumberFormat="1" applyFont="1" applyFill="1" applyBorder="1" applyAlignment="1" applyProtection="1">
      <alignment horizontal="center" vertical="center" shrinkToFit="1"/>
    </xf>
    <xf numFmtId="14" fontId="19" fillId="0" borderId="6" xfId="0" quotePrefix="1" applyNumberFormat="1" applyFont="1" applyFill="1" applyBorder="1" applyAlignment="1" applyProtection="1">
      <alignment horizontal="center" vertical="center" shrinkToFit="1"/>
    </xf>
    <xf numFmtId="14" fontId="19" fillId="0" borderId="7" xfId="0" quotePrefix="1" applyNumberFormat="1" applyFont="1" applyFill="1" applyBorder="1" applyAlignment="1" applyProtection="1">
      <alignment horizontal="center" vertical="center" shrinkToFit="1"/>
    </xf>
    <xf numFmtId="14" fontId="19" fillId="0" borderId="11" xfId="0" quotePrefix="1" applyNumberFormat="1" applyFont="1" applyFill="1" applyBorder="1" applyAlignment="1" applyProtection="1">
      <alignment horizontal="center" vertical="center" shrinkToFit="1"/>
    </xf>
    <xf numFmtId="14" fontId="19" fillId="0" borderId="8" xfId="0" quotePrefix="1" applyNumberFormat="1" applyFont="1" applyFill="1" applyBorder="1" applyAlignment="1" applyProtection="1">
      <alignment horizontal="center" vertical="center" shrinkToFit="1"/>
    </xf>
    <xf numFmtId="14" fontId="19" fillId="0" borderId="12" xfId="0" quotePrefix="1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wrapText="1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7" fillId="4" borderId="4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horizontal="left" wrapText="1" indent="1"/>
    </xf>
    <xf numFmtId="0" fontId="7" fillId="0" borderId="8" xfId="0" applyFont="1" applyFill="1" applyBorder="1" applyAlignment="1">
      <alignment horizontal="left" wrapText="1" indent="1"/>
    </xf>
    <xf numFmtId="0" fontId="1" fillId="0" borderId="2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0" fontId="23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/>
      <protection locked="0"/>
    </xf>
    <xf numFmtId="0" fontId="7" fillId="4" borderId="25" xfId="0" applyFont="1" applyFill="1" applyBorder="1" applyAlignment="1" applyProtection="1">
      <alignment horizontal="left"/>
      <protection locked="0"/>
    </xf>
    <xf numFmtId="20" fontId="7" fillId="6" borderId="0" xfId="0" applyNumberFormat="1" applyFont="1" applyFill="1" applyBorder="1" applyAlignment="1" applyProtection="1">
      <alignment horizontal="left"/>
      <protection locked="0"/>
    </xf>
    <xf numFmtId="0" fontId="7" fillId="6" borderId="0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0">
    <dxf>
      <fill>
        <patternFill>
          <bgColor rgb="FFFFCCCC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theme="4" tint="0.59996337778862885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EBEB"/>
      <color rgb="FFFFCCCC"/>
      <color rgb="FFFFEFEF"/>
      <color rgb="FFFF797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AG68" lockText="1" noThreeD="1"/>
</file>

<file path=xl/ctrlProps/ctrlProp10.xml><?xml version="1.0" encoding="utf-8"?>
<formControlPr xmlns="http://schemas.microsoft.com/office/spreadsheetml/2009/9/main" objectType="CheckBox" fmlaLink="AJ68" lockText="1" noThreeD="1"/>
</file>

<file path=xl/ctrlProps/ctrlProp11.xml><?xml version="1.0" encoding="utf-8"?>
<formControlPr xmlns="http://schemas.microsoft.com/office/spreadsheetml/2009/9/main" objectType="CheckBox" fmlaLink="AJ69" lockText="1" noThreeD="1"/>
</file>

<file path=xl/ctrlProps/ctrlProp12.xml><?xml version="1.0" encoding="utf-8"?>
<formControlPr xmlns="http://schemas.microsoft.com/office/spreadsheetml/2009/9/main" objectType="CheckBox" fmlaLink="AJ70" lockText="1" noThreeD="1"/>
</file>

<file path=xl/ctrlProps/ctrlProp13.xml><?xml version="1.0" encoding="utf-8"?>
<formControlPr xmlns="http://schemas.microsoft.com/office/spreadsheetml/2009/9/main" objectType="CheckBox" fmlaLink="AJ72" lockText="1" noThreeD="1"/>
</file>

<file path=xl/ctrlProps/ctrlProp14.xml><?xml version="1.0" encoding="utf-8"?>
<formControlPr xmlns="http://schemas.microsoft.com/office/spreadsheetml/2009/9/main" objectType="CheckBox" fmlaLink="AJ73" lockText="1" noThreeD="1"/>
</file>

<file path=xl/ctrlProps/ctrlProp15.xml><?xml version="1.0" encoding="utf-8"?>
<formControlPr xmlns="http://schemas.microsoft.com/office/spreadsheetml/2009/9/main" objectType="CheckBox" fmlaLink="AJ74" lockText="1" noThreeD="1"/>
</file>

<file path=xl/ctrlProps/ctrlProp16.xml><?xml version="1.0" encoding="utf-8"?>
<formControlPr xmlns="http://schemas.microsoft.com/office/spreadsheetml/2009/9/main" objectType="CheckBox" fmlaLink="AJ75" lockText="1" noThreeD="1"/>
</file>

<file path=xl/ctrlProps/ctrlProp17.xml><?xml version="1.0" encoding="utf-8"?>
<formControlPr xmlns="http://schemas.microsoft.com/office/spreadsheetml/2009/9/main" objectType="CheckBox" fmlaLink="AJ71" lockText="1" noThreeD="1"/>
</file>

<file path=xl/ctrlProps/ctrlProp18.xml><?xml version="1.0" encoding="utf-8"?>
<formControlPr xmlns="http://schemas.microsoft.com/office/spreadsheetml/2009/9/main" objectType="CheckBox" fmlaLink="AJ67" lockText="1" noThreeD="1"/>
</file>

<file path=xl/ctrlProps/ctrlProp19.xml><?xml version="1.0" encoding="utf-8"?>
<formControlPr xmlns="http://schemas.microsoft.com/office/spreadsheetml/2009/9/main" objectType="CheckBox" fmlaLink="AJ76" lockText="1" noThreeD="1"/>
</file>

<file path=xl/ctrlProps/ctrlProp2.xml><?xml version="1.0" encoding="utf-8"?>
<formControlPr xmlns="http://schemas.microsoft.com/office/spreadsheetml/2009/9/main" objectType="CheckBox" fmlaLink="AG73" lockText="1" noThreeD="1"/>
</file>

<file path=xl/ctrlProps/ctrlProp20.xml><?xml version="1.0" encoding="utf-8"?>
<formControlPr xmlns="http://schemas.microsoft.com/office/spreadsheetml/2009/9/main" objectType="CheckBox" fmlaLink="AJ77" lockText="1" noThreeD="1"/>
</file>

<file path=xl/ctrlProps/ctrlProp21.xml><?xml version="1.0" encoding="utf-8"?>
<formControlPr xmlns="http://schemas.microsoft.com/office/spreadsheetml/2009/9/main" objectType="CheckBox" fmlaLink="AJ78" lockText="1" noThreeD="1"/>
</file>

<file path=xl/ctrlProps/ctrlProp22.xml><?xml version="1.0" encoding="utf-8"?>
<formControlPr xmlns="http://schemas.microsoft.com/office/spreadsheetml/2009/9/main" objectType="CheckBox" fmlaLink="AJ97" lockText="1" noThreeD="1"/>
</file>

<file path=xl/ctrlProps/ctrlProp23.xml><?xml version="1.0" encoding="utf-8"?>
<formControlPr xmlns="http://schemas.microsoft.com/office/spreadsheetml/2009/9/main" objectType="CheckBox" fmlaLink="AJ98" lockText="1" noThreeD="1"/>
</file>

<file path=xl/ctrlProps/ctrlProp24.xml><?xml version="1.0" encoding="utf-8"?>
<formControlPr xmlns="http://schemas.microsoft.com/office/spreadsheetml/2009/9/main" objectType="CheckBox" fmlaLink="AJ93" lockText="1" noThreeD="1"/>
</file>

<file path=xl/ctrlProps/ctrlProp25.xml><?xml version="1.0" encoding="utf-8"?>
<formControlPr xmlns="http://schemas.microsoft.com/office/spreadsheetml/2009/9/main" objectType="CheckBox" fmlaLink="AG14" lockText="1" noThreeD="1"/>
</file>

<file path=xl/ctrlProps/ctrlProp26.xml><?xml version="1.0" encoding="utf-8"?>
<formControlPr xmlns="http://schemas.microsoft.com/office/spreadsheetml/2009/9/main" objectType="CheckBox" fmlaLink="AG15" lockText="1" noThreeD="1"/>
</file>

<file path=xl/ctrlProps/ctrlProp27.xml><?xml version="1.0" encoding="utf-8"?>
<formControlPr xmlns="http://schemas.microsoft.com/office/spreadsheetml/2009/9/main" objectType="CheckBox" fmlaLink="AG16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AG74" lockText="1" noThreeD="1"/>
</file>

<file path=xl/ctrlProps/ctrlProp30.xml><?xml version="1.0" encoding="utf-8"?>
<formControlPr xmlns="http://schemas.microsoft.com/office/spreadsheetml/2009/9/main" objectType="CheckBox" fmlaLink="AJ82" lockText="1" noThreeD="1"/>
</file>

<file path=xl/ctrlProps/ctrlProp31.xml><?xml version="1.0" encoding="utf-8"?>
<formControlPr xmlns="http://schemas.microsoft.com/office/spreadsheetml/2009/9/main" objectType="CheckBox" fmlaLink="AJ82" lockText="1" noThreeD="1"/>
</file>

<file path=xl/ctrlProps/ctrlProp32.xml><?xml version="1.0" encoding="utf-8"?>
<formControlPr xmlns="http://schemas.microsoft.com/office/spreadsheetml/2009/9/main" objectType="CheckBox" fmlaLink="AG99" lockText="1" noThreeD="1"/>
</file>

<file path=xl/ctrlProps/ctrlProp33.xml><?xml version="1.0" encoding="utf-8"?>
<formControlPr xmlns="http://schemas.microsoft.com/office/spreadsheetml/2009/9/main" objectType="CheckBox" fmlaLink="AG69" lockText="1" noThreeD="1"/>
</file>

<file path=xl/ctrlProps/ctrlProp34.xml><?xml version="1.0" encoding="utf-8"?>
<formControlPr xmlns="http://schemas.microsoft.com/office/spreadsheetml/2009/9/main" objectType="CheckBox" fmlaLink="AG70" lockText="1" noThreeD="1"/>
</file>

<file path=xl/ctrlProps/ctrlProp35.xml><?xml version="1.0" encoding="utf-8"?>
<formControlPr xmlns="http://schemas.microsoft.com/office/spreadsheetml/2009/9/main" objectType="CheckBox" fmlaLink="AG72" lockText="1" noThreeD="1"/>
</file>

<file path=xl/ctrlProps/ctrlProp36.xml><?xml version="1.0" encoding="utf-8"?>
<formControlPr xmlns="http://schemas.microsoft.com/office/spreadsheetml/2009/9/main" objectType="CheckBox" fmlaLink="AG71" lockText="1" noThreeD="1"/>
</file>

<file path=xl/ctrlProps/ctrlProp37.xml><?xml version="1.0" encoding="utf-8"?>
<formControlPr xmlns="http://schemas.microsoft.com/office/spreadsheetml/2009/9/main" objectType="CheckBox" fmlaLink="AG75" lockText="1" noThreeD="1"/>
</file>

<file path=xl/ctrlProps/ctrlProp38.xml><?xml version="1.0" encoding="utf-8"?>
<formControlPr xmlns="http://schemas.microsoft.com/office/spreadsheetml/2009/9/main" objectType="CheckBox" fmlaLink="AG76" lockText="1" noThreeD="1"/>
</file>

<file path=xl/ctrlProps/ctrlProp39.xml><?xml version="1.0" encoding="utf-8"?>
<formControlPr xmlns="http://schemas.microsoft.com/office/spreadsheetml/2009/9/main" objectType="CheckBox" fmlaLink="AG78" lockText="1" noThreeD="1"/>
</file>

<file path=xl/ctrlProps/ctrlProp4.xml><?xml version="1.0" encoding="utf-8"?>
<formControlPr xmlns="http://schemas.microsoft.com/office/spreadsheetml/2009/9/main" objectType="CheckBox" fmlaLink="AG77" lockText="1" noThreeD="1"/>
</file>

<file path=xl/ctrlProps/ctrlProp40.xml><?xml version="1.0" encoding="utf-8"?>
<formControlPr xmlns="http://schemas.microsoft.com/office/spreadsheetml/2009/9/main" objectType="CheckBox" fmlaLink="AG79" lockText="1" noThreeD="1"/>
</file>

<file path=xl/ctrlProps/ctrlProp41.xml><?xml version="1.0" encoding="utf-8"?>
<formControlPr xmlns="http://schemas.microsoft.com/office/spreadsheetml/2009/9/main" objectType="CheckBox" fmlaLink="AG80" lockText="1" noThreeD="1"/>
</file>

<file path=xl/ctrlProps/ctrlProp42.xml><?xml version="1.0" encoding="utf-8"?>
<formControlPr xmlns="http://schemas.microsoft.com/office/spreadsheetml/2009/9/main" objectType="CheckBox" fmlaLink="AG83" lockText="1" noThreeD="1"/>
</file>

<file path=xl/ctrlProps/ctrlProp43.xml><?xml version="1.0" encoding="utf-8"?>
<formControlPr xmlns="http://schemas.microsoft.com/office/spreadsheetml/2009/9/main" objectType="CheckBox" fmlaLink="AG84" lockText="1" noThreeD="1"/>
</file>

<file path=xl/ctrlProps/ctrlProp44.xml><?xml version="1.0" encoding="utf-8"?>
<formControlPr xmlns="http://schemas.microsoft.com/office/spreadsheetml/2009/9/main" objectType="CheckBox" fmlaLink="AJ96" lockText="1" noThreeD="1"/>
</file>

<file path=xl/ctrlProps/ctrlProp45.xml><?xml version="1.0" encoding="utf-8"?>
<formControlPr xmlns="http://schemas.microsoft.com/office/spreadsheetml/2009/9/main" objectType="CheckBox" fmlaLink="AJ94" lockText="1" noThreeD="1"/>
</file>

<file path=xl/ctrlProps/ctrlProp46.xml><?xml version="1.0" encoding="utf-8"?>
<formControlPr xmlns="http://schemas.microsoft.com/office/spreadsheetml/2009/9/main" objectType="CheckBox" fmlaLink="AJ99" lockText="1" noThreeD="1"/>
</file>

<file path=xl/ctrlProps/ctrlProp47.xml><?xml version="1.0" encoding="utf-8"?>
<formControlPr xmlns="http://schemas.microsoft.com/office/spreadsheetml/2009/9/main" objectType="CheckBox" fmlaLink="AJ100" lockText="1" noThreeD="1"/>
</file>

<file path=xl/ctrlProps/ctrlProp48.xml><?xml version="1.0" encoding="utf-8"?>
<formControlPr xmlns="http://schemas.microsoft.com/office/spreadsheetml/2009/9/main" objectType="CheckBox" fmlaLink="AJ101" lockText="1" noThreeD="1"/>
</file>

<file path=xl/ctrlProps/ctrlProp49.xml><?xml version="1.0" encoding="utf-8"?>
<formControlPr xmlns="http://schemas.microsoft.com/office/spreadsheetml/2009/9/main" objectType="CheckBox" fmlaLink="AG86" lockText="1" noThreeD="1"/>
</file>

<file path=xl/ctrlProps/ctrlProp5.xml><?xml version="1.0" encoding="utf-8"?>
<formControlPr xmlns="http://schemas.microsoft.com/office/spreadsheetml/2009/9/main" objectType="CheckBox" fmlaLink="AG81" lockText="1" noThreeD="1"/>
</file>

<file path=xl/ctrlProps/ctrlProp50.xml><?xml version="1.0" encoding="utf-8"?>
<formControlPr xmlns="http://schemas.microsoft.com/office/spreadsheetml/2009/9/main" objectType="CheckBox" fmlaLink="AG85" lockText="1" noThreeD="1"/>
</file>

<file path=xl/ctrlProps/ctrlProp51.xml><?xml version="1.0" encoding="utf-8"?>
<formControlPr xmlns="http://schemas.microsoft.com/office/spreadsheetml/2009/9/main" objectType="CheckBox" fmlaLink="AG97" lockText="1" noThreeD="1"/>
</file>

<file path=xl/ctrlProps/ctrlProp52.xml><?xml version="1.0" encoding="utf-8"?>
<formControlPr xmlns="http://schemas.microsoft.com/office/spreadsheetml/2009/9/main" objectType="CheckBox" fmlaLink="AG98" lockText="1" noThreeD="1"/>
</file>

<file path=xl/ctrlProps/ctrlProp53.xml><?xml version="1.0" encoding="utf-8"?>
<formControlPr xmlns="http://schemas.microsoft.com/office/spreadsheetml/2009/9/main" objectType="CheckBox" fmlaLink="AG88" lockText="1" noThreeD="1"/>
</file>

<file path=xl/ctrlProps/ctrlProp54.xml><?xml version="1.0" encoding="utf-8"?>
<formControlPr xmlns="http://schemas.microsoft.com/office/spreadsheetml/2009/9/main" objectType="CheckBox" fmlaLink="AG89" lockText="1" noThreeD="1"/>
</file>

<file path=xl/ctrlProps/ctrlProp55.xml><?xml version="1.0" encoding="utf-8"?>
<formControlPr xmlns="http://schemas.microsoft.com/office/spreadsheetml/2009/9/main" objectType="CheckBox" fmlaLink="AG91" lockText="1" noThreeD="1"/>
</file>

<file path=xl/ctrlProps/ctrlProp56.xml><?xml version="1.0" encoding="utf-8"?>
<formControlPr xmlns="http://schemas.microsoft.com/office/spreadsheetml/2009/9/main" objectType="CheckBox" fmlaLink="AG92" lockText="1" noThreeD="1"/>
</file>

<file path=xl/ctrlProps/ctrlProp57.xml><?xml version="1.0" encoding="utf-8"?>
<formControlPr xmlns="http://schemas.microsoft.com/office/spreadsheetml/2009/9/main" objectType="CheckBox" fmlaLink="AJ91" lockText="1" noThreeD="1"/>
</file>

<file path=xl/ctrlProps/ctrlProp58.xml><?xml version="1.0" encoding="utf-8"?>
<formControlPr xmlns="http://schemas.microsoft.com/office/spreadsheetml/2009/9/main" objectType="CheckBox" fmlaLink="AJ92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AG82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AG17" lockText="1" noThreeD="1"/>
</file>

<file path=xl/ctrlProps/ctrlProp7.xml><?xml version="1.0" encoding="utf-8"?>
<formControlPr xmlns="http://schemas.microsoft.com/office/spreadsheetml/2009/9/main" objectType="CheckBox" fmlaLink="AJ64" lockText="1" noThreeD="1"/>
</file>

<file path=xl/ctrlProps/ctrlProp8.xml><?xml version="1.0" encoding="utf-8"?>
<formControlPr xmlns="http://schemas.microsoft.com/office/spreadsheetml/2009/9/main" objectType="CheckBox" fmlaLink="AJ65" lockText="1" noThreeD="1"/>
</file>

<file path=xl/ctrlProps/ctrlProp9.xml><?xml version="1.0" encoding="utf-8"?>
<formControlPr xmlns="http://schemas.microsoft.com/office/spreadsheetml/2009/9/main" objectType="CheckBox" fmlaLink="AJ66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ighways.dot.gov/federal-lands/materials/field-materials-manual" TargetMode="External"/><Relationship Id="rId2" Type="http://schemas.openxmlformats.org/officeDocument/2006/relationships/hyperlink" Target="mailto:WFL.Materials_Lab@dot.gov" TargetMode="External"/><Relationship Id="rId1" Type="http://schemas.openxmlformats.org/officeDocument/2006/relationships/image" Target="../media/image1.gif"/><Relationship Id="rId4" Type="http://schemas.openxmlformats.org/officeDocument/2006/relationships/hyperlink" Target="https://highways.dot.gov/sites/fhwa.dot.gov/files/docs/federal-lands/materials/14216/field-materials-manual-2021.pdf#page=19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64</xdr:row>
          <xdr:rowOff>114300</xdr:rowOff>
        </xdr:from>
        <xdr:to>
          <xdr:col>13</xdr:col>
          <xdr:colOff>47625</xdr:colOff>
          <xdr:row>66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65</xdr:row>
          <xdr:rowOff>114300</xdr:rowOff>
        </xdr:from>
        <xdr:to>
          <xdr:col>13</xdr:col>
          <xdr:colOff>19050</xdr:colOff>
          <xdr:row>67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66</xdr:row>
          <xdr:rowOff>114300</xdr:rowOff>
        </xdr:from>
        <xdr:to>
          <xdr:col>12</xdr:col>
          <xdr:colOff>95250</xdr:colOff>
          <xdr:row>68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68</xdr:row>
          <xdr:rowOff>114300</xdr:rowOff>
        </xdr:from>
        <xdr:to>
          <xdr:col>12</xdr:col>
          <xdr:colOff>95250</xdr:colOff>
          <xdr:row>70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69</xdr:row>
          <xdr:rowOff>114300</xdr:rowOff>
        </xdr:from>
        <xdr:to>
          <xdr:col>13</xdr:col>
          <xdr:colOff>0</xdr:colOff>
          <xdr:row>71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70</xdr:row>
          <xdr:rowOff>114300</xdr:rowOff>
        </xdr:from>
        <xdr:to>
          <xdr:col>12</xdr:col>
          <xdr:colOff>28575</xdr:colOff>
          <xdr:row>72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71</xdr:row>
          <xdr:rowOff>114300</xdr:rowOff>
        </xdr:from>
        <xdr:to>
          <xdr:col>12</xdr:col>
          <xdr:colOff>76200</xdr:colOff>
          <xdr:row>73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73</xdr:row>
          <xdr:rowOff>114300</xdr:rowOff>
        </xdr:from>
        <xdr:to>
          <xdr:col>12</xdr:col>
          <xdr:colOff>152400</xdr:colOff>
          <xdr:row>75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74</xdr:row>
          <xdr:rowOff>114300</xdr:rowOff>
        </xdr:from>
        <xdr:to>
          <xdr:col>12</xdr:col>
          <xdr:colOff>28575</xdr:colOff>
          <xdr:row>76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75</xdr:row>
          <xdr:rowOff>114300</xdr:rowOff>
        </xdr:from>
        <xdr:to>
          <xdr:col>12</xdr:col>
          <xdr:colOff>28575</xdr:colOff>
          <xdr:row>77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77</xdr:row>
          <xdr:rowOff>114300</xdr:rowOff>
        </xdr:from>
        <xdr:to>
          <xdr:col>12</xdr:col>
          <xdr:colOff>133350</xdr:colOff>
          <xdr:row>79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78</xdr:row>
          <xdr:rowOff>114300</xdr:rowOff>
        </xdr:from>
        <xdr:to>
          <xdr:col>13</xdr:col>
          <xdr:colOff>200025</xdr:colOff>
          <xdr:row>80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79</xdr:row>
          <xdr:rowOff>114300</xdr:rowOff>
        </xdr:from>
        <xdr:to>
          <xdr:col>12</xdr:col>
          <xdr:colOff>66675</xdr:colOff>
          <xdr:row>81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80</xdr:row>
          <xdr:rowOff>114300</xdr:rowOff>
        </xdr:from>
        <xdr:to>
          <xdr:col>13</xdr:col>
          <xdr:colOff>180975</xdr:colOff>
          <xdr:row>82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62</xdr:row>
          <xdr:rowOff>19050</xdr:rowOff>
        </xdr:from>
        <xdr:to>
          <xdr:col>29</xdr:col>
          <xdr:colOff>95250</xdr:colOff>
          <xdr:row>64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63</xdr:row>
          <xdr:rowOff>114300</xdr:rowOff>
        </xdr:from>
        <xdr:to>
          <xdr:col>29</xdr:col>
          <xdr:colOff>28575</xdr:colOff>
          <xdr:row>65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64</xdr:row>
          <xdr:rowOff>114300</xdr:rowOff>
        </xdr:from>
        <xdr:to>
          <xdr:col>28</xdr:col>
          <xdr:colOff>85725</xdr:colOff>
          <xdr:row>66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66</xdr:row>
          <xdr:rowOff>114300</xdr:rowOff>
        </xdr:from>
        <xdr:to>
          <xdr:col>28</xdr:col>
          <xdr:colOff>114300</xdr:colOff>
          <xdr:row>68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67</xdr:row>
          <xdr:rowOff>114300</xdr:rowOff>
        </xdr:from>
        <xdr:to>
          <xdr:col>29</xdr:col>
          <xdr:colOff>47625</xdr:colOff>
          <xdr:row>69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68</xdr:row>
          <xdr:rowOff>114300</xdr:rowOff>
        </xdr:from>
        <xdr:to>
          <xdr:col>28</xdr:col>
          <xdr:colOff>161925</xdr:colOff>
          <xdr:row>70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70</xdr:row>
          <xdr:rowOff>114300</xdr:rowOff>
        </xdr:from>
        <xdr:to>
          <xdr:col>28</xdr:col>
          <xdr:colOff>114300</xdr:colOff>
          <xdr:row>72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71</xdr:row>
          <xdr:rowOff>114300</xdr:rowOff>
        </xdr:from>
        <xdr:to>
          <xdr:col>28</xdr:col>
          <xdr:colOff>95250</xdr:colOff>
          <xdr:row>73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72</xdr:row>
          <xdr:rowOff>114300</xdr:rowOff>
        </xdr:from>
        <xdr:to>
          <xdr:col>28</xdr:col>
          <xdr:colOff>104775</xdr:colOff>
          <xdr:row>74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73</xdr:row>
          <xdr:rowOff>114300</xdr:rowOff>
        </xdr:from>
        <xdr:to>
          <xdr:col>28</xdr:col>
          <xdr:colOff>85725</xdr:colOff>
          <xdr:row>75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69</xdr:row>
          <xdr:rowOff>114300</xdr:rowOff>
        </xdr:from>
        <xdr:to>
          <xdr:col>28</xdr:col>
          <xdr:colOff>114300</xdr:colOff>
          <xdr:row>71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65</xdr:row>
          <xdr:rowOff>114300</xdr:rowOff>
        </xdr:from>
        <xdr:to>
          <xdr:col>28</xdr:col>
          <xdr:colOff>104775</xdr:colOff>
          <xdr:row>67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74</xdr:row>
          <xdr:rowOff>114300</xdr:rowOff>
        </xdr:from>
        <xdr:to>
          <xdr:col>28</xdr:col>
          <xdr:colOff>95250</xdr:colOff>
          <xdr:row>75</xdr:row>
          <xdr:rowOff>149678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75</xdr:row>
          <xdr:rowOff>114300</xdr:rowOff>
        </xdr:from>
        <xdr:to>
          <xdr:col>28</xdr:col>
          <xdr:colOff>66675</xdr:colOff>
          <xdr:row>77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76</xdr:row>
          <xdr:rowOff>114300</xdr:rowOff>
        </xdr:from>
        <xdr:to>
          <xdr:col>28</xdr:col>
          <xdr:colOff>95250</xdr:colOff>
          <xdr:row>78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82</xdr:row>
          <xdr:rowOff>114300</xdr:rowOff>
        </xdr:from>
        <xdr:to>
          <xdr:col>11</xdr:col>
          <xdr:colOff>244928</xdr:colOff>
          <xdr:row>84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83</xdr:row>
          <xdr:rowOff>114300</xdr:rowOff>
        </xdr:from>
        <xdr:to>
          <xdr:col>12</xdr:col>
          <xdr:colOff>85725</xdr:colOff>
          <xdr:row>84</xdr:row>
          <xdr:rowOff>183696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84</xdr:row>
          <xdr:rowOff>114300</xdr:rowOff>
        </xdr:from>
        <xdr:to>
          <xdr:col>12</xdr:col>
          <xdr:colOff>85725</xdr:colOff>
          <xdr:row>86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91</xdr:row>
          <xdr:rowOff>104775</xdr:rowOff>
        </xdr:from>
        <xdr:to>
          <xdr:col>12</xdr:col>
          <xdr:colOff>47625</xdr:colOff>
          <xdr:row>93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114300</xdr:rowOff>
        </xdr:from>
        <xdr:to>
          <xdr:col>28</xdr:col>
          <xdr:colOff>95250</xdr:colOff>
          <xdr:row>96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114300</xdr:rowOff>
        </xdr:from>
        <xdr:to>
          <xdr:col>28</xdr:col>
          <xdr:colOff>28575</xdr:colOff>
          <xdr:row>97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96</xdr:row>
          <xdr:rowOff>114300</xdr:rowOff>
        </xdr:from>
        <xdr:to>
          <xdr:col>28</xdr:col>
          <xdr:colOff>95250</xdr:colOff>
          <xdr:row>98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97</xdr:row>
          <xdr:rowOff>114300</xdr:rowOff>
        </xdr:from>
        <xdr:to>
          <xdr:col>28</xdr:col>
          <xdr:colOff>95250</xdr:colOff>
          <xdr:row>99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114300</xdr:rowOff>
        </xdr:from>
        <xdr:to>
          <xdr:col>28</xdr:col>
          <xdr:colOff>104775</xdr:colOff>
          <xdr:row>100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85</xdr:row>
          <xdr:rowOff>114300</xdr:rowOff>
        </xdr:from>
        <xdr:to>
          <xdr:col>24</xdr:col>
          <xdr:colOff>0</xdr:colOff>
          <xdr:row>87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86</xdr:row>
          <xdr:rowOff>114300</xdr:rowOff>
        </xdr:from>
        <xdr:to>
          <xdr:col>25</xdr:col>
          <xdr:colOff>161925</xdr:colOff>
          <xdr:row>88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91</xdr:row>
          <xdr:rowOff>0</xdr:rowOff>
        </xdr:from>
        <xdr:to>
          <xdr:col>28</xdr:col>
          <xdr:colOff>9525</xdr:colOff>
          <xdr:row>92</xdr:row>
          <xdr:rowOff>123825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19050</xdr:rowOff>
        </xdr:from>
        <xdr:to>
          <xdr:col>26</xdr:col>
          <xdr:colOff>28575</xdr:colOff>
          <xdr:row>94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12</xdr:row>
          <xdr:rowOff>114300</xdr:rowOff>
        </xdr:from>
        <xdr:to>
          <xdr:col>8</xdr:col>
          <xdr:colOff>142875</xdr:colOff>
          <xdr:row>14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12</xdr:row>
          <xdr:rowOff>123825</xdr:rowOff>
        </xdr:from>
        <xdr:to>
          <xdr:col>12</xdr:col>
          <xdr:colOff>142875</xdr:colOff>
          <xdr:row>14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12</xdr:row>
          <xdr:rowOff>123825</xdr:rowOff>
        </xdr:from>
        <xdr:to>
          <xdr:col>19</xdr:col>
          <xdr:colOff>9525</xdr:colOff>
          <xdr:row>14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12</xdr:row>
          <xdr:rowOff>123825</xdr:rowOff>
        </xdr:from>
        <xdr:to>
          <xdr:col>24</xdr:col>
          <xdr:colOff>104775</xdr:colOff>
          <xdr:row>14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152400</xdr:rowOff>
        </xdr:from>
        <xdr:to>
          <xdr:col>10</xdr:col>
          <xdr:colOff>9525</xdr:colOff>
          <xdr:row>25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24</xdr:row>
          <xdr:rowOff>161925</xdr:rowOff>
        </xdr:from>
        <xdr:to>
          <xdr:col>10</xdr:col>
          <xdr:colOff>28575</xdr:colOff>
          <xdr:row>25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152400</xdr:rowOff>
        </xdr:from>
        <xdr:to>
          <xdr:col>14</xdr:col>
          <xdr:colOff>9525</xdr:colOff>
          <xdr:row>25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114935</xdr:colOff>
      <xdr:row>2</xdr:row>
      <xdr:rowOff>33497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410210" cy="395447"/>
        </a:xfrm>
        <a:prstGeom prst="rect">
          <a:avLst/>
        </a:prstGeom>
      </xdr:spPr>
    </xdr:pic>
    <xdr:clientData/>
  </xdr:twoCellAnchor>
  <xdr:oneCellAnchor>
    <xdr:from>
      <xdr:col>3</xdr:col>
      <xdr:colOff>161925</xdr:colOff>
      <xdr:row>0</xdr:row>
      <xdr:rowOff>0</xdr:rowOff>
    </xdr:from>
    <xdr:ext cx="1617879" cy="446276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61975" y="0"/>
          <a:ext cx="1617879" cy="446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U.S. Department of Transportation</a:t>
          </a:r>
        </a:p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Federal Highway Administration</a:t>
          </a:r>
        </a:p>
        <a:p>
          <a:r>
            <a:rPr lang="en-US" sz="8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Federal Lands Highway</a:t>
          </a:r>
        </a:p>
      </xdr:txBody>
    </xdr:sp>
    <xdr:clientData/>
  </xdr:oneCellAnchor>
  <xdr:twoCellAnchor>
    <xdr:from>
      <xdr:col>10</xdr:col>
      <xdr:colOff>76200</xdr:colOff>
      <xdr:row>57</xdr:row>
      <xdr:rowOff>130175</xdr:rowOff>
    </xdr:from>
    <xdr:to>
      <xdr:col>19</xdr:col>
      <xdr:colOff>57150</xdr:colOff>
      <xdr:row>59</xdr:row>
      <xdr:rowOff>25400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63750" y="9813925"/>
          <a:ext cx="16383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WFL.Materials_Lab@dot.gov</a:t>
          </a:r>
        </a:p>
      </xdr:txBody>
    </xdr:sp>
    <xdr:clientData/>
  </xdr:twoCellAnchor>
  <xdr:twoCellAnchor editAs="absolute">
    <xdr:from>
      <xdr:col>3</xdr:col>
      <xdr:colOff>34291</xdr:colOff>
      <xdr:row>103</xdr:row>
      <xdr:rowOff>3174</xdr:rowOff>
    </xdr:from>
    <xdr:to>
      <xdr:col>20</xdr:col>
      <xdr:colOff>41910</xdr:colOff>
      <xdr:row>103</xdr:row>
      <xdr:rowOff>148590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1" y="16271874"/>
          <a:ext cx="3819524" cy="139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https://highways.dot.gov/federal-lands/materials/field-materials-manual</a:t>
          </a:r>
        </a:p>
      </xdr:txBody>
    </xdr:sp>
    <xdr:clientData/>
  </xdr:twoCellAnchor>
  <xdr:twoCellAnchor>
    <xdr:from>
      <xdr:col>12</xdr:col>
      <xdr:colOff>219076</xdr:colOff>
      <xdr:row>52</xdr:row>
      <xdr:rowOff>133350</xdr:rowOff>
    </xdr:from>
    <xdr:to>
      <xdr:col>21</xdr:col>
      <xdr:colOff>101601</xdr:colOff>
      <xdr:row>54</xdr:row>
      <xdr:rowOff>0</xdr:rowOff>
    </xdr:to>
    <xdr:sp macro="" textlink="">
      <xdr:nvSpPr>
        <xdr:cNvPr id="6" name="TextBox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1" y="8972550"/>
          <a:ext cx="1682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900" u="sng">
              <a:solidFill>
                <a:schemeClr val="accent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Appendix C: Sample Quantities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114300</xdr:rowOff>
        </xdr:from>
        <xdr:to>
          <xdr:col>13</xdr:col>
          <xdr:colOff>114300</xdr:colOff>
          <xdr:row>100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142875</xdr:rowOff>
        </xdr:from>
        <xdr:to>
          <xdr:col>21</xdr:col>
          <xdr:colOff>123825</xdr:colOff>
          <xdr:row>14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93</xdr:row>
          <xdr:rowOff>114300</xdr:rowOff>
        </xdr:from>
        <xdr:to>
          <xdr:col>13</xdr:col>
          <xdr:colOff>161925</xdr:colOff>
          <xdr:row>95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67</xdr:row>
          <xdr:rowOff>114300</xdr:rowOff>
        </xdr:from>
        <xdr:to>
          <xdr:col>12</xdr:col>
          <xdr:colOff>95250</xdr:colOff>
          <xdr:row>69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72</xdr:row>
          <xdr:rowOff>114300</xdr:rowOff>
        </xdr:from>
        <xdr:to>
          <xdr:col>12</xdr:col>
          <xdr:colOff>76200</xdr:colOff>
          <xdr:row>74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76</xdr:row>
          <xdr:rowOff>114300</xdr:rowOff>
        </xdr:from>
        <xdr:to>
          <xdr:col>12</xdr:col>
          <xdr:colOff>28575</xdr:colOff>
          <xdr:row>78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81</xdr:row>
          <xdr:rowOff>114300</xdr:rowOff>
        </xdr:from>
        <xdr:to>
          <xdr:col>13</xdr:col>
          <xdr:colOff>180975</xdr:colOff>
          <xdr:row>83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99</xdr:row>
          <xdr:rowOff>114300</xdr:rowOff>
        </xdr:from>
        <xdr:to>
          <xdr:col>28</xdr:col>
          <xdr:colOff>104775</xdr:colOff>
          <xdr:row>101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92</xdr:row>
          <xdr:rowOff>114300</xdr:rowOff>
        </xdr:from>
        <xdr:to>
          <xdr:col>12</xdr:col>
          <xdr:colOff>47625</xdr:colOff>
          <xdr:row>94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85</xdr:row>
          <xdr:rowOff>114300</xdr:rowOff>
        </xdr:from>
        <xdr:to>
          <xdr:col>12</xdr:col>
          <xdr:colOff>85725</xdr:colOff>
          <xdr:row>87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86</xdr:row>
          <xdr:rowOff>114300</xdr:rowOff>
        </xdr:from>
        <xdr:to>
          <xdr:col>12</xdr:col>
          <xdr:colOff>85725</xdr:colOff>
          <xdr:row>88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23</xdr:row>
          <xdr:rowOff>152400</xdr:rowOff>
        </xdr:from>
        <xdr:to>
          <xdr:col>18</xdr:col>
          <xdr:colOff>244928</xdr:colOff>
          <xdr:row>25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ransmittal"/>
  <dimension ref="A1:AQ110"/>
  <sheetViews>
    <sheetView showGridLines="0" tabSelected="1" showRuler="0" view="pageLayout" zoomScale="140" zoomScaleNormal="150" zoomScaleSheetLayoutView="145" zoomScalePageLayoutView="140" workbookViewId="0">
      <selection activeCell="B51" sqref="B51:AD51"/>
    </sheetView>
  </sheetViews>
  <sheetFormatPr defaultColWidth="3.42578125" defaultRowHeight="12" x14ac:dyDescent="0.2"/>
  <cols>
    <col min="1" max="2" width="1.42578125" style="3" customWidth="1"/>
    <col min="3" max="3" width="2.7109375" style="5" customWidth="1"/>
    <col min="4" max="4" width="3.5703125" style="3" customWidth="1"/>
    <col min="5" max="15" width="3.42578125" style="3"/>
    <col min="16" max="17" width="1.42578125" style="3" customWidth="1"/>
    <col min="18" max="18" width="1.42578125" style="5" customWidth="1"/>
    <col min="19" max="30" width="3.42578125" style="3"/>
    <col min="31" max="31" width="7" style="38" customWidth="1"/>
    <col min="32" max="32" width="8.85546875" style="38" hidden="1" customWidth="1"/>
    <col min="33" max="33" width="7" style="38" hidden="1" customWidth="1"/>
    <col min="34" max="34" width="11.140625" style="38" hidden="1" customWidth="1"/>
    <col min="35" max="36" width="7" style="38" hidden="1" customWidth="1"/>
    <col min="37" max="37" width="11.85546875" style="38" hidden="1" customWidth="1"/>
    <col min="38" max="39" width="7" style="38" hidden="1" customWidth="1"/>
    <col min="40" max="41" width="7" style="38" customWidth="1"/>
    <col min="42" max="44" width="7" style="3" customWidth="1"/>
    <col min="45" max="16384" width="3.42578125" style="3"/>
  </cols>
  <sheetData>
    <row r="1" spans="2:39" ht="1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9" ht="15" x14ac:dyDescent="0.2">
      <c r="B2" s="2"/>
      <c r="C2" s="23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23"/>
      <c r="S2" s="1"/>
      <c r="T2" s="1"/>
      <c r="U2" s="1"/>
      <c r="V2" s="1"/>
      <c r="W2" s="2"/>
      <c r="X2" s="2"/>
      <c r="Y2" s="2"/>
      <c r="Z2" s="2"/>
      <c r="AA2" s="2"/>
      <c r="AB2" s="2"/>
      <c r="AC2" s="2"/>
      <c r="AD2" s="2"/>
    </row>
    <row r="3" spans="2:39" x14ac:dyDescent="0.2">
      <c r="B3" s="2"/>
      <c r="C3" s="2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9" ht="12" customHeight="1" x14ac:dyDescent="0.2">
      <c r="B4" s="2"/>
      <c r="C4" s="23"/>
      <c r="D4" s="2"/>
      <c r="E4" s="2"/>
      <c r="F4" s="2"/>
      <c r="G4" s="2"/>
      <c r="H4" s="2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"/>
      <c r="Z4" s="2"/>
      <c r="AA4" s="2"/>
      <c r="AB4" s="2"/>
      <c r="AC4" s="2"/>
      <c r="AD4" s="2"/>
    </row>
    <row r="5" spans="2:39" ht="12" customHeight="1" x14ac:dyDescent="0.2">
      <c r="B5" s="2"/>
      <c r="C5" s="23"/>
      <c r="D5" s="2"/>
      <c r="E5" s="2"/>
      <c r="F5" s="2"/>
      <c r="G5" s="2"/>
      <c r="H5" s="2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"/>
      <c r="Z5" s="2"/>
      <c r="AA5" s="2"/>
      <c r="AB5" s="2"/>
      <c r="AC5" s="2"/>
      <c r="AD5" s="2"/>
    </row>
    <row r="6" spans="2:39" ht="19.5" thickBot="1" x14ac:dyDescent="0.35">
      <c r="B6" s="209" t="s">
        <v>0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</row>
    <row r="7" spans="2:39" ht="6" customHeight="1" x14ac:dyDescent="0.2">
      <c r="B7" s="62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8"/>
      <c r="S7" s="54"/>
      <c r="T7" s="49"/>
      <c r="U7" s="49"/>
      <c r="V7" s="49"/>
      <c r="W7" s="49"/>
      <c r="X7" s="49"/>
      <c r="Y7" s="49"/>
      <c r="Z7" s="49"/>
      <c r="AA7" s="49"/>
      <c r="AB7" s="49"/>
      <c r="AC7" s="49"/>
      <c r="AD7" s="63"/>
    </row>
    <row r="8" spans="2:39" x14ac:dyDescent="0.2">
      <c r="B8" s="157" t="s">
        <v>1</v>
      </c>
      <c r="C8" s="97" t="s">
        <v>2</v>
      </c>
      <c r="D8" s="98"/>
      <c r="E8" s="98"/>
      <c r="F8" s="98"/>
      <c r="G8" s="134"/>
      <c r="H8" s="134"/>
      <c r="I8" s="134"/>
      <c r="J8" s="134"/>
      <c r="K8" s="134"/>
      <c r="L8" s="134"/>
      <c r="M8" s="134"/>
      <c r="N8" s="134"/>
      <c r="O8" s="49"/>
      <c r="P8" s="98"/>
      <c r="Q8" s="98"/>
      <c r="R8" s="100"/>
      <c r="S8" s="101" t="s">
        <v>3</v>
      </c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5"/>
    </row>
    <row r="9" spans="2:39" x14ac:dyDescent="0.2">
      <c r="B9" s="157"/>
      <c r="C9" s="53" t="s">
        <v>4</v>
      </c>
      <c r="D9" s="49"/>
      <c r="E9" s="49"/>
      <c r="F9" s="49"/>
      <c r="G9" s="49"/>
      <c r="H9" s="49"/>
      <c r="I9" s="165"/>
      <c r="J9" s="165"/>
      <c r="K9" s="165"/>
      <c r="L9" s="165"/>
      <c r="M9" s="165"/>
      <c r="N9" s="165"/>
      <c r="O9" s="49"/>
      <c r="P9" s="54"/>
      <c r="Q9" s="54"/>
      <c r="R9" s="58"/>
      <c r="S9" s="54"/>
      <c r="T9" s="107"/>
      <c r="U9" s="107"/>
      <c r="V9" s="107"/>
      <c r="W9" s="107"/>
      <c r="X9" s="107"/>
      <c r="Y9" s="107"/>
      <c r="Z9" s="105"/>
      <c r="AA9" s="105"/>
      <c r="AB9" s="105"/>
      <c r="AC9" s="105"/>
      <c r="AD9" s="106"/>
    </row>
    <row r="10" spans="2:39" x14ac:dyDescent="0.2">
      <c r="B10" s="157"/>
      <c r="C10" s="97" t="s">
        <v>5</v>
      </c>
      <c r="D10" s="98"/>
      <c r="E10" s="98"/>
      <c r="F10" s="98"/>
      <c r="G10" s="136"/>
      <c r="H10" s="136"/>
      <c r="I10" s="136"/>
      <c r="J10" s="136"/>
      <c r="K10" s="136"/>
      <c r="L10" s="136"/>
      <c r="M10" s="136"/>
      <c r="N10" s="136"/>
      <c r="O10" s="2"/>
      <c r="P10" s="2"/>
      <c r="Q10" s="98"/>
      <c r="R10" s="98"/>
      <c r="S10" s="101" t="s">
        <v>6</v>
      </c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5"/>
      <c r="AE10" s="10"/>
      <c r="AF10" s="10"/>
      <c r="AG10" s="10"/>
      <c r="AH10" s="10"/>
      <c r="AI10" s="10"/>
      <c r="AJ10" s="10"/>
    </row>
    <row r="11" spans="2:39" ht="6" customHeight="1" x14ac:dyDescent="0.2">
      <c r="B11" s="64"/>
      <c r="C11" s="50"/>
      <c r="D11" s="50"/>
      <c r="E11" s="50"/>
      <c r="F11" s="51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104"/>
    </row>
    <row r="12" spans="2:39" ht="12" customHeight="1" x14ac:dyDescent="0.2">
      <c r="B12" s="157" t="s">
        <v>7</v>
      </c>
      <c r="C12" s="98" t="s">
        <v>8</v>
      </c>
      <c r="D12" s="98"/>
      <c r="E12" s="98"/>
      <c r="F12" s="99"/>
      <c r="G12" s="220"/>
      <c r="H12" s="220"/>
      <c r="I12" s="220"/>
      <c r="J12" s="220"/>
      <c r="K12" s="220"/>
      <c r="L12" s="49"/>
      <c r="M12" s="49"/>
      <c r="N12" s="49"/>
      <c r="O12" s="49"/>
      <c r="P12" s="49"/>
      <c r="Q12" s="52"/>
      <c r="R12" s="54" t="s">
        <v>9</v>
      </c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1"/>
    </row>
    <row r="13" spans="2:39" ht="12" customHeight="1" x14ac:dyDescent="0.2">
      <c r="B13" s="157"/>
      <c r="C13" s="97" t="s">
        <v>10</v>
      </c>
      <c r="D13" s="98"/>
      <c r="E13" s="98"/>
      <c r="F13" s="98"/>
      <c r="G13" s="98"/>
      <c r="H13" s="98"/>
      <c r="I13" s="98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49"/>
      <c r="V13" s="49"/>
      <c r="W13" s="49"/>
      <c r="Y13" s="101" t="s">
        <v>11</v>
      </c>
      <c r="Z13" s="136"/>
      <c r="AA13" s="136"/>
      <c r="AB13" s="136"/>
      <c r="AC13" s="136"/>
      <c r="AD13" s="164"/>
      <c r="AG13" s="118" t="s">
        <v>12</v>
      </c>
      <c r="AH13" s="111"/>
      <c r="AI13" s="111"/>
      <c r="AJ13" s="111"/>
      <c r="AK13" s="111"/>
      <c r="AL13" s="111"/>
      <c r="AM13" s="117"/>
    </row>
    <row r="14" spans="2:39" ht="12" customHeight="1" x14ac:dyDescent="0.2">
      <c r="B14" s="157"/>
      <c r="C14" s="97" t="s">
        <v>13</v>
      </c>
      <c r="D14" s="98"/>
      <c r="E14" s="98"/>
      <c r="F14" s="98"/>
      <c r="G14" s="130" t="s">
        <v>14</v>
      </c>
      <c r="H14" s="130"/>
      <c r="I14" s="130"/>
      <c r="J14" s="130" t="s">
        <v>233</v>
      </c>
      <c r="K14" s="131"/>
      <c r="L14" s="130"/>
      <c r="M14" s="130"/>
      <c r="N14" s="130" t="s">
        <v>234</v>
      </c>
      <c r="O14" s="130"/>
      <c r="P14" s="131"/>
      <c r="Q14" s="130"/>
      <c r="R14" s="130"/>
      <c r="S14" s="130"/>
      <c r="T14" s="130" t="s">
        <v>235</v>
      </c>
      <c r="U14" s="130"/>
      <c r="V14" s="130"/>
      <c r="X14" s="133" t="s">
        <v>232</v>
      </c>
      <c r="Y14" s="136"/>
      <c r="Z14" s="136"/>
      <c r="AA14" s="136"/>
      <c r="AB14" s="136"/>
      <c r="AC14" s="136"/>
      <c r="AD14" s="164"/>
      <c r="AG14" s="119" t="b">
        <v>0</v>
      </c>
      <c r="AH14" s="25" t="str">
        <f>IF(AG14=TRUE,"Acceptance","")</f>
        <v/>
      </c>
      <c r="AI14" s="25"/>
      <c r="AJ14" s="25"/>
      <c r="AK14" s="25"/>
      <c r="AL14" s="25"/>
      <c r="AM14" s="115"/>
    </row>
    <row r="15" spans="2:39" ht="12" customHeight="1" x14ac:dyDescent="0.2">
      <c r="B15" s="157"/>
      <c r="C15" s="97" t="s">
        <v>15</v>
      </c>
      <c r="D15" s="98"/>
      <c r="E15" s="98"/>
      <c r="F15" s="98"/>
      <c r="G15" s="136"/>
      <c r="H15" s="136"/>
      <c r="I15" s="136"/>
      <c r="J15" s="136"/>
      <c r="K15" s="136"/>
      <c r="L15" s="136"/>
      <c r="M15" s="136"/>
      <c r="N15" s="136"/>
      <c r="O15" s="222"/>
      <c r="P15" s="223"/>
      <c r="Q15" s="223"/>
      <c r="R15" s="223"/>
      <c r="S15" s="223"/>
      <c r="T15" s="49"/>
      <c r="U15" s="49"/>
      <c r="V15" s="49"/>
      <c r="W15" s="54" t="s">
        <v>16</v>
      </c>
      <c r="X15" s="136"/>
      <c r="Y15" s="136"/>
      <c r="Z15" s="136"/>
      <c r="AA15" s="136"/>
      <c r="AB15" s="136"/>
      <c r="AC15" s="136"/>
      <c r="AD15" s="63"/>
      <c r="AG15" s="119" t="b">
        <v>0</v>
      </c>
      <c r="AH15" s="25" t="str">
        <f>IF(AG15=TRUE,"Process Control","")</f>
        <v/>
      </c>
      <c r="AI15" s="25"/>
      <c r="AJ15" s="25"/>
      <c r="AK15" s="25"/>
      <c r="AL15" s="25"/>
      <c r="AM15" s="115"/>
    </row>
    <row r="16" spans="2:39" ht="12" customHeight="1" x14ac:dyDescent="0.2">
      <c r="B16" s="157"/>
      <c r="C16" s="97" t="s">
        <v>17</v>
      </c>
      <c r="D16" s="98"/>
      <c r="E16" s="98"/>
      <c r="F16" s="98"/>
      <c r="G16" s="98"/>
      <c r="H16" s="2"/>
      <c r="I16" s="2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2"/>
      <c r="W16" s="2"/>
      <c r="X16" s="2"/>
      <c r="Y16" s="2"/>
      <c r="Z16" s="2"/>
      <c r="AA16" s="2"/>
      <c r="AB16" s="2"/>
      <c r="AC16" s="2"/>
      <c r="AD16" s="14"/>
      <c r="AG16" s="119" t="b">
        <v>0</v>
      </c>
      <c r="AH16" s="25" t="str">
        <f>IF(AG16=TRUE,"Contract Verification","")</f>
        <v/>
      </c>
      <c r="AI16" s="25"/>
      <c r="AJ16" s="25"/>
      <c r="AK16" s="25"/>
      <c r="AL16" s="25"/>
      <c r="AM16" s="115"/>
    </row>
    <row r="17" spans="2:39" ht="12" customHeight="1" x14ac:dyDescent="0.2">
      <c r="B17" s="157"/>
      <c r="C17" s="97" t="s">
        <v>18</v>
      </c>
      <c r="D17" s="98"/>
      <c r="E17" s="98"/>
      <c r="F17" s="98"/>
      <c r="G17" s="136"/>
      <c r="H17" s="136"/>
      <c r="I17" s="136"/>
      <c r="J17" s="136"/>
      <c r="K17" s="136"/>
      <c r="L17" s="136"/>
      <c r="M17" s="136"/>
      <c r="N17" s="136"/>
      <c r="O17" s="49"/>
      <c r="P17" s="49"/>
      <c r="Q17" s="49"/>
      <c r="R17" s="49"/>
      <c r="S17" s="2"/>
      <c r="T17" s="2"/>
      <c r="U17" s="98"/>
      <c r="V17" s="98"/>
      <c r="W17" s="101" t="s">
        <v>19</v>
      </c>
      <c r="X17" s="230"/>
      <c r="Y17" s="136"/>
      <c r="Z17" s="136"/>
      <c r="AA17" s="136"/>
      <c r="AB17" s="136"/>
      <c r="AC17" s="136"/>
      <c r="AD17" s="14"/>
      <c r="AG17" s="119" t="b">
        <v>0</v>
      </c>
      <c r="AH17" s="25" t="str">
        <f>IF(AG17=TRUE,CONCATENATE("Other: "&amp; Y14),"")</f>
        <v/>
      </c>
      <c r="AI17" s="25"/>
      <c r="AJ17" s="25"/>
      <c r="AK17" s="25"/>
      <c r="AL17" s="25"/>
      <c r="AM17" s="115"/>
    </row>
    <row r="18" spans="2:39" ht="6" customHeight="1" x14ac:dyDescent="0.2">
      <c r="B18" s="65"/>
      <c r="C18" s="55"/>
      <c r="D18" s="50"/>
      <c r="E18" s="50"/>
      <c r="F18" s="50"/>
      <c r="G18" s="50"/>
      <c r="H18" s="50"/>
      <c r="I18" s="50"/>
      <c r="J18" s="56"/>
      <c r="K18" s="56"/>
      <c r="L18" s="56"/>
      <c r="M18" s="56"/>
      <c r="N18" s="56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57"/>
      <c r="AC18" s="57"/>
      <c r="AD18" s="66"/>
      <c r="AG18" s="119"/>
      <c r="AH18" s="25"/>
      <c r="AI18" s="25"/>
      <c r="AJ18" s="25"/>
      <c r="AK18" s="25"/>
      <c r="AL18" s="25"/>
      <c r="AM18" s="115"/>
    </row>
    <row r="19" spans="2:39" ht="12" customHeight="1" x14ac:dyDescent="0.2">
      <c r="B19" s="157" t="s">
        <v>20</v>
      </c>
      <c r="C19" s="97" t="s">
        <v>21</v>
      </c>
      <c r="D19" s="98"/>
      <c r="E19" s="98"/>
      <c r="F19" s="98"/>
      <c r="G19" s="132"/>
      <c r="H19" s="136"/>
      <c r="I19" s="136"/>
      <c r="J19" s="136"/>
      <c r="K19" s="136"/>
      <c r="L19" s="136"/>
      <c r="M19" s="136"/>
      <c r="N19" s="136"/>
      <c r="P19" s="101"/>
      <c r="Q19" s="101"/>
      <c r="R19" s="100"/>
      <c r="S19" s="54" t="s">
        <v>22</v>
      </c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1"/>
      <c r="AG19" s="119" t="str">
        <f>_xlfn.IFS(AG14=TRUE,TRUE,AG15=TRUE,TRUE,AG16=TRUE,TRUE,AG17=TRUE,TRUE,1=1,"")</f>
        <v/>
      </c>
      <c r="AH19" s="25"/>
      <c r="AI19" s="25"/>
      <c r="AJ19" s="25"/>
      <c r="AK19" s="25"/>
      <c r="AL19" s="25"/>
      <c r="AM19" s="115"/>
    </row>
    <row r="20" spans="2:39" ht="12" customHeight="1" x14ac:dyDescent="0.2">
      <c r="B20" s="157"/>
      <c r="C20" s="97" t="s">
        <v>23</v>
      </c>
      <c r="D20" s="98"/>
      <c r="E20" s="98"/>
      <c r="F20" s="98"/>
      <c r="G20" s="136"/>
      <c r="H20" s="165"/>
      <c r="I20" s="165"/>
      <c r="J20" s="165"/>
      <c r="K20" s="165"/>
      <c r="L20" s="98"/>
      <c r="M20" s="101" t="s">
        <v>24</v>
      </c>
      <c r="N20" s="165"/>
      <c r="O20" s="136"/>
      <c r="P20" s="136"/>
      <c r="Q20" s="136"/>
      <c r="R20" s="136"/>
      <c r="S20" s="136"/>
      <c r="T20" s="49"/>
      <c r="U20" s="98"/>
      <c r="V20" s="101" t="s">
        <v>25</v>
      </c>
      <c r="W20" s="136"/>
      <c r="X20" s="136"/>
      <c r="Y20" s="136"/>
      <c r="Z20" s="136"/>
      <c r="AA20" s="49"/>
      <c r="AB20" s="49"/>
      <c r="AC20" s="49"/>
      <c r="AD20" s="63"/>
      <c r="AG20" s="120" t="str">
        <f>IF((AG19)=TRUE,_xlfn.CONCAT(AH14:AH17),"")</f>
        <v/>
      </c>
      <c r="AH20" s="112"/>
      <c r="AI20" s="112"/>
      <c r="AJ20" s="112"/>
      <c r="AK20" s="112"/>
      <c r="AL20" s="112"/>
      <c r="AM20" s="115"/>
    </row>
    <row r="21" spans="2:39" ht="12" customHeight="1" x14ac:dyDescent="0.2">
      <c r="B21" s="157"/>
      <c r="C21" s="97" t="s">
        <v>26</v>
      </c>
      <c r="D21" s="98"/>
      <c r="E21" s="98"/>
      <c r="F21" s="98"/>
      <c r="G21" s="136"/>
      <c r="H21" s="136"/>
      <c r="I21" s="136"/>
      <c r="J21" s="136"/>
      <c r="K21" s="136"/>
      <c r="L21" s="136"/>
      <c r="M21" s="136"/>
      <c r="N21" s="49"/>
      <c r="O21" s="98"/>
      <c r="P21" s="101"/>
      <c r="Q21" s="97"/>
      <c r="R21" s="100"/>
      <c r="S21" s="101" t="s">
        <v>27</v>
      </c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64"/>
      <c r="AG21" s="119"/>
      <c r="AH21" s="25"/>
      <c r="AI21" s="25"/>
      <c r="AJ21" s="25"/>
      <c r="AK21" s="25"/>
      <c r="AL21" s="25"/>
      <c r="AM21" s="115"/>
    </row>
    <row r="22" spans="2:39" ht="6" customHeight="1" thickBot="1" x14ac:dyDescent="0.25">
      <c r="B22" s="67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59"/>
      <c r="S22" s="61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8"/>
      <c r="AG22" s="111"/>
      <c r="AH22" s="111"/>
      <c r="AI22" s="111"/>
      <c r="AJ22" s="111"/>
      <c r="AK22" s="111"/>
      <c r="AL22" s="111"/>
      <c r="AM22" s="111"/>
    </row>
    <row r="23" spans="2:39" ht="6" customHeight="1" x14ac:dyDescent="0.2">
      <c r="B23" s="69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6"/>
      <c r="S23" s="4"/>
      <c r="T23" s="2"/>
      <c r="U23" s="2"/>
      <c r="V23" s="2"/>
      <c r="W23" s="2"/>
      <c r="X23" s="2"/>
      <c r="Y23" s="2"/>
      <c r="Z23" s="2"/>
      <c r="AA23" s="2"/>
      <c r="AB23" s="2"/>
      <c r="AC23" s="2"/>
      <c r="AD23" s="14"/>
      <c r="AG23" s="25"/>
      <c r="AH23" s="25"/>
      <c r="AI23" s="25"/>
      <c r="AJ23" s="25"/>
      <c r="AK23" s="25"/>
      <c r="AL23" s="25"/>
      <c r="AM23" s="25"/>
    </row>
    <row r="24" spans="2:39" ht="12" customHeight="1" x14ac:dyDescent="0.2">
      <c r="B24" s="224" t="s">
        <v>28</v>
      </c>
      <c r="C24" s="225"/>
      <c r="D24" s="225"/>
      <c r="E24" s="225"/>
      <c r="F24" s="225"/>
      <c r="G24" s="226"/>
      <c r="H24" s="205" t="s">
        <v>29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148" t="s">
        <v>30</v>
      </c>
      <c r="X24" s="149"/>
      <c r="Y24" s="149"/>
      <c r="Z24" s="149"/>
      <c r="AA24" s="149"/>
      <c r="AB24" s="149"/>
      <c r="AC24" s="149"/>
      <c r="AD24" s="150"/>
    </row>
    <row r="25" spans="2:39" ht="15" customHeight="1" x14ac:dyDescent="0.2">
      <c r="B25" s="227"/>
      <c r="C25" s="228"/>
      <c r="D25" s="228"/>
      <c r="E25" s="228"/>
      <c r="F25" s="228"/>
      <c r="G25" s="229"/>
      <c r="H25" s="216" t="s">
        <v>236</v>
      </c>
      <c r="I25" s="217"/>
      <c r="J25" s="70"/>
      <c r="K25" s="70" t="s">
        <v>31</v>
      </c>
      <c r="L25" s="71"/>
      <c r="M25" s="71"/>
      <c r="N25" s="70" t="s">
        <v>231</v>
      </c>
      <c r="P25" s="70"/>
      <c r="Q25" s="70"/>
      <c r="R25" s="70"/>
      <c r="S25" s="71" t="s">
        <v>32</v>
      </c>
      <c r="U25" s="70"/>
      <c r="V25" s="72"/>
      <c r="W25" s="151"/>
      <c r="X25" s="152"/>
      <c r="Y25" s="152"/>
      <c r="Z25" s="152"/>
      <c r="AA25" s="152"/>
      <c r="AB25" s="152"/>
      <c r="AC25" s="152"/>
      <c r="AD25" s="153"/>
    </row>
    <row r="26" spans="2:39" ht="15" customHeight="1" x14ac:dyDescent="0.2">
      <c r="B26" s="227"/>
      <c r="C26" s="228"/>
      <c r="D26" s="228"/>
      <c r="E26" s="228"/>
      <c r="F26" s="228"/>
      <c r="G26" s="229"/>
      <c r="H26" s="218"/>
      <c r="I26" s="219"/>
      <c r="J26" s="71"/>
      <c r="K26" s="73" t="s">
        <v>33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151"/>
      <c r="X26" s="152"/>
      <c r="Y26" s="152"/>
      <c r="Z26" s="152"/>
      <c r="AA26" s="152"/>
      <c r="AB26" s="152"/>
      <c r="AC26" s="152"/>
      <c r="AD26" s="153"/>
    </row>
    <row r="27" spans="2:39" ht="15" customHeight="1" x14ac:dyDescent="0.2">
      <c r="B27" s="213" t="s">
        <v>34</v>
      </c>
      <c r="C27" s="214"/>
      <c r="D27" s="214"/>
      <c r="E27" s="214"/>
      <c r="F27" s="214"/>
      <c r="G27" s="215"/>
      <c r="H27" s="148" t="s">
        <v>35</v>
      </c>
      <c r="I27" s="149"/>
      <c r="J27" s="149"/>
      <c r="K27" s="150"/>
      <c r="L27" s="148" t="s">
        <v>36</v>
      </c>
      <c r="M27" s="149"/>
      <c r="N27" s="150"/>
      <c r="O27" s="148" t="s">
        <v>37</v>
      </c>
      <c r="P27" s="149"/>
      <c r="Q27" s="149"/>
      <c r="R27" s="149"/>
      <c r="S27" s="150"/>
      <c r="T27" s="148" t="s">
        <v>38</v>
      </c>
      <c r="U27" s="149"/>
      <c r="V27" s="150"/>
      <c r="W27" s="178" t="str">
        <f>IF(AJ82 = TRUE, "Sample Storage Only",IF(AJ100=TRUE,"Provide Rice Value Below",IF(AJ91=TRUE,"Contract Specified Binder Grade",IF(AJ92=TRUE,"Contract Specified Emulsion Grade",IF(AG97= TRUE,"Provide Minimum Strength Specification","")))))</f>
        <v/>
      </c>
      <c r="X27" s="179"/>
      <c r="Y27" s="179"/>
      <c r="Z27" s="179"/>
      <c r="AA27" s="179"/>
      <c r="AB27" s="179"/>
      <c r="AC27" s="179"/>
      <c r="AD27" s="180"/>
    </row>
    <row r="28" spans="2:39" ht="15" customHeight="1" x14ac:dyDescent="0.2">
      <c r="B28" s="139" t="str">
        <f>_xlfn.CONCAT(AH64:AH92)</f>
        <v/>
      </c>
      <c r="C28" s="140"/>
      <c r="D28" s="140"/>
      <c r="E28" s="140"/>
      <c r="F28" s="140"/>
      <c r="G28" s="141"/>
      <c r="H28" s="151"/>
      <c r="I28" s="152"/>
      <c r="J28" s="152"/>
      <c r="K28" s="153"/>
      <c r="L28" s="151"/>
      <c r="M28" s="152"/>
      <c r="N28" s="153"/>
      <c r="O28" s="151"/>
      <c r="P28" s="152"/>
      <c r="Q28" s="152"/>
      <c r="R28" s="152"/>
      <c r="S28" s="153"/>
      <c r="T28" s="151"/>
      <c r="U28" s="152"/>
      <c r="V28" s="153"/>
      <c r="W28" s="181"/>
      <c r="X28" s="182"/>
      <c r="Y28" s="182"/>
      <c r="Z28" s="182"/>
      <c r="AA28" s="182"/>
      <c r="AB28" s="182"/>
      <c r="AC28" s="182"/>
      <c r="AD28" s="183"/>
    </row>
    <row r="29" spans="2:39" ht="15" customHeight="1" x14ac:dyDescent="0.25">
      <c r="B29" s="142"/>
      <c r="C29" s="143"/>
      <c r="D29" s="143"/>
      <c r="E29" s="143"/>
      <c r="F29" s="143"/>
      <c r="G29" s="144"/>
      <c r="H29" s="184" t="s">
        <v>39</v>
      </c>
      <c r="I29" s="184"/>
      <c r="J29" s="184"/>
      <c r="K29" s="184"/>
      <c r="L29" s="191"/>
      <c r="M29" s="191"/>
      <c r="N29" s="191"/>
      <c r="O29" s="191"/>
      <c r="P29" s="191"/>
      <c r="Q29" s="191"/>
      <c r="R29" s="191"/>
      <c r="S29" s="191"/>
      <c r="T29" s="158"/>
      <c r="U29" s="158"/>
      <c r="V29" s="158"/>
      <c r="W29" s="172"/>
      <c r="X29" s="173"/>
      <c r="Y29" s="173"/>
      <c r="Z29" s="173"/>
      <c r="AA29" s="173"/>
      <c r="AB29" s="173"/>
      <c r="AC29" s="173"/>
      <c r="AD29" s="174"/>
    </row>
    <row r="30" spans="2:39" ht="15" customHeight="1" x14ac:dyDescent="0.25">
      <c r="B30" s="142"/>
      <c r="C30" s="143"/>
      <c r="D30" s="143"/>
      <c r="E30" s="143"/>
      <c r="F30" s="143"/>
      <c r="G30" s="144"/>
      <c r="H30" s="169" t="s">
        <v>40</v>
      </c>
      <c r="I30" s="170"/>
      <c r="J30" s="170"/>
      <c r="K30" s="171"/>
      <c r="L30" s="159"/>
      <c r="M30" s="160"/>
      <c r="N30" s="161"/>
      <c r="O30" s="159"/>
      <c r="P30" s="160"/>
      <c r="Q30" s="160"/>
      <c r="R30" s="160"/>
      <c r="S30" s="161"/>
      <c r="T30" s="154"/>
      <c r="U30" s="155"/>
      <c r="V30" s="156"/>
      <c r="W30" s="172"/>
      <c r="X30" s="173"/>
      <c r="Y30" s="173"/>
      <c r="Z30" s="173"/>
      <c r="AA30" s="173"/>
      <c r="AB30" s="173"/>
      <c r="AC30" s="173"/>
      <c r="AD30" s="174"/>
    </row>
    <row r="31" spans="2:39" ht="15" customHeight="1" x14ac:dyDescent="0.25">
      <c r="B31" s="142"/>
      <c r="C31" s="143"/>
      <c r="D31" s="143"/>
      <c r="E31" s="143"/>
      <c r="F31" s="143"/>
      <c r="G31" s="144"/>
      <c r="H31" s="185" t="s">
        <v>41</v>
      </c>
      <c r="I31" s="186"/>
      <c r="J31" s="186"/>
      <c r="K31" s="187"/>
      <c r="L31" s="159"/>
      <c r="M31" s="160"/>
      <c r="N31" s="161"/>
      <c r="O31" s="159"/>
      <c r="P31" s="160"/>
      <c r="Q31" s="160"/>
      <c r="R31" s="160"/>
      <c r="S31" s="161"/>
      <c r="T31" s="154"/>
      <c r="U31" s="155"/>
      <c r="V31" s="156"/>
      <c r="W31" s="172"/>
      <c r="X31" s="173"/>
      <c r="Y31" s="173"/>
      <c r="Z31" s="173"/>
      <c r="AA31" s="173"/>
      <c r="AB31" s="173"/>
      <c r="AC31" s="173"/>
      <c r="AD31" s="174"/>
    </row>
    <row r="32" spans="2:39" ht="12.75" customHeight="1" x14ac:dyDescent="0.25">
      <c r="B32" s="142"/>
      <c r="C32" s="143"/>
      <c r="D32" s="143"/>
      <c r="E32" s="143"/>
      <c r="F32" s="143"/>
      <c r="G32" s="144"/>
      <c r="H32" s="188" t="s">
        <v>42</v>
      </c>
      <c r="I32" s="189"/>
      <c r="J32" s="189"/>
      <c r="K32" s="190"/>
      <c r="L32" s="159"/>
      <c r="M32" s="160"/>
      <c r="N32" s="161"/>
      <c r="O32" s="159"/>
      <c r="P32" s="160"/>
      <c r="Q32" s="160"/>
      <c r="R32" s="160"/>
      <c r="S32" s="161"/>
      <c r="T32" s="154"/>
      <c r="U32" s="155"/>
      <c r="V32" s="156"/>
      <c r="W32" s="172"/>
      <c r="X32" s="173"/>
      <c r="Y32" s="173"/>
      <c r="Z32" s="173"/>
      <c r="AA32" s="173"/>
      <c r="AB32" s="173"/>
      <c r="AC32" s="173"/>
      <c r="AD32" s="174"/>
    </row>
    <row r="33" spans="2:30" ht="12.75" customHeight="1" x14ac:dyDescent="0.25">
      <c r="B33" s="142"/>
      <c r="C33" s="143"/>
      <c r="D33" s="143"/>
      <c r="E33" s="143"/>
      <c r="F33" s="143"/>
      <c r="G33" s="144"/>
      <c r="H33" s="169" t="str">
        <f>_xlfn.UNICHAR(8540)&amp;"-inch (9.5 mm)"</f>
        <v>⅜-inch (9.5 mm)</v>
      </c>
      <c r="I33" s="170"/>
      <c r="J33" s="170"/>
      <c r="K33" s="171"/>
      <c r="L33" s="159"/>
      <c r="M33" s="160"/>
      <c r="N33" s="161"/>
      <c r="O33" s="159"/>
      <c r="P33" s="160"/>
      <c r="Q33" s="160"/>
      <c r="R33" s="160"/>
      <c r="S33" s="161"/>
      <c r="T33" s="154"/>
      <c r="U33" s="155"/>
      <c r="V33" s="156"/>
      <c r="W33" s="172"/>
      <c r="X33" s="173"/>
      <c r="Y33" s="173"/>
      <c r="Z33" s="173"/>
      <c r="AA33" s="173"/>
      <c r="AB33" s="173"/>
      <c r="AC33" s="173"/>
      <c r="AD33" s="174"/>
    </row>
    <row r="34" spans="2:30" ht="15" customHeight="1" x14ac:dyDescent="0.25">
      <c r="B34" s="145"/>
      <c r="C34" s="146"/>
      <c r="D34" s="146"/>
      <c r="E34" s="146"/>
      <c r="F34" s="146"/>
      <c r="G34" s="147"/>
      <c r="H34" s="169" t="s">
        <v>43</v>
      </c>
      <c r="I34" s="170"/>
      <c r="J34" s="170"/>
      <c r="K34" s="171"/>
      <c r="L34" s="159"/>
      <c r="M34" s="160"/>
      <c r="N34" s="161"/>
      <c r="O34" s="159"/>
      <c r="P34" s="160"/>
      <c r="Q34" s="160"/>
      <c r="R34" s="160"/>
      <c r="S34" s="161"/>
      <c r="T34" s="154"/>
      <c r="U34" s="155"/>
      <c r="V34" s="156"/>
      <c r="W34" s="172"/>
      <c r="X34" s="173"/>
      <c r="Y34" s="173"/>
      <c r="Z34" s="173"/>
      <c r="AA34" s="173"/>
      <c r="AB34" s="173"/>
      <c r="AC34" s="173"/>
      <c r="AD34" s="174"/>
    </row>
    <row r="35" spans="2:30" ht="15" customHeight="1" x14ac:dyDescent="0.25">
      <c r="B35" s="210" t="s">
        <v>44</v>
      </c>
      <c r="C35" s="211"/>
      <c r="D35" s="211"/>
      <c r="E35" s="211"/>
      <c r="F35" s="211"/>
      <c r="G35" s="212"/>
      <c r="H35" s="169" t="s">
        <v>45</v>
      </c>
      <c r="I35" s="170"/>
      <c r="J35" s="170"/>
      <c r="K35" s="171"/>
      <c r="L35" s="159"/>
      <c r="M35" s="160"/>
      <c r="N35" s="161"/>
      <c r="O35" s="159"/>
      <c r="P35" s="160"/>
      <c r="Q35" s="160"/>
      <c r="R35" s="160"/>
      <c r="S35" s="161"/>
      <c r="T35" s="154"/>
      <c r="U35" s="155"/>
      <c r="V35" s="156"/>
      <c r="W35" s="172"/>
      <c r="X35" s="173"/>
      <c r="Y35" s="173"/>
      <c r="Z35" s="173"/>
      <c r="AA35" s="173"/>
      <c r="AB35" s="173"/>
      <c r="AC35" s="173"/>
      <c r="AD35" s="174"/>
    </row>
    <row r="36" spans="2:30" ht="15" customHeight="1" x14ac:dyDescent="0.25">
      <c r="B36" s="142" t="str">
        <f>_xlfn.CONCAT(AK64:AK82)</f>
        <v/>
      </c>
      <c r="C36" s="143"/>
      <c r="D36" s="143"/>
      <c r="E36" s="143"/>
      <c r="F36" s="143"/>
      <c r="G36" s="144"/>
      <c r="H36" s="169" t="s">
        <v>46</v>
      </c>
      <c r="I36" s="170"/>
      <c r="J36" s="170"/>
      <c r="K36" s="171"/>
      <c r="L36" s="159"/>
      <c r="M36" s="160"/>
      <c r="N36" s="161"/>
      <c r="O36" s="159"/>
      <c r="P36" s="160"/>
      <c r="Q36" s="160"/>
      <c r="R36" s="160"/>
      <c r="S36" s="161"/>
      <c r="T36" s="154"/>
      <c r="U36" s="155"/>
      <c r="V36" s="156"/>
      <c r="W36" s="172"/>
      <c r="X36" s="173"/>
      <c r="Y36" s="173"/>
      <c r="Z36" s="173"/>
      <c r="AA36" s="173"/>
      <c r="AB36" s="173"/>
      <c r="AC36" s="173"/>
      <c r="AD36" s="174"/>
    </row>
    <row r="37" spans="2:30" ht="15" customHeight="1" x14ac:dyDescent="0.25">
      <c r="B37" s="142"/>
      <c r="C37" s="143"/>
      <c r="D37" s="143"/>
      <c r="E37" s="143"/>
      <c r="F37" s="143"/>
      <c r="G37" s="144"/>
      <c r="H37" s="169" t="s">
        <v>47</v>
      </c>
      <c r="I37" s="170"/>
      <c r="J37" s="170"/>
      <c r="K37" s="171"/>
      <c r="L37" s="159"/>
      <c r="M37" s="160"/>
      <c r="N37" s="161"/>
      <c r="O37" s="159"/>
      <c r="P37" s="160"/>
      <c r="Q37" s="160"/>
      <c r="R37" s="160"/>
      <c r="S37" s="161"/>
      <c r="T37" s="154"/>
      <c r="U37" s="155"/>
      <c r="V37" s="156"/>
      <c r="W37" s="172"/>
      <c r="X37" s="173"/>
      <c r="Y37" s="173"/>
      <c r="Z37" s="173"/>
      <c r="AA37" s="173"/>
      <c r="AB37" s="173"/>
      <c r="AC37" s="173"/>
      <c r="AD37" s="174"/>
    </row>
    <row r="38" spans="2:30" ht="15" customHeight="1" x14ac:dyDescent="0.25">
      <c r="B38" s="142"/>
      <c r="C38" s="143"/>
      <c r="D38" s="143"/>
      <c r="E38" s="143"/>
      <c r="F38" s="143"/>
      <c r="G38" s="144"/>
      <c r="H38" s="169" t="s">
        <v>48</v>
      </c>
      <c r="I38" s="170"/>
      <c r="J38" s="170"/>
      <c r="K38" s="171"/>
      <c r="L38" s="159"/>
      <c r="M38" s="160"/>
      <c r="N38" s="161"/>
      <c r="O38" s="159"/>
      <c r="P38" s="160"/>
      <c r="Q38" s="160"/>
      <c r="R38" s="160"/>
      <c r="S38" s="161"/>
      <c r="T38" s="154"/>
      <c r="U38" s="155"/>
      <c r="V38" s="156"/>
      <c r="W38" s="172"/>
      <c r="X38" s="173"/>
      <c r="Y38" s="173"/>
      <c r="Z38" s="173"/>
      <c r="AA38" s="173"/>
      <c r="AB38" s="173"/>
      <c r="AC38" s="173"/>
      <c r="AD38" s="174"/>
    </row>
    <row r="39" spans="2:30" ht="15" customHeight="1" x14ac:dyDescent="0.25">
      <c r="B39" s="142"/>
      <c r="C39" s="143"/>
      <c r="D39" s="143"/>
      <c r="E39" s="143"/>
      <c r="F39" s="143"/>
      <c r="G39" s="144"/>
      <c r="H39" s="169" t="s">
        <v>49</v>
      </c>
      <c r="I39" s="170"/>
      <c r="J39" s="170"/>
      <c r="K39" s="171"/>
      <c r="L39" s="159"/>
      <c r="M39" s="160"/>
      <c r="N39" s="161"/>
      <c r="O39" s="159"/>
      <c r="P39" s="160"/>
      <c r="Q39" s="160"/>
      <c r="R39" s="160"/>
      <c r="S39" s="161"/>
      <c r="T39" s="154"/>
      <c r="U39" s="155"/>
      <c r="V39" s="156"/>
      <c r="W39" s="172"/>
      <c r="X39" s="173"/>
      <c r="Y39" s="173"/>
      <c r="Z39" s="173"/>
      <c r="AA39" s="173"/>
      <c r="AB39" s="173"/>
      <c r="AC39" s="173"/>
      <c r="AD39" s="174"/>
    </row>
    <row r="40" spans="2:30" ht="15" customHeight="1" x14ac:dyDescent="0.25">
      <c r="B40" s="145"/>
      <c r="C40" s="146"/>
      <c r="D40" s="146"/>
      <c r="E40" s="146"/>
      <c r="F40" s="146"/>
      <c r="G40" s="147"/>
      <c r="H40" s="169" t="s">
        <v>50</v>
      </c>
      <c r="I40" s="170"/>
      <c r="J40" s="170"/>
      <c r="K40" s="171"/>
      <c r="L40" s="159"/>
      <c r="M40" s="160"/>
      <c r="N40" s="161"/>
      <c r="O40" s="159"/>
      <c r="P40" s="160"/>
      <c r="Q40" s="160"/>
      <c r="R40" s="160"/>
      <c r="S40" s="161"/>
      <c r="T40" s="154"/>
      <c r="U40" s="155"/>
      <c r="V40" s="156"/>
      <c r="W40" s="172"/>
      <c r="X40" s="173"/>
      <c r="Y40" s="173"/>
      <c r="Z40" s="173"/>
      <c r="AA40" s="173"/>
      <c r="AB40" s="173"/>
      <c r="AC40" s="173"/>
      <c r="AD40" s="174"/>
    </row>
    <row r="41" spans="2:30" ht="15" customHeight="1" x14ac:dyDescent="0.25">
      <c r="B41" s="210" t="s">
        <v>51</v>
      </c>
      <c r="C41" s="211"/>
      <c r="D41" s="211"/>
      <c r="E41" s="211"/>
      <c r="F41" s="211"/>
      <c r="G41" s="212"/>
      <c r="H41" s="169" t="s">
        <v>52</v>
      </c>
      <c r="I41" s="170"/>
      <c r="J41" s="170"/>
      <c r="K41" s="171"/>
      <c r="L41" s="159"/>
      <c r="M41" s="160"/>
      <c r="N41" s="161"/>
      <c r="O41" s="159"/>
      <c r="P41" s="160"/>
      <c r="Q41" s="160"/>
      <c r="R41" s="160"/>
      <c r="S41" s="161"/>
      <c r="T41" s="154"/>
      <c r="U41" s="155"/>
      <c r="V41" s="156"/>
      <c r="W41" s="172"/>
      <c r="X41" s="173"/>
      <c r="Y41" s="173"/>
      <c r="Z41" s="173"/>
      <c r="AA41" s="173"/>
      <c r="AB41" s="173"/>
      <c r="AC41" s="173"/>
      <c r="AD41" s="174"/>
    </row>
    <row r="42" spans="2:30" ht="15" customHeight="1" x14ac:dyDescent="0.25">
      <c r="B42" s="142" t="str">
        <f>_xlfn.CONCAT(AK91:AK101)</f>
        <v/>
      </c>
      <c r="C42" s="143"/>
      <c r="D42" s="143"/>
      <c r="E42" s="143"/>
      <c r="F42" s="143"/>
      <c r="G42" s="144"/>
      <c r="H42" s="169" t="s">
        <v>53</v>
      </c>
      <c r="I42" s="170"/>
      <c r="J42" s="170"/>
      <c r="K42" s="171"/>
      <c r="L42" s="159"/>
      <c r="M42" s="160"/>
      <c r="N42" s="161"/>
      <c r="O42" s="159"/>
      <c r="P42" s="160"/>
      <c r="Q42" s="160"/>
      <c r="R42" s="160"/>
      <c r="S42" s="161"/>
      <c r="T42" s="154"/>
      <c r="U42" s="155"/>
      <c r="V42" s="156"/>
      <c r="W42" s="175"/>
      <c r="X42" s="176"/>
      <c r="Y42" s="176"/>
      <c r="Z42" s="176"/>
      <c r="AA42" s="176"/>
      <c r="AB42" s="176"/>
      <c r="AC42" s="176"/>
      <c r="AD42" s="177"/>
    </row>
    <row r="43" spans="2:30" ht="15" customHeight="1" x14ac:dyDescent="0.25">
      <c r="B43" s="142"/>
      <c r="C43" s="143"/>
      <c r="D43" s="143"/>
      <c r="E43" s="143"/>
      <c r="F43" s="143"/>
      <c r="G43" s="144"/>
      <c r="H43" s="169" t="s">
        <v>54</v>
      </c>
      <c r="I43" s="170"/>
      <c r="J43" s="170"/>
      <c r="K43" s="171"/>
      <c r="L43" s="159"/>
      <c r="M43" s="160"/>
      <c r="N43" s="161"/>
      <c r="O43" s="159"/>
      <c r="P43" s="160"/>
      <c r="Q43" s="160"/>
      <c r="R43" s="160"/>
      <c r="S43" s="161"/>
      <c r="T43" s="154"/>
      <c r="U43" s="155"/>
      <c r="V43" s="156"/>
      <c r="W43" s="166" t="s">
        <v>55</v>
      </c>
      <c r="X43" s="167"/>
      <c r="Y43" s="167"/>
      <c r="Z43" s="167"/>
      <c r="AA43" s="167"/>
      <c r="AB43" s="167"/>
      <c r="AC43" s="167"/>
      <c r="AD43" s="168"/>
    </row>
    <row r="44" spans="2:30" ht="15" customHeight="1" x14ac:dyDescent="0.25">
      <c r="B44" s="145"/>
      <c r="C44" s="146"/>
      <c r="D44" s="146"/>
      <c r="E44" s="146"/>
      <c r="F44" s="146"/>
      <c r="G44" s="147"/>
      <c r="H44" s="169" t="s">
        <v>56</v>
      </c>
      <c r="I44" s="170"/>
      <c r="J44" s="170"/>
      <c r="K44" s="171"/>
      <c r="L44" s="159"/>
      <c r="M44" s="160"/>
      <c r="N44" s="161"/>
      <c r="O44" s="159"/>
      <c r="P44" s="160"/>
      <c r="Q44" s="160"/>
      <c r="R44" s="160"/>
      <c r="S44" s="161"/>
      <c r="T44" s="154"/>
      <c r="U44" s="155"/>
      <c r="V44" s="156"/>
      <c r="W44" s="2" t="s">
        <v>57</v>
      </c>
      <c r="X44" s="11"/>
      <c r="Y44" s="11"/>
      <c r="Z44" s="11"/>
      <c r="AA44" s="162"/>
      <c r="AB44" s="162"/>
      <c r="AC44" s="162"/>
      <c r="AD44" s="163"/>
    </row>
    <row r="45" spans="2:30" ht="15" customHeight="1" x14ac:dyDescent="0.25">
      <c r="B45" s="210" t="s">
        <v>58</v>
      </c>
      <c r="C45" s="211"/>
      <c r="D45" s="211"/>
      <c r="E45" s="211"/>
      <c r="F45" s="211"/>
      <c r="G45" s="212"/>
      <c r="H45" s="169" t="s">
        <v>59</v>
      </c>
      <c r="I45" s="170"/>
      <c r="J45" s="170"/>
      <c r="K45" s="171"/>
      <c r="L45" s="159"/>
      <c r="M45" s="160"/>
      <c r="N45" s="161"/>
      <c r="O45" s="159"/>
      <c r="P45" s="160"/>
      <c r="Q45" s="160"/>
      <c r="R45" s="160"/>
      <c r="S45" s="161"/>
      <c r="T45" s="154"/>
      <c r="U45" s="155"/>
      <c r="V45" s="156"/>
      <c r="W45" s="2" t="s">
        <v>60</v>
      </c>
      <c r="X45" s="12"/>
      <c r="Y45" s="136"/>
      <c r="Z45" s="136"/>
      <c r="AA45" s="136"/>
      <c r="AB45" s="136"/>
      <c r="AC45" s="136"/>
      <c r="AD45" s="164"/>
    </row>
    <row r="46" spans="2:30" ht="15" customHeight="1" x14ac:dyDescent="0.25">
      <c r="B46" s="139" t="str">
        <f>_xlfn.CONCAT(AH97:AH99)</f>
        <v/>
      </c>
      <c r="C46" s="140"/>
      <c r="D46" s="140"/>
      <c r="E46" s="140"/>
      <c r="F46" s="140"/>
      <c r="G46" s="141"/>
      <c r="H46" s="169" t="s">
        <v>61</v>
      </c>
      <c r="I46" s="170"/>
      <c r="J46" s="170"/>
      <c r="K46" s="171"/>
      <c r="L46" s="159"/>
      <c r="M46" s="160"/>
      <c r="N46" s="161"/>
      <c r="O46" s="159"/>
      <c r="P46" s="160"/>
      <c r="Q46" s="160"/>
      <c r="R46" s="160"/>
      <c r="S46" s="161"/>
      <c r="T46" s="154"/>
      <c r="U46" s="155"/>
      <c r="V46" s="156"/>
      <c r="W46" s="2" t="s">
        <v>62</v>
      </c>
      <c r="X46" s="12"/>
      <c r="Y46" s="12"/>
      <c r="Z46" s="165"/>
      <c r="AA46" s="165"/>
      <c r="AB46" s="165"/>
      <c r="AC46" s="165"/>
      <c r="AD46" s="202"/>
    </row>
    <row r="47" spans="2:30" ht="15" customHeight="1" x14ac:dyDescent="0.25">
      <c r="B47" s="142"/>
      <c r="C47" s="143"/>
      <c r="D47" s="143"/>
      <c r="E47" s="143"/>
      <c r="F47" s="143"/>
      <c r="G47" s="144"/>
      <c r="H47" s="169" t="s">
        <v>63</v>
      </c>
      <c r="I47" s="170"/>
      <c r="J47" s="170"/>
      <c r="K47" s="171"/>
      <c r="L47" s="159"/>
      <c r="M47" s="160"/>
      <c r="N47" s="161"/>
      <c r="O47" s="159"/>
      <c r="P47" s="160"/>
      <c r="Q47" s="160"/>
      <c r="R47" s="160"/>
      <c r="S47" s="161"/>
      <c r="T47" s="154"/>
      <c r="U47" s="155"/>
      <c r="V47" s="156"/>
      <c r="W47" s="12" t="s">
        <v>64</v>
      </c>
      <c r="X47" s="12"/>
      <c r="Y47" s="12"/>
      <c r="Z47" s="165"/>
      <c r="AA47" s="165"/>
      <c r="AB47" s="165"/>
      <c r="AC47" s="165"/>
      <c r="AD47" s="202"/>
    </row>
    <row r="48" spans="2:30" ht="15" customHeight="1" x14ac:dyDescent="0.25">
      <c r="B48" s="142"/>
      <c r="C48" s="143"/>
      <c r="D48" s="143"/>
      <c r="E48" s="143"/>
      <c r="F48" s="143"/>
      <c r="G48" s="144"/>
      <c r="H48" s="169" t="s">
        <v>65</v>
      </c>
      <c r="I48" s="170"/>
      <c r="J48" s="170"/>
      <c r="K48" s="171"/>
      <c r="L48" s="159"/>
      <c r="M48" s="160"/>
      <c r="N48" s="161"/>
      <c r="O48" s="159"/>
      <c r="P48" s="160"/>
      <c r="Q48" s="160"/>
      <c r="R48" s="160"/>
      <c r="S48" s="161"/>
      <c r="T48" s="154"/>
      <c r="U48" s="155"/>
      <c r="V48" s="156"/>
      <c r="W48" s="13" t="s">
        <v>66</v>
      </c>
      <c r="X48" s="12"/>
      <c r="Y48" s="12"/>
      <c r="Z48" s="2"/>
      <c r="AA48" s="2"/>
      <c r="AB48" s="2"/>
      <c r="AC48" s="2"/>
      <c r="AD48" s="14"/>
    </row>
    <row r="49" spans="2:43" ht="15" customHeight="1" x14ac:dyDescent="0.25">
      <c r="B49" s="142"/>
      <c r="C49" s="143"/>
      <c r="D49" s="143"/>
      <c r="E49" s="143"/>
      <c r="F49" s="143"/>
      <c r="G49" s="144"/>
      <c r="H49" s="169" t="s">
        <v>67</v>
      </c>
      <c r="I49" s="170"/>
      <c r="J49" s="170"/>
      <c r="K49" s="171"/>
      <c r="L49" s="159"/>
      <c r="M49" s="160"/>
      <c r="N49" s="161"/>
      <c r="O49" s="159"/>
      <c r="P49" s="160"/>
      <c r="Q49" s="160"/>
      <c r="R49" s="160"/>
      <c r="S49" s="161"/>
      <c r="T49" s="154"/>
      <c r="U49" s="155"/>
      <c r="V49" s="156"/>
      <c r="W49" s="12" t="s">
        <v>68</v>
      </c>
      <c r="X49" s="10"/>
      <c r="Y49" s="136"/>
      <c r="Z49" s="136"/>
      <c r="AA49" s="129" t="s">
        <v>69</v>
      </c>
      <c r="AB49" s="128"/>
      <c r="AC49" s="7"/>
      <c r="AD49" s="15" t="s">
        <v>70</v>
      </c>
    </row>
    <row r="50" spans="2:43" ht="15" x14ac:dyDescent="0.25">
      <c r="B50" s="145"/>
      <c r="C50" s="146"/>
      <c r="D50" s="146"/>
      <c r="E50" s="146"/>
      <c r="F50" s="146"/>
      <c r="G50" s="147"/>
      <c r="H50" s="169" t="s">
        <v>71</v>
      </c>
      <c r="I50" s="170"/>
      <c r="J50" s="170"/>
      <c r="K50" s="171"/>
      <c r="L50" s="159"/>
      <c r="M50" s="160"/>
      <c r="N50" s="161"/>
      <c r="O50" s="159"/>
      <c r="P50" s="160"/>
      <c r="Q50" s="160"/>
      <c r="R50" s="160"/>
      <c r="S50" s="161"/>
      <c r="T50" s="154"/>
      <c r="U50" s="155"/>
      <c r="V50" s="156"/>
      <c r="W50" s="8"/>
      <c r="X50" s="8"/>
      <c r="Y50" s="8"/>
      <c r="Z50" s="8"/>
      <c r="AA50" s="8"/>
      <c r="AB50" s="8"/>
      <c r="AC50" s="8"/>
      <c r="AD50" s="16"/>
    </row>
    <row r="51" spans="2:43" ht="15" x14ac:dyDescent="0.2">
      <c r="B51" s="196" t="s">
        <v>72</v>
      </c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8"/>
    </row>
    <row r="52" spans="2:43" ht="12" customHeight="1" x14ac:dyDescent="0.2">
      <c r="B52" s="35"/>
      <c r="C52" s="36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36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6"/>
    </row>
    <row r="53" spans="2:43" ht="15" customHeight="1" x14ac:dyDescent="0.2">
      <c r="D53" s="17" t="s">
        <v>73</v>
      </c>
    </row>
    <row r="54" spans="2:43" ht="15.75" customHeight="1" x14ac:dyDescent="0.25">
      <c r="D54" s="87" t="s">
        <v>74</v>
      </c>
      <c r="E54" s="87"/>
      <c r="F54" s="87"/>
      <c r="G54" s="87"/>
      <c r="H54" s="87"/>
      <c r="I54" s="87"/>
      <c r="J54" s="87"/>
      <c r="K54" s="87"/>
      <c r="L54" s="87"/>
      <c r="M54" s="87"/>
      <c r="N54" s="79"/>
      <c r="O54" s="79"/>
      <c r="P54" s="79"/>
      <c r="Q54" s="79"/>
      <c r="R54" s="79"/>
      <c r="S54" s="79"/>
      <c r="T54" s="79"/>
      <c r="U54" s="79"/>
      <c r="V54" s="80" t="s">
        <v>75</v>
      </c>
      <c r="AC54" s="18"/>
    </row>
    <row r="55" spans="2:43" ht="9.75" customHeight="1" x14ac:dyDescent="0.25">
      <c r="D55" s="78"/>
      <c r="E55" s="96" t="s">
        <v>76</v>
      </c>
      <c r="F55" s="78"/>
      <c r="G55" s="78"/>
      <c r="H55" s="78"/>
      <c r="I55" s="78"/>
      <c r="J55" s="78"/>
      <c r="K55" s="78"/>
      <c r="L55" s="78"/>
      <c r="M55" s="78"/>
      <c r="N55" s="47"/>
      <c r="O55" s="47"/>
      <c r="P55" s="47"/>
      <c r="Q55" s="47"/>
      <c r="R55" s="47"/>
      <c r="S55" s="47"/>
      <c r="T55" s="47"/>
      <c r="U55" s="47"/>
      <c r="V55" s="47"/>
      <c r="AC55" s="18"/>
    </row>
    <row r="56" spans="2:43" x14ac:dyDescent="0.2">
      <c r="D56" s="3" t="s">
        <v>77</v>
      </c>
      <c r="AQ56" s="84"/>
    </row>
    <row r="57" spans="2:43" x14ac:dyDescent="0.2">
      <c r="D57" s="3" t="s">
        <v>78</v>
      </c>
    </row>
    <row r="58" spans="2:43" x14ac:dyDescent="0.2">
      <c r="D58" s="3" t="s">
        <v>79</v>
      </c>
    </row>
    <row r="59" spans="2:43" ht="12" customHeight="1" x14ac:dyDescent="0.25">
      <c r="D59" s="3" t="s">
        <v>80</v>
      </c>
      <c r="K59" s="82"/>
      <c r="L59" s="82"/>
      <c r="M59" s="82"/>
      <c r="N59" s="82"/>
      <c r="O59" s="82"/>
      <c r="P59" s="82"/>
      <c r="Q59" s="82"/>
      <c r="R59" s="82"/>
      <c r="S59" s="82"/>
      <c r="AQ59" s="85"/>
    </row>
    <row r="60" spans="2:43" x14ac:dyDescent="0.2">
      <c r="D60" s="3" t="s">
        <v>81</v>
      </c>
      <c r="R60" s="3"/>
    </row>
    <row r="61" spans="2:43" ht="4.5" customHeight="1" x14ac:dyDescent="0.2">
      <c r="AF61" s="121"/>
    </row>
    <row r="62" spans="2:43" ht="15" customHeight="1" x14ac:dyDescent="0.2">
      <c r="B62" s="199" t="s">
        <v>82</v>
      </c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1"/>
      <c r="Q62" s="199" t="s">
        <v>83</v>
      </c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1"/>
      <c r="AF62" s="122" t="s">
        <v>84</v>
      </c>
      <c r="AG62" s="40"/>
      <c r="AH62" s="113"/>
      <c r="AI62" s="122" t="s">
        <v>44</v>
      </c>
      <c r="AJ62" s="40"/>
      <c r="AK62" s="113"/>
    </row>
    <row r="63" spans="2:43" s="23" customFormat="1" ht="4.5" customHeight="1" x14ac:dyDescent="0.2">
      <c r="B63" s="89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2"/>
      <c r="Q63" s="89"/>
      <c r="R63" s="90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2"/>
      <c r="AE63" s="41"/>
      <c r="AF63" s="123"/>
      <c r="AG63" s="41"/>
      <c r="AH63" s="114"/>
      <c r="AI63" s="123"/>
      <c r="AJ63" s="41"/>
      <c r="AK63" s="114"/>
      <c r="AL63" s="41"/>
      <c r="AM63" s="41"/>
      <c r="AN63" s="41"/>
      <c r="AO63" s="41"/>
    </row>
    <row r="64" spans="2:43" x14ac:dyDescent="0.2">
      <c r="B64" s="24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4"/>
      <c r="Q64" s="24"/>
      <c r="R64" s="23"/>
      <c r="S64" s="2" t="s">
        <v>85</v>
      </c>
      <c r="T64" s="2"/>
      <c r="U64" s="2"/>
      <c r="V64" s="2"/>
      <c r="W64" s="2"/>
      <c r="X64" s="2"/>
      <c r="Y64" s="2"/>
      <c r="Z64" s="2"/>
      <c r="AA64" s="2"/>
      <c r="AB64" s="2" t="s">
        <v>86</v>
      </c>
      <c r="AC64" s="2"/>
      <c r="AD64" s="14"/>
      <c r="AF64" s="124"/>
      <c r="AG64" s="25"/>
      <c r="AH64" s="115"/>
      <c r="AI64" s="119" t="s">
        <v>87</v>
      </c>
      <c r="AJ64" s="25" t="b">
        <v>0</v>
      </c>
      <c r="AK64" s="115" t="str">
        <f>IF(AJ64=TRUE,AI64,"")</f>
        <v/>
      </c>
    </row>
    <row r="65" spans="2:37" ht="12" customHeight="1" x14ac:dyDescent="0.25">
      <c r="B65" s="24"/>
      <c r="C65" s="2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4"/>
      <c r="Q65" s="33"/>
      <c r="R65" s="28"/>
      <c r="S65" s="29" t="s">
        <v>88</v>
      </c>
      <c r="T65" s="30"/>
      <c r="U65" s="30"/>
      <c r="V65" s="30"/>
      <c r="W65" s="30"/>
      <c r="X65" s="30"/>
      <c r="Y65" s="30"/>
      <c r="Z65" s="30"/>
      <c r="AA65" s="2"/>
      <c r="AB65" s="29" t="s">
        <v>89</v>
      </c>
      <c r="AC65" s="30"/>
      <c r="AD65" s="31"/>
      <c r="AF65" s="119"/>
      <c r="AG65" s="25"/>
      <c r="AH65" s="115"/>
      <c r="AI65" s="125" t="s">
        <v>90</v>
      </c>
      <c r="AJ65" s="25" t="b">
        <v>0</v>
      </c>
      <c r="AK65" s="115" t="str">
        <f t="shared" ref="AK65:AK67" si="0">IF(AJ65=TRUE,AI65,"")</f>
        <v/>
      </c>
    </row>
    <row r="66" spans="2:37" ht="12" customHeight="1" x14ac:dyDescent="0.25">
      <c r="B66" s="24"/>
      <c r="C66" s="23"/>
      <c r="D66" s="2" t="s">
        <v>91</v>
      </c>
      <c r="E66" s="2"/>
      <c r="F66" s="2"/>
      <c r="G66" s="2"/>
      <c r="H66" s="2"/>
      <c r="I66" s="2"/>
      <c r="J66" s="2"/>
      <c r="K66" s="2"/>
      <c r="L66" s="2" t="s">
        <v>92</v>
      </c>
      <c r="M66" s="2"/>
      <c r="N66" s="2"/>
      <c r="O66" s="14"/>
      <c r="Q66" s="33"/>
      <c r="R66" s="30"/>
      <c r="S66" s="29" t="s">
        <v>93</v>
      </c>
      <c r="T66" s="30"/>
      <c r="U66" s="30"/>
      <c r="V66" s="30"/>
      <c r="W66" s="30"/>
      <c r="X66" s="30"/>
      <c r="Y66" s="30"/>
      <c r="Z66" s="30"/>
      <c r="AA66" s="2"/>
      <c r="AB66" s="29" t="s">
        <v>94</v>
      </c>
      <c r="AC66" s="30"/>
      <c r="AD66" s="31"/>
      <c r="AF66" s="124"/>
      <c r="AG66" s="25"/>
      <c r="AH66" s="115"/>
      <c r="AI66" s="125" t="s">
        <v>95</v>
      </c>
      <c r="AJ66" s="25" t="b">
        <v>0</v>
      </c>
      <c r="AK66" s="115" t="str">
        <f t="shared" si="0"/>
        <v/>
      </c>
    </row>
    <row r="67" spans="2:37" ht="12.2" customHeight="1" x14ac:dyDescent="0.25">
      <c r="B67" s="24"/>
      <c r="C67" s="23"/>
      <c r="D67" s="2" t="s">
        <v>96</v>
      </c>
      <c r="E67" s="2"/>
      <c r="F67" s="2"/>
      <c r="G67" s="2"/>
      <c r="H67" s="2"/>
      <c r="I67" s="2"/>
      <c r="J67" s="2"/>
      <c r="K67" s="2"/>
      <c r="L67" s="2" t="s">
        <v>89</v>
      </c>
      <c r="M67" s="2"/>
      <c r="N67" s="2"/>
      <c r="O67" s="14"/>
      <c r="Q67" s="33"/>
      <c r="R67" s="30"/>
      <c r="S67" s="29" t="s">
        <v>97</v>
      </c>
      <c r="T67" s="30"/>
      <c r="U67" s="30"/>
      <c r="V67" s="30"/>
      <c r="W67" s="30"/>
      <c r="X67" s="30"/>
      <c r="Y67" s="30"/>
      <c r="Z67" s="30"/>
      <c r="AA67" s="2"/>
      <c r="AB67" s="29" t="s">
        <v>98</v>
      </c>
      <c r="AC67" s="30"/>
      <c r="AD67" s="31"/>
      <c r="AF67" s="119"/>
      <c r="AG67" s="25"/>
      <c r="AH67" s="115"/>
      <c r="AI67" s="125" t="s">
        <v>99</v>
      </c>
      <c r="AJ67" s="34" t="b">
        <v>0</v>
      </c>
      <c r="AK67" s="115" t="str">
        <f t="shared" si="0"/>
        <v/>
      </c>
    </row>
    <row r="68" spans="2:37" ht="12.2" customHeight="1" x14ac:dyDescent="0.25">
      <c r="B68" s="24"/>
      <c r="C68" s="23"/>
      <c r="D68" s="2" t="s">
        <v>100</v>
      </c>
      <c r="E68" s="2"/>
      <c r="F68" s="2"/>
      <c r="G68" s="2"/>
      <c r="H68" s="2"/>
      <c r="I68" s="2"/>
      <c r="J68" s="2"/>
      <c r="K68" s="2"/>
      <c r="L68" s="2" t="s">
        <v>101</v>
      </c>
      <c r="M68" s="2"/>
      <c r="N68" s="2"/>
      <c r="O68" s="14"/>
      <c r="Q68" s="33"/>
      <c r="R68" s="30"/>
      <c r="S68" s="29" t="s">
        <v>102</v>
      </c>
      <c r="T68" s="30"/>
      <c r="U68" s="2"/>
      <c r="V68" s="2"/>
      <c r="W68" s="2"/>
      <c r="X68" s="2"/>
      <c r="Y68" s="2"/>
      <c r="Z68" s="2"/>
      <c r="AA68" s="2"/>
      <c r="AB68" s="2" t="s">
        <v>103</v>
      </c>
      <c r="AC68" s="2"/>
      <c r="AD68" s="31"/>
      <c r="AF68" s="119" t="s">
        <v>104</v>
      </c>
      <c r="AG68" s="25" t="b">
        <v>0</v>
      </c>
      <c r="AH68" s="115" t="str">
        <f>IF($AG$64=TRUE,AF68,IF(AG68=TRUE,AF68,""))</f>
        <v/>
      </c>
      <c r="AI68" s="119" t="s">
        <v>105</v>
      </c>
      <c r="AJ68" s="34" t="b">
        <v>0</v>
      </c>
      <c r="AK68" s="115" t="str">
        <f t="shared" ref="AK68:AK78" si="1">IF(AJ68=TRUE,AI68,"")</f>
        <v/>
      </c>
    </row>
    <row r="69" spans="2:37" ht="12.2" customHeight="1" x14ac:dyDescent="0.25">
      <c r="B69" s="24"/>
      <c r="C69" s="23"/>
      <c r="D69" s="2" t="s">
        <v>106</v>
      </c>
      <c r="E69" s="2"/>
      <c r="F69" s="2"/>
      <c r="G69" s="2"/>
      <c r="H69" s="2"/>
      <c r="I69" s="2"/>
      <c r="J69" s="2"/>
      <c r="K69" s="2"/>
      <c r="L69" s="2" t="s">
        <v>107</v>
      </c>
      <c r="M69" s="2"/>
      <c r="N69" s="2"/>
      <c r="O69" s="14"/>
      <c r="Q69" s="33"/>
      <c r="R69" s="30"/>
      <c r="S69" s="29" t="s">
        <v>91</v>
      </c>
      <c r="T69" s="30"/>
      <c r="U69" s="30"/>
      <c r="V69" s="30"/>
      <c r="W69" s="30"/>
      <c r="X69" s="30"/>
      <c r="Y69" s="30"/>
      <c r="Z69" s="30"/>
      <c r="AA69" s="2"/>
      <c r="AB69" s="29" t="s">
        <v>92</v>
      </c>
      <c r="AC69" s="30"/>
      <c r="AD69" s="31"/>
      <c r="AF69" s="119" t="s">
        <v>108</v>
      </c>
      <c r="AG69" s="25" t="b">
        <v>0</v>
      </c>
      <c r="AH69" s="115" t="str">
        <f>IF($AG$64=TRUE,AF69,IF(AG69=TRUE,AF69,""))</f>
        <v/>
      </c>
      <c r="AI69" s="125" t="s">
        <v>104</v>
      </c>
      <c r="AJ69" s="34" t="b">
        <v>0</v>
      </c>
      <c r="AK69" s="115" t="str">
        <f t="shared" si="1"/>
        <v/>
      </c>
    </row>
    <row r="70" spans="2:37" ht="12.2" customHeight="1" x14ac:dyDescent="0.2">
      <c r="B70" s="24"/>
      <c r="C70" s="23"/>
      <c r="D70" s="2" t="s">
        <v>109</v>
      </c>
      <c r="E70" s="2"/>
      <c r="F70" s="2"/>
      <c r="G70" s="2"/>
      <c r="H70" s="2"/>
      <c r="I70" s="2"/>
      <c r="J70" s="2"/>
      <c r="K70" s="2"/>
      <c r="L70" s="2" t="s">
        <v>110</v>
      </c>
      <c r="M70" s="2"/>
      <c r="N70" s="2"/>
      <c r="O70" s="14"/>
      <c r="Q70" s="24"/>
      <c r="R70" s="23"/>
      <c r="S70" s="2" t="s">
        <v>111</v>
      </c>
      <c r="T70" s="2"/>
      <c r="U70" s="2"/>
      <c r="V70" s="2"/>
      <c r="W70" s="2"/>
      <c r="X70" s="2"/>
      <c r="Y70" s="2"/>
      <c r="Z70" s="2"/>
      <c r="AA70" s="2"/>
      <c r="AB70" s="2" t="s">
        <v>112</v>
      </c>
      <c r="AC70" s="2"/>
      <c r="AD70" s="14"/>
      <c r="AF70" s="119" t="s">
        <v>113</v>
      </c>
      <c r="AG70" s="25" t="b">
        <v>0</v>
      </c>
      <c r="AH70" s="115" t="str">
        <f>IF($AG$64=TRUE,AF70,IF(AG70=TRUE,AF70,""))</f>
        <v/>
      </c>
      <c r="AI70" s="119" t="s">
        <v>114</v>
      </c>
      <c r="AJ70" s="34" t="b">
        <v>0</v>
      </c>
      <c r="AK70" s="115" t="str">
        <f t="shared" si="1"/>
        <v/>
      </c>
    </row>
    <row r="71" spans="2:37" ht="12.2" customHeight="1" x14ac:dyDescent="0.25">
      <c r="B71" s="24"/>
      <c r="C71" s="23"/>
      <c r="D71" s="2" t="s">
        <v>115</v>
      </c>
      <c r="E71" s="2"/>
      <c r="F71" s="2"/>
      <c r="G71" s="2"/>
      <c r="H71" s="2"/>
      <c r="I71" s="2"/>
      <c r="J71" s="2"/>
      <c r="K71" s="2"/>
      <c r="L71" s="2" t="s">
        <v>110</v>
      </c>
      <c r="M71" s="2"/>
      <c r="N71" s="30"/>
      <c r="O71" s="31"/>
      <c r="Q71" s="24"/>
      <c r="R71" s="23"/>
      <c r="S71" s="2" t="s">
        <v>116</v>
      </c>
      <c r="T71" s="2"/>
      <c r="U71" s="2"/>
      <c r="V71" s="2"/>
      <c r="W71" s="2"/>
      <c r="X71" s="2"/>
      <c r="Y71" s="2"/>
      <c r="Z71" s="2"/>
      <c r="AA71" s="2"/>
      <c r="AB71" s="2" t="s">
        <v>117</v>
      </c>
      <c r="AC71" s="2"/>
      <c r="AD71" s="14"/>
      <c r="AF71" s="119" t="s">
        <v>118</v>
      </c>
      <c r="AG71" s="25" t="b">
        <v>0</v>
      </c>
      <c r="AH71" s="115" t="str">
        <f>IF($AG$64=TRUE,AF71,IF(AG71=TRUE,AF71,""))</f>
        <v/>
      </c>
      <c r="AI71" s="119" t="s">
        <v>119</v>
      </c>
      <c r="AJ71" s="34" t="b">
        <v>0</v>
      </c>
      <c r="AK71" s="115" t="str">
        <f t="shared" si="1"/>
        <v/>
      </c>
    </row>
    <row r="72" spans="2:37" ht="12.2" customHeight="1" x14ac:dyDescent="0.25">
      <c r="B72" s="27" t="s">
        <v>120</v>
      </c>
      <c r="C72" s="30"/>
      <c r="D72" s="29" t="s">
        <v>121</v>
      </c>
      <c r="E72" s="30"/>
      <c r="F72" s="30"/>
      <c r="G72" s="30"/>
      <c r="H72" s="30"/>
      <c r="I72" s="30"/>
      <c r="J72" s="30"/>
      <c r="K72" s="30"/>
      <c r="L72" s="29" t="s">
        <v>122</v>
      </c>
      <c r="M72" s="30"/>
      <c r="N72" s="30"/>
      <c r="O72" s="31"/>
      <c r="Q72" s="24"/>
      <c r="R72" s="23"/>
      <c r="S72" s="2" t="s">
        <v>123</v>
      </c>
      <c r="T72" s="2"/>
      <c r="U72" s="2"/>
      <c r="V72" s="2"/>
      <c r="W72" s="2"/>
      <c r="X72" s="2"/>
      <c r="Y72" s="2"/>
      <c r="Z72" s="2"/>
      <c r="AA72" s="2"/>
      <c r="AB72" s="2" t="s">
        <v>124</v>
      </c>
      <c r="AC72" s="2"/>
      <c r="AD72" s="14"/>
      <c r="AF72" s="119" t="s">
        <v>125</v>
      </c>
      <c r="AG72" s="25" t="b">
        <v>0</v>
      </c>
      <c r="AH72" s="115" t="str">
        <f t="shared" ref="AH72:AH77" si="2">IF($AG$64=TRUE,AF72,IF($AG$66=TRUE,AF72,IF(AG72=TRUE,AF72,"")))</f>
        <v/>
      </c>
      <c r="AI72" s="119" t="s">
        <v>126</v>
      </c>
      <c r="AJ72" s="34" t="b">
        <v>0</v>
      </c>
      <c r="AK72" s="115" t="str">
        <f t="shared" si="1"/>
        <v/>
      </c>
    </row>
    <row r="73" spans="2:37" ht="12.2" customHeight="1" x14ac:dyDescent="0.25">
      <c r="B73" s="33"/>
      <c r="C73" s="30"/>
      <c r="D73" s="29" t="s">
        <v>127</v>
      </c>
      <c r="E73" s="30"/>
      <c r="F73" s="30"/>
      <c r="G73" s="30"/>
      <c r="H73" s="30"/>
      <c r="I73" s="30"/>
      <c r="J73" s="30"/>
      <c r="K73" s="30"/>
      <c r="L73" s="29" t="s">
        <v>128</v>
      </c>
      <c r="M73" s="30"/>
      <c r="N73" s="30"/>
      <c r="O73" s="31"/>
      <c r="Q73" s="24"/>
      <c r="R73" s="23"/>
      <c r="S73" s="2" t="s">
        <v>129</v>
      </c>
      <c r="T73" s="2"/>
      <c r="U73" s="2"/>
      <c r="V73" s="2"/>
      <c r="W73" s="2"/>
      <c r="X73" s="2"/>
      <c r="Y73" s="2"/>
      <c r="Z73" s="2"/>
      <c r="AA73" s="2"/>
      <c r="AB73" s="2" t="s">
        <v>130</v>
      </c>
      <c r="AC73" s="2"/>
      <c r="AD73" s="14"/>
      <c r="AF73" s="119" t="s">
        <v>131</v>
      </c>
      <c r="AG73" s="25" t="b">
        <v>0</v>
      </c>
      <c r="AH73" s="115" t="str">
        <f t="shared" si="2"/>
        <v/>
      </c>
      <c r="AI73" s="119" t="s">
        <v>132</v>
      </c>
      <c r="AJ73" s="34" t="b">
        <v>0</v>
      </c>
      <c r="AK73" s="115" t="str">
        <f t="shared" si="1"/>
        <v/>
      </c>
    </row>
    <row r="74" spans="2:37" ht="12.2" customHeight="1" x14ac:dyDescent="0.25">
      <c r="B74" s="33"/>
      <c r="C74" s="30"/>
      <c r="D74" s="29" t="s">
        <v>133</v>
      </c>
      <c r="E74" s="30"/>
      <c r="F74" s="30"/>
      <c r="G74" s="30"/>
      <c r="H74" s="30"/>
      <c r="I74" s="30"/>
      <c r="J74" s="30"/>
      <c r="K74" s="30"/>
      <c r="L74" s="29" t="s">
        <v>128</v>
      </c>
      <c r="M74" s="30"/>
      <c r="N74" s="30"/>
      <c r="O74" s="31"/>
      <c r="P74" s="32"/>
      <c r="Q74" s="24"/>
      <c r="R74" s="23"/>
      <c r="S74" s="2" t="s">
        <v>134</v>
      </c>
      <c r="T74" s="2"/>
      <c r="U74" s="2"/>
      <c r="V74" s="2"/>
      <c r="W74" s="2"/>
      <c r="X74" s="2"/>
      <c r="Y74" s="2"/>
      <c r="Z74" s="2"/>
      <c r="AA74" s="2"/>
      <c r="AB74" s="2" t="s">
        <v>135</v>
      </c>
      <c r="AC74" s="2"/>
      <c r="AD74" s="14"/>
      <c r="AF74" s="125" t="s">
        <v>136</v>
      </c>
      <c r="AG74" s="25" t="b">
        <v>0</v>
      </c>
      <c r="AH74" s="115" t="str">
        <f t="shared" si="2"/>
        <v/>
      </c>
      <c r="AI74" s="119" t="s">
        <v>137</v>
      </c>
      <c r="AJ74" s="34" t="b">
        <v>0</v>
      </c>
      <c r="AK74" s="115" t="str">
        <f t="shared" si="1"/>
        <v/>
      </c>
    </row>
    <row r="75" spans="2:37" ht="12.2" customHeight="1" x14ac:dyDescent="0.25">
      <c r="B75" s="33"/>
      <c r="C75" s="30"/>
      <c r="D75" s="29" t="s">
        <v>138</v>
      </c>
      <c r="E75" s="30"/>
      <c r="F75" s="30"/>
      <c r="G75" s="30"/>
      <c r="H75" s="30"/>
      <c r="I75" s="30"/>
      <c r="J75" s="30"/>
      <c r="K75" s="30"/>
      <c r="L75" s="29" t="s">
        <v>139</v>
      </c>
      <c r="M75" s="30"/>
      <c r="N75" s="30"/>
      <c r="O75" s="31"/>
      <c r="P75" s="32"/>
      <c r="Q75" s="24"/>
      <c r="R75" s="23"/>
      <c r="S75" s="2" t="s">
        <v>140</v>
      </c>
      <c r="T75" s="2"/>
      <c r="U75" s="2"/>
      <c r="V75" s="2"/>
      <c r="W75" s="2"/>
      <c r="X75" s="2"/>
      <c r="Y75" s="2"/>
      <c r="Z75" s="2"/>
      <c r="AA75" s="2"/>
      <c r="AB75" s="2" t="s">
        <v>141</v>
      </c>
      <c r="AC75" s="2"/>
      <c r="AD75" s="14"/>
      <c r="AF75" s="125" t="s">
        <v>142</v>
      </c>
      <c r="AG75" s="25" t="b">
        <v>0</v>
      </c>
      <c r="AH75" s="115" t="str">
        <f t="shared" si="2"/>
        <v/>
      </c>
      <c r="AI75" s="119" t="s">
        <v>143</v>
      </c>
      <c r="AJ75" s="34" t="b">
        <v>0</v>
      </c>
      <c r="AK75" s="115" t="str">
        <f t="shared" si="1"/>
        <v/>
      </c>
    </row>
    <row r="76" spans="2:37" ht="12.2" customHeight="1" x14ac:dyDescent="0.25">
      <c r="B76" s="24"/>
      <c r="C76" s="23"/>
      <c r="D76" s="2" t="s">
        <v>144</v>
      </c>
      <c r="E76" s="2"/>
      <c r="F76" s="2"/>
      <c r="G76" s="2"/>
      <c r="H76" s="2"/>
      <c r="I76" s="2"/>
      <c r="J76" s="2"/>
      <c r="K76" s="2"/>
      <c r="L76" s="2" t="s">
        <v>145</v>
      </c>
      <c r="M76" s="2"/>
      <c r="N76" s="2"/>
      <c r="O76" s="14"/>
      <c r="P76" s="32"/>
      <c r="Q76" s="24"/>
      <c r="R76" s="23"/>
      <c r="S76" s="2" t="s">
        <v>146</v>
      </c>
      <c r="T76" s="2"/>
      <c r="U76" s="2"/>
      <c r="V76" s="2"/>
      <c r="W76" s="2"/>
      <c r="X76" s="2"/>
      <c r="Y76" s="2"/>
      <c r="Z76" s="2"/>
      <c r="AA76" s="2"/>
      <c r="AB76" s="2" t="s">
        <v>147</v>
      </c>
      <c r="AC76" s="2"/>
      <c r="AD76" s="14"/>
      <c r="AF76" s="125" t="s">
        <v>148</v>
      </c>
      <c r="AG76" s="25" t="b">
        <v>0</v>
      </c>
      <c r="AH76" s="115" t="str">
        <f t="shared" si="2"/>
        <v/>
      </c>
      <c r="AI76" s="119" t="s">
        <v>149</v>
      </c>
      <c r="AJ76" s="34" t="b">
        <v>0</v>
      </c>
      <c r="AK76" s="115" t="str">
        <f t="shared" si="1"/>
        <v/>
      </c>
    </row>
    <row r="77" spans="2:37" ht="12.2" customHeight="1" x14ac:dyDescent="0.25">
      <c r="B77" s="24"/>
      <c r="C77" s="23"/>
      <c r="D77" s="2" t="s">
        <v>150</v>
      </c>
      <c r="E77" s="2"/>
      <c r="F77" s="2"/>
      <c r="G77" s="2"/>
      <c r="H77" s="2"/>
      <c r="I77" s="2"/>
      <c r="J77" s="2"/>
      <c r="K77" s="2"/>
      <c r="L77" s="2" t="s">
        <v>151</v>
      </c>
      <c r="M77" s="2"/>
      <c r="N77" s="2"/>
      <c r="O77" s="14"/>
      <c r="P77" s="32"/>
      <c r="Q77" s="24"/>
      <c r="R77" s="23"/>
      <c r="S77" s="2" t="s">
        <v>152</v>
      </c>
      <c r="T77" s="2"/>
      <c r="U77" s="2"/>
      <c r="V77" s="2"/>
      <c r="W77" s="2"/>
      <c r="X77" s="2"/>
      <c r="Y77" s="2"/>
      <c r="Z77" s="2"/>
      <c r="AA77" s="2"/>
      <c r="AB77" s="2" t="s">
        <v>153</v>
      </c>
      <c r="AC77" s="2"/>
      <c r="AD77" s="14"/>
      <c r="AF77" s="125" t="s">
        <v>154</v>
      </c>
      <c r="AG77" s="25" t="b">
        <v>0</v>
      </c>
      <c r="AH77" s="115" t="str">
        <f t="shared" si="2"/>
        <v/>
      </c>
      <c r="AI77" s="119" t="s">
        <v>155</v>
      </c>
      <c r="AJ77" s="34" t="b">
        <v>0</v>
      </c>
      <c r="AK77" s="115" t="str">
        <f t="shared" si="1"/>
        <v/>
      </c>
    </row>
    <row r="78" spans="2:37" ht="12.2" customHeight="1" x14ac:dyDescent="0.25">
      <c r="B78" s="24"/>
      <c r="C78" s="23"/>
      <c r="D78" s="2" t="s">
        <v>156</v>
      </c>
      <c r="E78" s="2"/>
      <c r="F78" s="2"/>
      <c r="G78" s="2"/>
      <c r="H78" s="2"/>
      <c r="I78" s="2"/>
      <c r="J78" s="2"/>
      <c r="K78" s="2"/>
      <c r="L78" s="2" t="s">
        <v>157</v>
      </c>
      <c r="M78" s="2"/>
      <c r="N78" s="2"/>
      <c r="O78" s="14"/>
      <c r="P78" s="32"/>
      <c r="Q78" s="35"/>
      <c r="R78" s="36"/>
      <c r="S78" s="8" t="s">
        <v>158</v>
      </c>
      <c r="T78" s="8"/>
      <c r="U78" s="8"/>
      <c r="V78" s="8"/>
      <c r="W78" s="8"/>
      <c r="X78" s="8"/>
      <c r="Y78" s="8"/>
      <c r="Z78" s="8"/>
      <c r="AA78" s="8"/>
      <c r="AB78" s="8" t="s">
        <v>159</v>
      </c>
      <c r="AC78" s="8"/>
      <c r="AD78" s="16"/>
      <c r="AF78" s="95" t="s">
        <v>160</v>
      </c>
      <c r="AG78" s="88" t="b">
        <v>0</v>
      </c>
      <c r="AH78" s="115" t="str">
        <f t="shared" ref="AH78:AH79" si="3">IF(AG78=TRUE,AF78,"")</f>
        <v/>
      </c>
      <c r="AI78" s="126" t="s">
        <v>161</v>
      </c>
      <c r="AJ78" s="39" t="b">
        <v>0</v>
      </c>
      <c r="AK78" s="116" t="str">
        <f t="shared" si="1"/>
        <v/>
      </c>
    </row>
    <row r="79" spans="2:37" ht="12.2" customHeight="1" x14ac:dyDescent="0.2">
      <c r="B79" s="24"/>
      <c r="C79" s="23"/>
      <c r="D79" s="2" t="s">
        <v>162</v>
      </c>
      <c r="E79" s="2"/>
      <c r="F79" s="2"/>
      <c r="G79" s="2"/>
      <c r="H79" s="2"/>
      <c r="I79" s="2"/>
      <c r="J79" s="2"/>
      <c r="K79" s="2"/>
      <c r="L79" s="2" t="s">
        <v>163</v>
      </c>
      <c r="M79" s="2"/>
      <c r="N79" s="2"/>
      <c r="O79" s="14"/>
      <c r="AF79" s="95" t="s">
        <v>164</v>
      </c>
      <c r="AG79" s="88" t="b">
        <v>0</v>
      </c>
      <c r="AH79" s="115" t="str">
        <f t="shared" si="3"/>
        <v/>
      </c>
    </row>
    <row r="80" spans="2:37" ht="12.2" customHeight="1" x14ac:dyDescent="0.2">
      <c r="B80" s="24"/>
      <c r="C80" s="23"/>
      <c r="D80" s="2" t="s">
        <v>63</v>
      </c>
      <c r="E80" s="2"/>
      <c r="F80" s="2"/>
      <c r="G80" s="2"/>
      <c r="H80" s="2"/>
      <c r="I80" s="2"/>
      <c r="J80" s="2"/>
      <c r="K80" s="2"/>
      <c r="L80" s="2" t="s">
        <v>165</v>
      </c>
      <c r="M80" s="2"/>
      <c r="N80" s="2"/>
      <c r="O80" s="14"/>
      <c r="AF80" s="95" t="s">
        <v>166</v>
      </c>
      <c r="AG80" s="88" t="b">
        <v>0</v>
      </c>
      <c r="AH80" s="115" t="str">
        <f>IF(AG80=TRUE,AF80,"")</f>
        <v/>
      </c>
    </row>
    <row r="81" spans="1:42" ht="12.2" customHeight="1" x14ac:dyDescent="0.2">
      <c r="B81" s="24"/>
      <c r="C81" s="23"/>
      <c r="D81" s="2" t="s">
        <v>167</v>
      </c>
      <c r="E81" s="2"/>
      <c r="F81" s="2"/>
      <c r="G81" s="2"/>
      <c r="H81" s="2"/>
      <c r="I81" s="2"/>
      <c r="J81" s="2"/>
      <c r="K81" s="2"/>
      <c r="L81" s="2" t="s">
        <v>168</v>
      </c>
      <c r="M81" s="2"/>
      <c r="N81" s="2"/>
      <c r="O81" s="14"/>
      <c r="AF81" s="119" t="s">
        <v>169</v>
      </c>
      <c r="AG81" s="25" t="b">
        <v>0</v>
      </c>
      <c r="AH81" s="115" t="str">
        <f t="shared" ref="AH81:AH84" si="4">IF(AG81=TRUE,AF81,"")</f>
        <v/>
      </c>
      <c r="AI81" s="127"/>
      <c r="AJ81" s="111"/>
      <c r="AK81" s="117"/>
    </row>
    <row r="82" spans="1:42" ht="12.2" customHeight="1" x14ac:dyDescent="0.2">
      <c r="B82" s="24"/>
      <c r="C82" s="23"/>
      <c r="D82" s="2" t="s">
        <v>170</v>
      </c>
      <c r="E82" s="2"/>
      <c r="F82" s="2"/>
      <c r="G82" s="2"/>
      <c r="H82" s="2"/>
      <c r="I82" s="2"/>
      <c r="J82" s="2"/>
      <c r="K82" s="2"/>
      <c r="L82" s="2" t="s">
        <v>171</v>
      </c>
      <c r="M82" s="2"/>
      <c r="N82" s="2"/>
      <c r="O82" s="14"/>
      <c r="AF82" s="119" t="s">
        <v>172</v>
      </c>
      <c r="AG82" s="25" t="b">
        <v>0</v>
      </c>
      <c r="AH82" s="115" t="str">
        <f t="shared" si="4"/>
        <v/>
      </c>
      <c r="AI82" s="126" t="s">
        <v>173</v>
      </c>
      <c r="AJ82" s="37" t="b">
        <v>0</v>
      </c>
      <c r="AK82" s="116"/>
      <c r="AL82" s="25"/>
    </row>
    <row r="83" spans="1:42" ht="12.2" customHeight="1" x14ac:dyDescent="0.2">
      <c r="B83" s="24"/>
      <c r="C83" s="23"/>
      <c r="D83" s="2" t="s">
        <v>174</v>
      </c>
      <c r="E83" s="2"/>
      <c r="F83" s="2"/>
      <c r="G83" s="2"/>
      <c r="H83" s="2"/>
      <c r="I83" s="2"/>
      <c r="J83" s="2"/>
      <c r="K83" s="2"/>
      <c r="L83" s="2" t="s">
        <v>175</v>
      </c>
      <c r="M83" s="2"/>
      <c r="N83" s="2"/>
      <c r="O83" s="14"/>
      <c r="AF83" s="119" t="s">
        <v>176</v>
      </c>
      <c r="AG83" s="25" t="b">
        <v>0</v>
      </c>
      <c r="AH83" s="115" t="str">
        <f t="shared" si="4"/>
        <v/>
      </c>
    </row>
    <row r="84" spans="1:42" ht="12.2" customHeight="1" x14ac:dyDescent="0.2">
      <c r="B84" s="24"/>
      <c r="C84" s="23"/>
      <c r="D84" s="2" t="s">
        <v>177</v>
      </c>
      <c r="E84" s="2"/>
      <c r="F84" s="2"/>
      <c r="G84" s="2"/>
      <c r="H84" s="2"/>
      <c r="I84" s="2"/>
      <c r="J84" s="2"/>
      <c r="K84" s="2"/>
      <c r="L84" s="2" t="s">
        <v>178</v>
      </c>
      <c r="M84" s="2"/>
      <c r="N84" s="2"/>
      <c r="O84" s="14"/>
      <c r="AF84" s="119" t="s">
        <v>179</v>
      </c>
      <c r="AG84" s="25" t="b">
        <v>0</v>
      </c>
      <c r="AH84" s="115" t="str">
        <f t="shared" si="4"/>
        <v/>
      </c>
    </row>
    <row r="85" spans="1:42" ht="14.25" x14ac:dyDescent="0.2">
      <c r="B85" s="24"/>
      <c r="C85" s="23"/>
      <c r="D85" s="2" t="s">
        <v>180</v>
      </c>
      <c r="E85" s="2"/>
      <c r="F85" s="2"/>
      <c r="G85" s="2"/>
      <c r="H85" s="2"/>
      <c r="I85" s="2"/>
      <c r="J85" s="2"/>
      <c r="K85" s="2"/>
      <c r="L85" s="2" t="s">
        <v>181</v>
      </c>
      <c r="M85" s="2"/>
      <c r="N85" s="2"/>
      <c r="O85" s="14"/>
      <c r="Q85" s="199" t="s">
        <v>182</v>
      </c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1"/>
      <c r="AF85" s="119" t="s">
        <v>183</v>
      </c>
      <c r="AG85" s="25" t="b">
        <v>0</v>
      </c>
      <c r="AH85" s="115" t="str">
        <f t="shared" ref="AH85:AH92" si="5">IF(AG85=TRUE,AF85,"")</f>
        <v/>
      </c>
      <c r="AI85" s="122"/>
      <c r="AJ85" s="40"/>
      <c r="AK85" s="113"/>
    </row>
    <row r="86" spans="1:42" x14ac:dyDescent="0.2">
      <c r="B86" s="24"/>
      <c r="C86" s="23"/>
      <c r="D86" s="2" t="s">
        <v>184</v>
      </c>
      <c r="E86" s="2"/>
      <c r="F86" s="2"/>
      <c r="G86" s="2"/>
      <c r="H86" s="2"/>
      <c r="I86" s="2"/>
      <c r="J86" s="2"/>
      <c r="K86" s="2"/>
      <c r="L86" s="2" t="s">
        <v>185</v>
      </c>
      <c r="M86" s="2"/>
      <c r="N86" s="2"/>
      <c r="O86" s="14"/>
      <c r="Q86" s="93"/>
      <c r="R86" s="94"/>
      <c r="S86" s="9"/>
      <c r="T86" s="103"/>
      <c r="U86" s="103"/>
      <c r="V86" s="103"/>
      <c r="W86" s="103"/>
      <c r="X86" s="103"/>
      <c r="Y86" s="103"/>
      <c r="Z86" s="103"/>
      <c r="AA86" s="9"/>
      <c r="AB86" s="9"/>
      <c r="AC86" s="9"/>
      <c r="AD86" s="77"/>
      <c r="AF86" s="119" t="s">
        <v>186</v>
      </c>
      <c r="AG86" s="25" t="b">
        <v>0</v>
      </c>
      <c r="AH86" s="115" t="str">
        <f t="shared" si="5"/>
        <v/>
      </c>
      <c r="AI86" s="119"/>
      <c r="AJ86" s="25"/>
      <c r="AK86" s="115"/>
    </row>
    <row r="87" spans="1:42" x14ac:dyDescent="0.2">
      <c r="B87" s="24"/>
      <c r="C87" s="23"/>
      <c r="D87" s="2" t="s">
        <v>187</v>
      </c>
      <c r="E87" s="2"/>
      <c r="F87" s="2"/>
      <c r="G87" s="2"/>
      <c r="H87" s="2"/>
      <c r="I87" s="2"/>
      <c r="J87" s="2"/>
      <c r="K87" s="2"/>
      <c r="L87" s="2" t="s">
        <v>188</v>
      </c>
      <c r="M87" s="2"/>
      <c r="N87" s="2"/>
      <c r="O87" s="14"/>
      <c r="Q87" s="24"/>
      <c r="R87" s="23"/>
      <c r="S87" s="102" t="s">
        <v>189</v>
      </c>
      <c r="T87" s="102"/>
      <c r="U87" s="102"/>
      <c r="V87" s="102"/>
      <c r="W87" s="102"/>
      <c r="X87" s="102"/>
      <c r="Y87" s="102"/>
      <c r="Z87" s="102"/>
      <c r="AA87" s="2"/>
      <c r="AB87" s="2"/>
      <c r="AC87" s="2"/>
      <c r="AD87" s="14"/>
      <c r="AF87" s="119"/>
      <c r="AG87" s="25"/>
      <c r="AH87" s="115" t="str">
        <f t="shared" si="5"/>
        <v/>
      </c>
      <c r="AI87" s="37"/>
      <c r="AJ87" s="37"/>
      <c r="AK87" s="116"/>
    </row>
    <row r="88" spans="1:42" x14ac:dyDescent="0.2">
      <c r="B88" s="24"/>
      <c r="C88" s="23"/>
      <c r="D88" s="2" t="s">
        <v>123</v>
      </c>
      <c r="E88" s="2"/>
      <c r="F88" s="2"/>
      <c r="G88" s="2"/>
      <c r="H88" s="2"/>
      <c r="I88" s="2"/>
      <c r="J88" s="2"/>
      <c r="K88" s="2"/>
      <c r="L88" s="2" t="s">
        <v>124</v>
      </c>
      <c r="M88" s="2"/>
      <c r="N88" s="2"/>
      <c r="O88" s="14"/>
      <c r="Q88" s="24"/>
      <c r="R88" s="23"/>
      <c r="S88" s="2" t="s">
        <v>190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14"/>
      <c r="AF88" s="119" t="s">
        <v>191</v>
      </c>
      <c r="AG88" s="25" t="b">
        <v>0</v>
      </c>
      <c r="AH88" s="115" t="str">
        <f t="shared" si="5"/>
        <v/>
      </c>
    </row>
    <row r="89" spans="1:42" ht="14.25" customHeight="1" x14ac:dyDescent="0.2">
      <c r="B89" s="35"/>
      <c r="C89" s="36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16"/>
      <c r="Q89" s="35"/>
      <c r="R89" s="36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16"/>
      <c r="AF89" s="119" t="s">
        <v>192</v>
      </c>
      <c r="AG89" s="25" t="b">
        <v>0</v>
      </c>
      <c r="AH89" s="115" t="str">
        <f t="shared" si="5"/>
        <v/>
      </c>
      <c r="AI89" s="40" t="s">
        <v>193</v>
      </c>
      <c r="AJ89" s="40"/>
      <c r="AK89" s="113"/>
    </row>
    <row r="90" spans="1:42" s="23" customFormat="1" ht="4.5" customHeight="1" x14ac:dyDescent="0.2">
      <c r="Q90" s="36"/>
      <c r="R90" s="109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41"/>
      <c r="AF90" s="123"/>
      <c r="AG90" s="41"/>
      <c r="AH90" s="115" t="str">
        <f t="shared" si="5"/>
        <v/>
      </c>
      <c r="AI90" s="41"/>
      <c r="AJ90" s="41"/>
      <c r="AK90" s="114"/>
      <c r="AL90" s="41"/>
      <c r="AM90" s="41"/>
      <c r="AN90" s="41"/>
      <c r="AO90" s="41"/>
    </row>
    <row r="91" spans="1:42" ht="14.25" x14ac:dyDescent="0.2">
      <c r="A91" s="14"/>
      <c r="B91" s="199" t="s">
        <v>194</v>
      </c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1"/>
      <c r="Q91" s="199" t="s">
        <v>195</v>
      </c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1"/>
      <c r="AE91" s="25"/>
      <c r="AF91" s="119" t="s">
        <v>196</v>
      </c>
      <c r="AG91" s="25" t="b">
        <v>0</v>
      </c>
      <c r="AH91" s="115" t="str">
        <f t="shared" si="5"/>
        <v/>
      </c>
      <c r="AI91" s="25" t="s">
        <v>189</v>
      </c>
      <c r="AJ91" s="25" t="b">
        <v>0</v>
      </c>
      <c r="AK91" s="115" t="str">
        <f t="shared" ref="AK91:AK94" si="6">IF(AJ91=TRUE,AI91,"")</f>
        <v/>
      </c>
      <c r="AP91" s="2"/>
    </row>
    <row r="92" spans="1:42" x14ac:dyDescent="0.2">
      <c r="B92" s="19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2"/>
      <c r="Q92" s="24"/>
      <c r="R92" s="23"/>
      <c r="S92" s="2" t="s">
        <v>197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14"/>
      <c r="AF92" s="126" t="s">
        <v>126</v>
      </c>
      <c r="AG92" s="37" t="b">
        <v>0</v>
      </c>
      <c r="AH92" s="115" t="str">
        <f t="shared" si="5"/>
        <v/>
      </c>
      <c r="AI92" s="119" t="s">
        <v>190</v>
      </c>
      <c r="AJ92" s="25" t="b">
        <v>0</v>
      </c>
      <c r="AK92" s="115" t="str">
        <f t="shared" si="6"/>
        <v/>
      </c>
    </row>
    <row r="93" spans="1:42" x14ac:dyDescent="0.2">
      <c r="B93" s="24"/>
      <c r="C93" s="23"/>
      <c r="D93" s="2" t="s">
        <v>198</v>
      </c>
      <c r="E93" s="2"/>
      <c r="F93" s="2"/>
      <c r="G93" s="2"/>
      <c r="H93" s="2"/>
      <c r="I93" s="2"/>
      <c r="J93" s="2"/>
      <c r="K93" s="2"/>
      <c r="L93" s="2" t="s">
        <v>199</v>
      </c>
      <c r="M93" s="2"/>
      <c r="N93" s="2"/>
      <c r="O93" s="14"/>
      <c r="Q93" s="24"/>
      <c r="R93" s="23"/>
      <c r="S93" s="26" t="s">
        <v>200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14"/>
      <c r="AF93" s="25"/>
      <c r="AI93" s="119" t="s">
        <v>201</v>
      </c>
      <c r="AJ93" s="25" t="b">
        <v>0</v>
      </c>
      <c r="AK93" s="115" t="str">
        <f t="shared" si="6"/>
        <v/>
      </c>
    </row>
    <row r="94" spans="1:42" x14ac:dyDescent="0.2">
      <c r="B94" s="24"/>
      <c r="C94" s="23"/>
      <c r="D94" s="2" t="s">
        <v>202</v>
      </c>
      <c r="E94" s="2"/>
      <c r="F94" s="2"/>
      <c r="G94" s="2"/>
      <c r="H94" s="2"/>
      <c r="I94" s="2"/>
      <c r="J94" s="2"/>
      <c r="K94" s="2"/>
      <c r="L94" s="2" t="s">
        <v>203</v>
      </c>
      <c r="M94" s="2"/>
      <c r="N94" s="2"/>
      <c r="O94" s="14"/>
      <c r="Q94" s="24"/>
      <c r="R94" s="23"/>
      <c r="S94" s="2" t="s">
        <v>204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14"/>
      <c r="AF94" s="25"/>
      <c r="AI94" s="119" t="s">
        <v>205</v>
      </c>
      <c r="AJ94" s="25" t="b">
        <v>0</v>
      </c>
      <c r="AK94" s="115" t="str">
        <f t="shared" si="6"/>
        <v/>
      </c>
    </row>
    <row r="95" spans="1:42" x14ac:dyDescent="0.2">
      <c r="C95" s="23"/>
      <c r="D95" s="2" t="s">
        <v>206</v>
      </c>
      <c r="E95" s="2"/>
      <c r="F95" s="2"/>
      <c r="G95" s="2"/>
      <c r="H95" s="2"/>
      <c r="I95" s="2"/>
      <c r="J95" s="2"/>
      <c r="K95" s="2"/>
      <c r="L95" s="2" t="s">
        <v>207</v>
      </c>
      <c r="M95" s="2"/>
      <c r="N95" s="2"/>
      <c r="O95" s="14"/>
      <c r="Q95" s="24"/>
      <c r="R95" s="23"/>
      <c r="S95" s="26" t="s">
        <v>237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14"/>
      <c r="AE95" s="25"/>
      <c r="AF95" s="37"/>
      <c r="AI95" s="119"/>
      <c r="AJ95" s="25"/>
      <c r="AK95" s="115"/>
    </row>
    <row r="96" spans="1:42" x14ac:dyDescent="0.2">
      <c r="B96" s="35"/>
      <c r="C96" s="36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6"/>
      <c r="Q96" s="24"/>
      <c r="R96" s="23"/>
      <c r="S96" s="2" t="s">
        <v>208</v>
      </c>
      <c r="T96" s="2"/>
      <c r="U96" s="2"/>
      <c r="V96" s="2"/>
      <c r="W96" s="2"/>
      <c r="X96" s="2"/>
      <c r="Y96" s="2"/>
      <c r="Z96" s="2"/>
      <c r="AA96" s="2"/>
      <c r="AB96" s="2" t="s">
        <v>209</v>
      </c>
      <c r="AC96" s="2"/>
      <c r="AD96" s="14"/>
      <c r="AF96" s="122" t="s">
        <v>58</v>
      </c>
      <c r="AG96" s="40"/>
      <c r="AH96" s="113"/>
      <c r="AI96" s="119" t="s">
        <v>210</v>
      </c>
      <c r="AJ96" s="25" t="b">
        <v>0</v>
      </c>
      <c r="AK96" s="115" t="str">
        <f>IF($AJ$94=TRUE,AI96,IF(AJ96=TRUE,AI96,""))</f>
        <v/>
      </c>
    </row>
    <row r="97" spans="1:37" x14ac:dyDescent="0.2">
      <c r="Q97" s="24"/>
      <c r="R97" s="23"/>
      <c r="S97" s="2" t="s">
        <v>211</v>
      </c>
      <c r="T97" s="2"/>
      <c r="U97" s="2"/>
      <c r="V97" s="2"/>
      <c r="W97" s="2"/>
      <c r="X97" s="2"/>
      <c r="Y97" s="2"/>
      <c r="Z97" s="2"/>
      <c r="AA97" s="2"/>
      <c r="AB97" s="2" t="s">
        <v>212</v>
      </c>
      <c r="AC97" s="2"/>
      <c r="AD97" s="14"/>
      <c r="AF97" s="119" t="s">
        <v>213</v>
      </c>
      <c r="AG97" s="25" t="b">
        <v>0</v>
      </c>
      <c r="AH97" s="115" t="str">
        <f>IF(AG97=TRUE,AF97,"")</f>
        <v/>
      </c>
      <c r="AI97" s="119" t="s">
        <v>214</v>
      </c>
      <c r="AJ97" s="25" t="b">
        <v>0</v>
      </c>
      <c r="AK97" s="115" t="str">
        <f>IF($AJ$94=TRUE,AI97,IF(AJ97=TRUE,AI97,""))</f>
        <v/>
      </c>
    </row>
    <row r="98" spans="1:37" ht="12" customHeight="1" x14ac:dyDescent="0.2">
      <c r="B98" s="199" t="s">
        <v>215</v>
      </c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1"/>
      <c r="Q98" s="24"/>
      <c r="R98" s="23"/>
      <c r="S98" s="2" t="s">
        <v>216</v>
      </c>
      <c r="T98" s="2"/>
      <c r="U98" s="2"/>
      <c r="V98" s="2"/>
      <c r="W98" s="2"/>
      <c r="X98" s="2"/>
      <c r="Y98" s="2"/>
      <c r="Z98" s="2"/>
      <c r="AA98" s="2"/>
      <c r="AB98" s="2" t="s">
        <v>217</v>
      </c>
      <c r="AC98" s="2"/>
      <c r="AD98" s="14"/>
      <c r="AF98" s="119" t="s">
        <v>218</v>
      </c>
      <c r="AG98" s="25" t="b">
        <v>0</v>
      </c>
      <c r="AH98" s="115" t="str">
        <f>IF(AG98=TRUE,AF98,"")</f>
        <v/>
      </c>
      <c r="AI98" s="119" t="s">
        <v>238</v>
      </c>
      <c r="AJ98" s="25" t="b">
        <v>0</v>
      </c>
      <c r="AK98" s="115" t="str">
        <f>IF($AJ$94=TRUE,AI98,IF(AJ98=TRUE,AI98,""))</f>
        <v/>
      </c>
    </row>
    <row r="99" spans="1:37" ht="12" customHeight="1" x14ac:dyDescent="0.2">
      <c r="A99" s="14"/>
      <c r="B99" s="24"/>
      <c r="C99" s="23"/>
      <c r="E99" s="108"/>
      <c r="F99" s="108"/>
      <c r="G99" s="108"/>
      <c r="H99" s="108"/>
      <c r="I99" s="108"/>
      <c r="J99" s="108"/>
      <c r="K99" s="108"/>
      <c r="L99" s="108"/>
      <c r="M99" s="137"/>
      <c r="N99" s="137"/>
      <c r="O99" s="138"/>
      <c r="Q99" s="24"/>
      <c r="R99" s="23"/>
      <c r="S99" s="86" t="s">
        <v>219</v>
      </c>
      <c r="T99" s="2"/>
      <c r="U99" s="2"/>
      <c r="V99" s="2"/>
      <c r="W99" s="2"/>
      <c r="X99" s="2"/>
      <c r="Y99" s="2"/>
      <c r="Z99" s="2"/>
      <c r="AA99" s="2"/>
      <c r="AB99" s="2" t="s">
        <v>220</v>
      </c>
      <c r="AC99" s="2"/>
      <c r="AD99" s="14"/>
      <c r="AF99" s="126" t="s">
        <v>221</v>
      </c>
      <c r="AG99" s="37" t="b">
        <v>0</v>
      </c>
      <c r="AH99" s="116" t="str">
        <f>IF(AG99=TRUE,AF99,"")</f>
        <v/>
      </c>
      <c r="AI99" s="119" t="s">
        <v>222</v>
      </c>
      <c r="AJ99" s="25" t="b">
        <v>0</v>
      </c>
      <c r="AK99" s="115" t="str">
        <f>IF($AJ$94=TRUE,AI99,IF(AJ99=TRUE,AI99,""))</f>
        <v/>
      </c>
    </row>
    <row r="100" spans="1:37" x14ac:dyDescent="0.2">
      <c r="B100" s="24"/>
      <c r="C100" s="23"/>
      <c r="D100" s="108" t="s">
        <v>223</v>
      </c>
      <c r="E100" s="108"/>
      <c r="F100" s="108"/>
      <c r="G100" s="108"/>
      <c r="H100" s="108"/>
      <c r="I100" s="108"/>
      <c r="J100" s="108"/>
      <c r="K100" s="108"/>
      <c r="L100" s="108"/>
      <c r="M100" s="137"/>
      <c r="N100" s="137"/>
      <c r="O100" s="138"/>
      <c r="Q100" s="24"/>
      <c r="R100" s="23"/>
      <c r="S100" s="2" t="s">
        <v>224</v>
      </c>
      <c r="T100" s="2"/>
      <c r="U100" s="2"/>
      <c r="V100" s="2"/>
      <c r="W100" s="2"/>
      <c r="X100" s="2"/>
      <c r="Y100" s="2"/>
      <c r="Z100" s="2"/>
      <c r="AA100" s="2"/>
      <c r="AB100" s="2" t="s">
        <v>225</v>
      </c>
      <c r="AC100" s="2"/>
      <c r="AD100" s="14"/>
      <c r="AI100" s="119" t="s">
        <v>239</v>
      </c>
      <c r="AJ100" s="25" t="b">
        <v>0</v>
      </c>
      <c r="AK100" s="115" t="str">
        <f>IF($AJ$94=TRUE,AI100,IF(AJ100=TRUE,AI100,""))</f>
        <v/>
      </c>
    </row>
    <row r="101" spans="1:37" x14ac:dyDescent="0.2">
      <c r="B101" s="35"/>
      <c r="C101" s="3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16"/>
      <c r="Q101" s="35"/>
      <c r="R101" s="36"/>
      <c r="S101" s="8" t="s">
        <v>226</v>
      </c>
      <c r="T101" s="8"/>
      <c r="U101" s="8"/>
      <c r="V101" s="8"/>
      <c r="W101" s="8"/>
      <c r="X101" s="8"/>
      <c r="Y101" s="8"/>
      <c r="Z101" s="8"/>
      <c r="AA101" s="8"/>
      <c r="AB101" s="8" t="s">
        <v>227</v>
      </c>
      <c r="AC101" s="8"/>
      <c r="AD101" s="16"/>
      <c r="AI101" s="126" t="s">
        <v>228</v>
      </c>
      <c r="AJ101" s="37" t="b">
        <v>0</v>
      </c>
      <c r="AK101" s="116" t="str">
        <f>IF(AJ101=TRUE,AI101,"")</f>
        <v/>
      </c>
    </row>
    <row r="102" spans="1:37" ht="5.25" customHeight="1" x14ac:dyDescent="0.2">
      <c r="C102" s="23"/>
      <c r="R102" s="23"/>
    </row>
    <row r="103" spans="1:37" ht="12" customHeight="1" x14ac:dyDescent="0.2">
      <c r="C103" s="23">
        <v>1</v>
      </c>
      <c r="D103" s="81" t="s">
        <v>229</v>
      </c>
    </row>
    <row r="104" spans="1:37" ht="15" x14ac:dyDescent="0.25">
      <c r="C104" s="5">
        <v>2</v>
      </c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71"/>
      <c r="O104" s="71"/>
      <c r="P104" s="71"/>
      <c r="Q104" s="71"/>
    </row>
    <row r="105" spans="1:37" ht="12" customHeight="1" x14ac:dyDescent="0.2">
      <c r="C105" s="76"/>
      <c r="D105" s="203"/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  <c r="Z105" s="203"/>
      <c r="AA105" s="203"/>
      <c r="AB105" s="203"/>
      <c r="AC105" s="203"/>
      <c r="AD105" s="203"/>
    </row>
    <row r="106" spans="1:37" x14ac:dyDescent="0.2">
      <c r="C106" s="42"/>
      <c r="D106" s="204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4"/>
      <c r="W106" s="204"/>
      <c r="X106" s="204"/>
      <c r="Y106" s="204"/>
      <c r="Z106" s="204"/>
      <c r="AA106" s="204"/>
      <c r="AB106" s="204"/>
      <c r="AC106" s="204"/>
      <c r="AD106" s="204"/>
    </row>
    <row r="107" spans="1:37" ht="15" customHeight="1" x14ac:dyDescent="0.2">
      <c r="B107" s="43"/>
      <c r="C107" s="44" t="s">
        <v>230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6"/>
    </row>
    <row r="108" spans="1:37" ht="15" customHeight="1" x14ac:dyDescent="0.2">
      <c r="B108" s="192"/>
      <c r="C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  <c r="AA108" s="193"/>
      <c r="AB108" s="193"/>
      <c r="AC108" s="193"/>
      <c r="AD108" s="194"/>
    </row>
    <row r="109" spans="1:37" x14ac:dyDescent="0.2">
      <c r="B109" s="192"/>
      <c r="C109" s="193"/>
      <c r="D109" s="193"/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  <c r="AA109" s="193"/>
      <c r="AB109" s="193"/>
      <c r="AC109" s="193"/>
      <c r="AD109" s="194"/>
    </row>
    <row r="110" spans="1:37" x14ac:dyDescent="0.2">
      <c r="B110" s="195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5"/>
    </row>
  </sheetData>
  <sheetProtection selectLockedCells="1"/>
  <customSheetViews>
    <customSheetView guid="{6E5C8D04-3321-4BB4-9038-B1907E4EBC23}" scale="120" showPageBreaks="1" showGridLines="0" showRowCol="0" printArea="1" view="pageLayout" showRuler="0">
      <selection activeCell="H8" sqref="H8:N8"/>
      <pageMargins left="0" right="0" top="0" bottom="0" header="0" footer="0"/>
      <pageSetup scale="99" orientation="portrait" r:id="rId1"/>
      <headerFooter differentFirst="1">
        <oddFooter>&amp;LForm FHWA 1600W (Rev 5-19)  &amp;R   Page &amp;P of &amp;N</oddFooter>
        <firstHeader xml:space="preserve">&amp;L
&amp;G&amp;R
Laboratory Control No.:__________________________
</firstHeader>
        <firstFooter>&amp;LForm FHWA 1600W (Rev 5-19) &amp;R&amp;P of &amp;N</firstFooter>
      </headerFooter>
    </customSheetView>
  </customSheetViews>
  <mergeCells count="150">
    <mergeCell ref="O38:S38"/>
    <mergeCell ref="O39:S39"/>
    <mergeCell ref="W20:Z20"/>
    <mergeCell ref="Z13:AD13"/>
    <mergeCell ref="B8:B10"/>
    <mergeCell ref="X17:AC17"/>
    <mergeCell ref="H25:I26"/>
    <mergeCell ref="O43:S43"/>
    <mergeCell ref="O44:S44"/>
    <mergeCell ref="O45:S45"/>
    <mergeCell ref="L45:N45"/>
    <mergeCell ref="L46:N46"/>
    <mergeCell ref="L40:N40"/>
    <mergeCell ref="I9:N9"/>
    <mergeCell ref="G8:N8"/>
    <mergeCell ref="G10:N10"/>
    <mergeCell ref="G12:K12"/>
    <mergeCell ref="J13:T13"/>
    <mergeCell ref="S12:AD12"/>
    <mergeCell ref="Y14:AD14"/>
    <mergeCell ref="X15:AC15"/>
    <mergeCell ref="G17:N17"/>
    <mergeCell ref="J16:U16"/>
    <mergeCell ref="O15:S15"/>
    <mergeCell ref="T19:AD19"/>
    <mergeCell ref="H19:N19"/>
    <mergeCell ref="B24:G26"/>
    <mergeCell ref="B28:G34"/>
    <mergeCell ref="L30:N30"/>
    <mergeCell ref="O31:S31"/>
    <mergeCell ref="L27:N28"/>
    <mergeCell ref="O27:S28"/>
    <mergeCell ref="L31:N31"/>
    <mergeCell ref="L32:N32"/>
    <mergeCell ref="H24:V24"/>
    <mergeCell ref="L48:N48"/>
    <mergeCell ref="I4:X5"/>
    <mergeCell ref="B6:AD6"/>
    <mergeCell ref="T32:V32"/>
    <mergeCell ref="T33:V33"/>
    <mergeCell ref="L37:N37"/>
    <mergeCell ref="T31:V31"/>
    <mergeCell ref="L38:N38"/>
    <mergeCell ref="L39:N39"/>
    <mergeCell ref="T47:V47"/>
    <mergeCell ref="O32:S32"/>
    <mergeCell ref="O29:S29"/>
    <mergeCell ref="B12:B17"/>
    <mergeCell ref="B35:G35"/>
    <mergeCell ref="B27:G27"/>
    <mergeCell ref="B41:G41"/>
    <mergeCell ref="B45:G45"/>
    <mergeCell ref="T44:V44"/>
    <mergeCell ref="T45:V45"/>
    <mergeCell ref="L49:N49"/>
    <mergeCell ref="H34:K34"/>
    <mergeCell ref="H35:K35"/>
    <mergeCell ref="H37:K37"/>
    <mergeCell ref="T49:V49"/>
    <mergeCell ref="L44:N44"/>
    <mergeCell ref="T43:V43"/>
    <mergeCell ref="T34:V34"/>
    <mergeCell ref="T35:V35"/>
    <mergeCell ref="H42:K42"/>
    <mergeCell ref="H43:K43"/>
    <mergeCell ref="L43:N43"/>
    <mergeCell ref="H38:K38"/>
    <mergeCell ref="H39:K39"/>
    <mergeCell ref="H40:K40"/>
    <mergeCell ref="H41:K41"/>
    <mergeCell ref="H36:K36"/>
    <mergeCell ref="L34:N34"/>
    <mergeCell ref="L35:N35"/>
    <mergeCell ref="L36:N36"/>
    <mergeCell ref="T48:V48"/>
    <mergeCell ref="O42:S42"/>
    <mergeCell ref="O37:S37"/>
    <mergeCell ref="L47:N47"/>
    <mergeCell ref="B108:AD110"/>
    <mergeCell ref="B51:AD51"/>
    <mergeCell ref="Q62:AD62"/>
    <mergeCell ref="Q91:AD91"/>
    <mergeCell ref="B91:O91"/>
    <mergeCell ref="B62:O62"/>
    <mergeCell ref="Z46:AD46"/>
    <mergeCell ref="Z47:AD47"/>
    <mergeCell ref="T46:V46"/>
    <mergeCell ref="O46:S46"/>
    <mergeCell ref="O47:S47"/>
    <mergeCell ref="H46:K46"/>
    <mergeCell ref="H47:K47"/>
    <mergeCell ref="H48:K48"/>
    <mergeCell ref="H49:K49"/>
    <mergeCell ref="H50:K50"/>
    <mergeCell ref="O48:S48"/>
    <mergeCell ref="O49:S49"/>
    <mergeCell ref="D105:AD106"/>
    <mergeCell ref="L50:N50"/>
    <mergeCell ref="O50:S50"/>
    <mergeCell ref="T50:V50"/>
    <mergeCell ref="B98:O98"/>
    <mergeCell ref="Q85:AD85"/>
    <mergeCell ref="AA44:AD44"/>
    <mergeCell ref="Y45:AD45"/>
    <mergeCell ref="G21:M21"/>
    <mergeCell ref="T21:AD21"/>
    <mergeCell ref="G20:K20"/>
    <mergeCell ref="W43:AD43"/>
    <mergeCell ref="T36:V36"/>
    <mergeCell ref="H44:K44"/>
    <mergeCell ref="H45:K45"/>
    <mergeCell ref="L33:N33"/>
    <mergeCell ref="O40:S40"/>
    <mergeCell ref="O41:S41"/>
    <mergeCell ref="W29:AD42"/>
    <mergeCell ref="W27:AD28"/>
    <mergeCell ref="L41:N41"/>
    <mergeCell ref="H29:K29"/>
    <mergeCell ref="H30:K30"/>
    <mergeCell ref="H31:K31"/>
    <mergeCell ref="H32:K32"/>
    <mergeCell ref="H33:K33"/>
    <mergeCell ref="O30:S30"/>
    <mergeCell ref="L29:N29"/>
    <mergeCell ref="N20:S20"/>
    <mergeCell ref="H27:K28"/>
    <mergeCell ref="T10:AD10"/>
    <mergeCell ref="T8:AD8"/>
    <mergeCell ref="G15:N15"/>
    <mergeCell ref="M99:O100"/>
    <mergeCell ref="B46:G50"/>
    <mergeCell ref="T27:V28"/>
    <mergeCell ref="T42:V42"/>
    <mergeCell ref="T37:V37"/>
    <mergeCell ref="B42:G44"/>
    <mergeCell ref="B36:G40"/>
    <mergeCell ref="Y49:Z49"/>
    <mergeCell ref="B19:B21"/>
    <mergeCell ref="W24:AD26"/>
    <mergeCell ref="T38:V38"/>
    <mergeCell ref="T39:V39"/>
    <mergeCell ref="T40:V40"/>
    <mergeCell ref="T41:V41"/>
    <mergeCell ref="T29:V29"/>
    <mergeCell ref="T30:V30"/>
    <mergeCell ref="L42:N42"/>
    <mergeCell ref="O35:S35"/>
    <mergeCell ref="O36:S36"/>
    <mergeCell ref="O33:S33"/>
    <mergeCell ref="O34:S34"/>
  </mergeCells>
  <conditionalFormatting sqref="W27">
    <cfRule type="expression" dxfId="9" priority="14">
      <formula>AJ91=TRUE</formula>
    </cfRule>
    <cfRule type="expression" dxfId="8" priority="15">
      <formula>AJ92=TRUE</formula>
    </cfRule>
    <cfRule type="expression" dxfId="7" priority="31">
      <formula>AJ100=TRUE</formula>
    </cfRule>
    <cfRule type="expression" dxfId="6" priority="32">
      <formula>AJ82=TRUE</formula>
    </cfRule>
    <cfRule type="expression" dxfId="5" priority="2">
      <formula>AG97 = TRUE</formula>
    </cfRule>
  </conditionalFormatting>
  <conditionalFormatting sqref="J13:T13">
    <cfRule type="cellIs" dxfId="4" priority="13" operator="equal">
      <formula>""</formula>
    </cfRule>
  </conditionalFormatting>
  <conditionalFormatting sqref="W29:AD42">
    <cfRule type="notContainsBlanks" priority="11" stopIfTrue="1">
      <formula>LEN(TRIM(W29))&gt;0</formula>
    </cfRule>
    <cfRule type="expression" dxfId="0" priority="12">
      <formula>W27&lt;&gt;""</formula>
    </cfRule>
    <cfRule type="expression" priority="3" stopIfTrue="1">
      <formula>AG97=TRUE</formula>
    </cfRule>
    <cfRule type="expression" priority="1" stopIfTrue="1">
      <formula>AJ82=TRUE</formula>
    </cfRule>
  </conditionalFormatting>
  <conditionalFormatting sqref="Y49:Z49">
    <cfRule type="notContainsBlanks" priority="4" stopIfTrue="1">
      <formula>LEN(TRIM(Y49))&gt;0</formula>
    </cfRule>
    <cfRule type="expression" dxfId="3" priority="8">
      <formula>AG97=TRUE</formula>
    </cfRule>
    <cfRule type="expression" dxfId="2" priority="9">
      <formula>AG98=TRUE</formula>
    </cfRule>
    <cfRule type="expression" dxfId="1" priority="10">
      <formula>AG99=TRUE</formula>
    </cfRule>
  </conditionalFormatting>
  <dataValidations disablePrompts="1" count="2">
    <dataValidation type="time" errorStyle="warning" allowBlank="1" showInputMessage="1" showErrorMessage="1" errorTitle="Time Sampled" error="Please input a time in 24 hr format (00:00)" sqref="O15:S15" xr:uid="{00000000-0002-0000-0000-000001000000}">
      <formula1>0.000694444444444444</formula1>
      <formula2>0.999305555555556</formula2>
    </dataValidation>
    <dataValidation type="custom" allowBlank="1" showInputMessage="1" showErrorMessage="1" error="Please Press Cancel" sqref="N54:U54" xr:uid="{00000000-0002-0000-0000-000003000000}">
      <formula1>"&lt;0&gt;0"</formula1>
    </dataValidation>
  </dataValidations>
  <pageMargins left="0.7" right="0.5" top="0.75" bottom="0.75" header="0.3" footer="0.3"/>
  <pageSetup scale="99" orientation="portrait" r:id="rId2"/>
  <headerFooter>
    <oddFooter>&amp;LForm FHWA 1600W (Rev 4-2025)  &amp;R   Page &amp;P of &amp;N</oddFooter>
    <firstHeader xml:space="preserve">&amp;R
&amp;"Times New Roman,Regular"Laboratory Control No.:__________________________&amp;"-,Regular"
</firstHeader>
    <firstFooter>&amp;L&amp;"Times New Roman,Regular"Form FHWA 1600W (Rev 1-22) &amp;R&amp;"Times New Roman,Regular"&amp;P of &amp;N</firstFooter>
  </headerFooter>
  <rowBreaks count="1" manualBreakCount="1">
    <brk id="52" min="1" max="2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64</xdr:row>
                    <xdr:rowOff>114300</xdr:rowOff>
                  </from>
                  <to>
                    <xdr:col>13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85725</xdr:colOff>
                    <xdr:row>69</xdr:row>
                    <xdr:rowOff>114300</xdr:rowOff>
                  </from>
                  <to>
                    <xdr:col>13</xdr:col>
                    <xdr:colOff>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70</xdr:row>
                    <xdr:rowOff>114300</xdr:rowOff>
                  </from>
                  <to>
                    <xdr:col>12</xdr:col>
                    <xdr:colOff>28575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73</xdr:row>
                    <xdr:rowOff>114300</xdr:rowOff>
                  </from>
                  <to>
                    <xdr:col>12</xdr:col>
                    <xdr:colOff>152400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85725</xdr:colOff>
                    <xdr:row>77</xdr:row>
                    <xdr:rowOff>114300</xdr:rowOff>
                  </from>
                  <to>
                    <xdr:col>12</xdr:col>
                    <xdr:colOff>133350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78</xdr:row>
                    <xdr:rowOff>114300</xdr:rowOff>
                  </from>
                  <to>
                    <xdr:col>13</xdr:col>
                    <xdr:colOff>200025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19050</xdr:rowOff>
                  </from>
                  <to>
                    <xdr:col>29</xdr:col>
                    <xdr:colOff>95250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15</xdr:col>
                    <xdr:colOff>104775</xdr:colOff>
                    <xdr:row>63</xdr:row>
                    <xdr:rowOff>114300</xdr:rowOff>
                  </from>
                  <to>
                    <xdr:col>29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15</xdr:col>
                    <xdr:colOff>104775</xdr:colOff>
                    <xdr:row>64</xdr:row>
                    <xdr:rowOff>114300</xdr:rowOff>
                  </from>
                  <to>
                    <xdr:col>28</xdr:col>
                    <xdr:colOff>85725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15</xdr:col>
                    <xdr:colOff>104775</xdr:colOff>
                    <xdr:row>66</xdr:row>
                    <xdr:rowOff>114300</xdr:rowOff>
                  </from>
                  <to>
                    <xdr:col>28</xdr:col>
                    <xdr:colOff>114300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104775</xdr:colOff>
                    <xdr:row>67</xdr:row>
                    <xdr:rowOff>114300</xdr:rowOff>
                  </from>
                  <to>
                    <xdr:col>29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15</xdr:col>
                    <xdr:colOff>104775</xdr:colOff>
                    <xdr:row>68</xdr:row>
                    <xdr:rowOff>114300</xdr:rowOff>
                  </from>
                  <to>
                    <xdr:col>28</xdr:col>
                    <xdr:colOff>161925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15</xdr:col>
                    <xdr:colOff>104775</xdr:colOff>
                    <xdr:row>70</xdr:row>
                    <xdr:rowOff>114300</xdr:rowOff>
                  </from>
                  <to>
                    <xdr:col>28</xdr:col>
                    <xdr:colOff>114300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15</xdr:col>
                    <xdr:colOff>104775</xdr:colOff>
                    <xdr:row>71</xdr:row>
                    <xdr:rowOff>114300</xdr:rowOff>
                  </from>
                  <to>
                    <xdr:col>28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15</xdr:col>
                    <xdr:colOff>104775</xdr:colOff>
                    <xdr:row>72</xdr:row>
                    <xdr:rowOff>114300</xdr:rowOff>
                  </from>
                  <to>
                    <xdr:col>28</xdr:col>
                    <xdr:colOff>104775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15</xdr:col>
                    <xdr:colOff>104775</xdr:colOff>
                    <xdr:row>73</xdr:row>
                    <xdr:rowOff>114300</xdr:rowOff>
                  </from>
                  <to>
                    <xdr:col>28</xdr:col>
                    <xdr:colOff>85725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15</xdr:col>
                    <xdr:colOff>104775</xdr:colOff>
                    <xdr:row>69</xdr:row>
                    <xdr:rowOff>114300</xdr:rowOff>
                  </from>
                  <to>
                    <xdr:col>28</xdr:col>
                    <xdr:colOff>114300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15</xdr:col>
                    <xdr:colOff>104775</xdr:colOff>
                    <xdr:row>65</xdr:row>
                    <xdr:rowOff>114300</xdr:rowOff>
                  </from>
                  <to>
                    <xdr:col>28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15</xdr:col>
                    <xdr:colOff>104775</xdr:colOff>
                    <xdr:row>74</xdr:row>
                    <xdr:rowOff>114300</xdr:rowOff>
                  </from>
                  <to>
                    <xdr:col>28</xdr:col>
                    <xdr:colOff>95250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15</xdr:col>
                    <xdr:colOff>104775</xdr:colOff>
                    <xdr:row>75</xdr:row>
                    <xdr:rowOff>114300</xdr:rowOff>
                  </from>
                  <to>
                    <xdr:col>28</xdr:col>
                    <xdr:colOff>66675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15</xdr:col>
                    <xdr:colOff>104775</xdr:colOff>
                    <xdr:row>76</xdr:row>
                    <xdr:rowOff>114300</xdr:rowOff>
                  </from>
                  <to>
                    <xdr:col>28</xdr:col>
                    <xdr:colOff>95250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114300</xdr:rowOff>
                  </from>
                  <to>
                    <xdr:col>28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96</xdr:row>
                    <xdr:rowOff>114300</xdr:rowOff>
                  </from>
                  <to>
                    <xdr:col>28</xdr:col>
                    <xdr:colOff>95250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>
                <anchor moveWithCells="1">
                  <from>
                    <xdr:col>15</xdr:col>
                    <xdr:colOff>104775</xdr:colOff>
                    <xdr:row>91</xdr:row>
                    <xdr:rowOff>0</xdr:rowOff>
                  </from>
                  <to>
                    <xdr:col>28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5</xdr:col>
                    <xdr:colOff>85725</xdr:colOff>
                    <xdr:row>12</xdr:row>
                    <xdr:rowOff>114300</xdr:rowOff>
                  </from>
                  <to>
                    <xdr:col>8</xdr:col>
                    <xdr:colOff>142875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123825</xdr:rowOff>
                  </from>
                  <to>
                    <xdr:col>12</xdr:col>
                    <xdr:colOff>142875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12</xdr:col>
                    <xdr:colOff>142875</xdr:colOff>
                    <xdr:row>12</xdr:row>
                    <xdr:rowOff>123825</xdr:rowOff>
                  </from>
                  <to>
                    <xdr:col>19</xdr:col>
                    <xdr:colOff>9525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2" name="Check Box 73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152400</xdr:rowOff>
                  </from>
                  <to>
                    <xdr:col>10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Check Box 74">
              <controlPr defaultSize="0" autoFill="0" autoLine="0" autoPict="0">
                <anchor moveWithCells="1">
                  <from>
                    <xdr:col>9</xdr:col>
                    <xdr:colOff>19050</xdr:colOff>
                    <xdr:row>24</xdr:row>
                    <xdr:rowOff>161925</xdr:rowOff>
                  </from>
                  <to>
                    <xdr:col>10</xdr:col>
                    <xdr:colOff>28575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4" name="Check Box 77">
              <controlPr defaultSize="0" autoFill="0" autoLine="0" autoPict="0" altText="">
                <anchor moveWithCells="1">
                  <from>
                    <xdr:col>1</xdr:col>
                    <xdr:colOff>19050</xdr:colOff>
                    <xdr:row>98</xdr:row>
                    <xdr:rowOff>114300</xdr:rowOff>
                  </from>
                  <to>
                    <xdr:col>13</xdr:col>
                    <xdr:colOff>114300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5" name="Check Box 78">
              <controlPr defaultSize="0" autoFill="0" autoLine="0" autoPict="0">
                <anchor moveWithCells="1">
                  <from>
                    <xdr:col>19</xdr:col>
                    <xdr:colOff>9525</xdr:colOff>
                    <xdr:row>12</xdr:row>
                    <xdr:rowOff>142875</xdr:rowOff>
                  </from>
                  <to>
                    <xdr:col>21</xdr:col>
                    <xdr:colOff>123825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6" name="Check Box 79">
              <controlPr defaultSize="0" autoFill="0" autoLine="0" autoPict="0">
                <anchor moveWithCells="1">
                  <from>
                    <xdr:col>1</xdr:col>
                    <xdr:colOff>95250</xdr:colOff>
                    <xdr:row>93</xdr:row>
                    <xdr:rowOff>114300</xdr:rowOff>
                  </from>
                  <to>
                    <xdr:col>13</xdr:col>
                    <xdr:colOff>161925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7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65</xdr:row>
                    <xdr:rowOff>114300</xdr:rowOff>
                  </from>
                  <to>
                    <xdr:col>13</xdr:col>
                    <xdr:colOff>19050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8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66</xdr:row>
                    <xdr:rowOff>114300</xdr:rowOff>
                  </from>
                  <to>
                    <xdr:col>12</xdr:col>
                    <xdr:colOff>95250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39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68</xdr:row>
                    <xdr:rowOff>114300</xdr:rowOff>
                  </from>
                  <to>
                    <xdr:col>12</xdr:col>
                    <xdr:colOff>95250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0" name="Check Box 80">
              <controlPr defaultSize="0" autoFill="0" autoLine="0" autoPict="0">
                <anchor moveWithCells="1">
                  <from>
                    <xdr:col>1</xdr:col>
                    <xdr:colOff>85725</xdr:colOff>
                    <xdr:row>67</xdr:row>
                    <xdr:rowOff>114300</xdr:rowOff>
                  </from>
                  <to>
                    <xdr:col>12</xdr:col>
                    <xdr:colOff>95250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1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71</xdr:row>
                    <xdr:rowOff>114300</xdr:rowOff>
                  </from>
                  <to>
                    <xdr:col>12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1</xdr:col>
                    <xdr:colOff>85725</xdr:colOff>
                    <xdr:row>72</xdr:row>
                    <xdr:rowOff>114300</xdr:rowOff>
                  </from>
                  <to>
                    <xdr:col>12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43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74</xdr:row>
                    <xdr:rowOff>114300</xdr:rowOff>
                  </from>
                  <to>
                    <xdr:col>12</xdr:col>
                    <xdr:colOff>28575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44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75</xdr:row>
                    <xdr:rowOff>114300</xdr:rowOff>
                  </from>
                  <to>
                    <xdr:col>12</xdr:col>
                    <xdr:colOff>28575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1</xdr:col>
                    <xdr:colOff>85725</xdr:colOff>
                    <xdr:row>76</xdr:row>
                    <xdr:rowOff>114300</xdr:rowOff>
                  </from>
                  <to>
                    <xdr:col>12</xdr:col>
                    <xdr:colOff>28575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46" name="Check Box 19">
              <controlPr defaultSize="0" autoFill="0" autoLine="0" autoPict="0">
                <anchor moveWithCells="1">
                  <from>
                    <xdr:col>1</xdr:col>
                    <xdr:colOff>85725</xdr:colOff>
                    <xdr:row>79</xdr:row>
                    <xdr:rowOff>114300</xdr:rowOff>
                  </from>
                  <to>
                    <xdr:col>12</xdr:col>
                    <xdr:colOff>66675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47" name="Check Box 20">
              <controlPr defaultSize="0" autoFill="0" autoLine="0" autoPict="0">
                <anchor moveWithCells="1">
                  <from>
                    <xdr:col>1</xdr:col>
                    <xdr:colOff>85725</xdr:colOff>
                    <xdr:row>80</xdr:row>
                    <xdr:rowOff>114300</xdr:rowOff>
                  </from>
                  <to>
                    <xdr:col>13</xdr:col>
                    <xdr:colOff>180975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>
                  <from>
                    <xdr:col>15</xdr:col>
                    <xdr:colOff>104775</xdr:colOff>
                    <xdr:row>94</xdr:row>
                    <xdr:rowOff>114300</xdr:rowOff>
                  </from>
                  <to>
                    <xdr:col>28</xdr:col>
                    <xdr:colOff>95250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19050</xdr:rowOff>
                  </from>
                  <to>
                    <xdr:col>26</xdr:col>
                    <xdr:colOff>28575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Check Box 59">
              <controlPr defaultSize="0" autoFill="0" autoLine="0" autoPict="0">
                <anchor moveWithCells="1">
                  <from>
                    <xdr:col>16</xdr:col>
                    <xdr:colOff>0</xdr:colOff>
                    <xdr:row>97</xdr:row>
                    <xdr:rowOff>114300</xdr:rowOff>
                  </from>
                  <to>
                    <xdr:col>28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1" name="Check Box 61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114300</xdr:rowOff>
                  </from>
                  <to>
                    <xdr:col>28</xdr:col>
                    <xdr:colOff>104775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2" name="Check Box 87">
              <controlPr defaultSize="0" autoFill="0" autoLine="0" autoPict="0">
                <anchor moveWithCells="1">
                  <from>
                    <xdr:col>15</xdr:col>
                    <xdr:colOff>104775</xdr:colOff>
                    <xdr:row>99</xdr:row>
                    <xdr:rowOff>114300</xdr:rowOff>
                  </from>
                  <to>
                    <xdr:col>28</xdr:col>
                    <xdr:colOff>104775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3" name="Check Box 46">
              <controlPr defaultSize="0" autoFill="0" autoLine="0" autoPict="0">
                <anchor moveWithCells="1">
                  <from>
                    <xdr:col>1</xdr:col>
                    <xdr:colOff>85725</xdr:colOff>
                    <xdr:row>82</xdr:row>
                    <xdr:rowOff>114300</xdr:rowOff>
                  </from>
                  <to>
                    <xdr:col>12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4" name="Check Box 86">
              <controlPr defaultSize="0" autoFill="0" autoLine="0" autoPict="0">
                <anchor moveWithCells="1">
                  <from>
                    <xdr:col>1</xdr:col>
                    <xdr:colOff>85725</xdr:colOff>
                    <xdr:row>81</xdr:row>
                    <xdr:rowOff>114300</xdr:rowOff>
                  </from>
                  <to>
                    <xdr:col>13</xdr:col>
                    <xdr:colOff>180975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5" name="Check Box 49">
              <controlPr defaultSize="0" autoFill="0" autoLine="0" autoPict="0">
                <anchor moveWithCells="1">
                  <from>
                    <xdr:col>1</xdr:col>
                    <xdr:colOff>95250</xdr:colOff>
                    <xdr:row>91</xdr:row>
                    <xdr:rowOff>104775</xdr:rowOff>
                  </from>
                  <to>
                    <xdr:col>12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6" name="Check Box 88">
              <controlPr defaultSize="0" autoFill="0" autoLine="0" autoPict="0">
                <anchor moveWithCells="1">
                  <from>
                    <xdr:col>1</xdr:col>
                    <xdr:colOff>95250</xdr:colOff>
                    <xdr:row>92</xdr:row>
                    <xdr:rowOff>114300</xdr:rowOff>
                  </from>
                  <to>
                    <xdr:col>12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7" name="Check Box 47">
              <controlPr defaultSize="0" autoFill="0" autoLine="0" autoPict="0">
                <anchor moveWithCells="1">
                  <from>
                    <xdr:col>1</xdr:col>
                    <xdr:colOff>85725</xdr:colOff>
                    <xdr:row>83</xdr:row>
                    <xdr:rowOff>114300</xdr:rowOff>
                  </from>
                  <to>
                    <xdr:col>12</xdr:col>
                    <xdr:colOff>85725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8" name="Check Box 48">
              <controlPr defaultSize="0" autoFill="0" autoLine="0" autoPict="0">
                <anchor moveWithCells="1">
                  <from>
                    <xdr:col>1</xdr:col>
                    <xdr:colOff>85725</xdr:colOff>
                    <xdr:row>84</xdr:row>
                    <xdr:rowOff>114300</xdr:rowOff>
                  </from>
                  <to>
                    <xdr:col>12</xdr:col>
                    <xdr:colOff>85725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Check Box 89">
              <controlPr defaultSize="0" autoFill="0" autoLine="0" autoPict="0">
                <anchor moveWithCells="1">
                  <from>
                    <xdr:col>1</xdr:col>
                    <xdr:colOff>85725</xdr:colOff>
                    <xdr:row>85</xdr:row>
                    <xdr:rowOff>114300</xdr:rowOff>
                  </from>
                  <to>
                    <xdr:col>12</xdr:col>
                    <xdr:colOff>85725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Check Box 90">
              <controlPr defaultSize="0" autoFill="0" autoLine="0" autoPict="0">
                <anchor moveWithCells="1">
                  <from>
                    <xdr:col>1</xdr:col>
                    <xdr:colOff>85725</xdr:colOff>
                    <xdr:row>86</xdr:row>
                    <xdr:rowOff>114300</xdr:rowOff>
                  </from>
                  <to>
                    <xdr:col>12</xdr:col>
                    <xdr:colOff>85725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16</xdr:col>
                    <xdr:colOff>9525</xdr:colOff>
                    <xdr:row>85</xdr:row>
                    <xdr:rowOff>114300</xdr:rowOff>
                  </from>
                  <to>
                    <xdr:col>24</xdr:col>
                    <xdr:colOff>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16</xdr:col>
                    <xdr:colOff>9525</xdr:colOff>
                    <xdr:row>86</xdr:row>
                    <xdr:rowOff>114300</xdr:rowOff>
                  </from>
                  <to>
                    <xdr:col>25</xdr:col>
                    <xdr:colOff>161925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3" name="Check Box 91">
              <controlPr defaultSize="0" autoFill="0" autoLine="0" autoPict="0">
                <anchor moveWithCells="1">
                  <from>
                    <xdr:col>15</xdr:col>
                    <xdr:colOff>85725</xdr:colOff>
                    <xdr:row>23</xdr:row>
                    <xdr:rowOff>152400</xdr:rowOff>
                  </from>
                  <to>
                    <xdr:col>19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152400</xdr:rowOff>
                  </from>
                  <to>
                    <xdr:col>14</xdr:col>
                    <xdr:colOff>9525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21</xdr:col>
                    <xdr:colOff>238125</xdr:colOff>
                    <xdr:row>12</xdr:row>
                    <xdr:rowOff>123825</xdr:rowOff>
                  </from>
                  <to>
                    <xdr:col>24</xdr:col>
                    <xdr:colOff>104775</xdr:colOff>
                    <xdr:row>14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8E25C7F7EBB45897A74C6464B3094" ma:contentTypeVersion="16" ma:contentTypeDescription="Create a new document." ma:contentTypeScope="" ma:versionID="c32e7a0f92d05aa50d5ae243905c5125">
  <xsd:schema xmlns:xsd="http://www.w3.org/2001/XMLSchema" xmlns:xs="http://www.w3.org/2001/XMLSchema" xmlns:p="http://schemas.microsoft.com/office/2006/metadata/properties" xmlns:ns2="40906a5b-8387-48f9-a142-3e25fa3e1c36" xmlns:ns3="323ce858-380a-4341-84d7-30984ab4840d" targetNamespace="http://schemas.microsoft.com/office/2006/metadata/properties" ma:root="true" ma:fieldsID="c370052408bb53054b4aed2a51d7565a" ns2:_="" ns3:_="">
    <xsd:import namespace="40906a5b-8387-48f9-a142-3e25fa3e1c36"/>
    <xsd:import namespace="323ce858-380a-4341-84d7-30984ab484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ontai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06a5b-8387-48f9-a142-3e25fa3e1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Contains" ma:index="14" nillable="true" ma:displayName="Contains" ma:description="Describes what the training videos cover" ma:format="Dropdown" ma:internalName="Contains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ce858-380a-4341-84d7-30984ab484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40a38fd-3726-4034-b5ec-6748b05b578e}" ma:internalName="TaxCatchAll" ma:showField="CatchAllData" ma:web="323ce858-380a-4341-84d7-30984ab484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ains xmlns="40906a5b-8387-48f9-a142-3e25fa3e1c36" xsi:nil="true"/>
    <TaxCatchAll xmlns="323ce858-380a-4341-84d7-30984ab4840d" xsi:nil="true"/>
    <lcf76f155ced4ddcb4097134ff3c332f xmlns="40906a5b-8387-48f9-a142-3e25fa3e1c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82FCB8-6A48-40D7-BEFA-F7C7D1ADAD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A0D95-F2FD-40C3-9D1B-3A3C3F008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906a5b-8387-48f9-a142-3e25fa3e1c36"/>
    <ds:schemaRef ds:uri="323ce858-380a-4341-84d7-30984ab484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82946-CA17-426B-9B1B-CB5CEF95434C}">
  <ds:schemaRefs>
    <ds:schemaRef ds:uri="http://schemas.microsoft.com/office/2006/metadata/properties"/>
    <ds:schemaRef ds:uri="http://schemas.microsoft.com/office/infopath/2007/PartnerControls"/>
    <ds:schemaRef ds:uri="40906a5b-8387-48f9-a142-3e25fa3e1c36"/>
    <ds:schemaRef ds:uri="323ce858-380a-4341-84d7-30984ab484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Transmittal</vt:lpstr>
      <vt:lpstr>B</vt:lpstr>
      <vt:lpstr>b\</vt:lpstr>
      <vt:lpstr>d</vt:lpstr>
      <vt:lpstr>Transmittal!Print_Area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Wilson</dc:creator>
  <cp:keywords/>
  <dc:description/>
  <cp:lastModifiedBy>Wilson, Eric (FHWA)</cp:lastModifiedBy>
  <cp:revision/>
  <cp:lastPrinted>2025-04-25T17:16:30Z</cp:lastPrinted>
  <dcterms:created xsi:type="dcterms:W3CDTF">2019-04-24T20:00:09Z</dcterms:created>
  <dcterms:modified xsi:type="dcterms:W3CDTF">2025-05-08T14:50:53Z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0x010100AD08E25C7F7EBB45897A74C6464B3094</vt:lpwstr>
  </property>
  <property fmtid="{D5CDD505-2E9C-101B-9397-08002B2CF9AE}" pid="3" name="MediaServiceImageTags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